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4810" windowHeight="9075"/>
  </bookViews>
  <sheets>
    <sheet name="Sheet1" sheetId="1" r:id="rId1"/>
  </sheets>
  <externalReferences>
    <externalReference r:id="rId2"/>
  </externalReferences>
  <definedNames>
    <definedName name="_xlnm._FilterDatabase" localSheetId="0" hidden="1">Sheet1!$A$20:$G$27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D26" i="1"/>
  <c r="C34" i="1"/>
  <c r="D33" i="1"/>
  <c r="D25" i="1"/>
  <c r="C33" i="1"/>
  <c r="D29" i="1"/>
  <c r="C21" i="1"/>
  <c r="D23" i="1"/>
  <c r="D27" i="1"/>
  <c r="C23" i="1"/>
  <c r="C28" i="1"/>
  <c r="C22" i="1"/>
  <c r="A20" i="1"/>
  <c r="C26" i="1"/>
  <c r="D28" i="1"/>
  <c r="D24" i="1"/>
  <c r="C30" i="1"/>
  <c r="D32" i="1"/>
  <c r="C25" i="1"/>
  <c r="D30" i="1"/>
  <c r="C24" i="1"/>
  <c r="D34" i="1"/>
  <c r="C32" i="1"/>
  <c r="C29" i="1"/>
  <c r="B20" i="1"/>
  <c r="D21" i="1"/>
  <c r="E20" i="1"/>
  <c r="D31" i="1"/>
  <c r="C27" i="1"/>
  <c r="C31" i="1"/>
  <c r="G31" i="1" l="1"/>
  <c r="F31" i="1"/>
  <c r="F27" i="1"/>
  <c r="G27" i="1" s="1"/>
  <c r="F29" i="1"/>
  <c r="G29" i="1" s="1"/>
  <c r="F32" i="1"/>
  <c r="G32" i="1"/>
  <c r="G24" i="1"/>
  <c r="F24" i="1"/>
  <c r="F25" i="1"/>
  <c r="G25" i="1"/>
  <c r="F30" i="1"/>
  <c r="G30" i="1" s="1"/>
  <c r="F26" i="1"/>
  <c r="G26" i="1"/>
  <c r="G22" i="1"/>
  <c r="F22" i="1"/>
  <c r="F28" i="1"/>
  <c r="G28" i="1" s="1"/>
  <c r="G23" i="1"/>
  <c r="F23" i="1"/>
  <c r="F21" i="1"/>
  <c r="G21" i="1" s="1"/>
  <c r="G33" i="1"/>
  <c r="F33" i="1"/>
  <c r="G34" i="1"/>
  <c r="F34" i="1"/>
</calcChain>
</file>

<file path=xl/sharedStrings.xml><?xml version="1.0" encoding="utf-8"?>
<sst xmlns="http://schemas.openxmlformats.org/spreadsheetml/2006/main" count="18" uniqueCount="18">
  <si>
    <t>売買単位</t>
    <rPh sb="0" eb="2">
      <t>バイバイ</t>
    </rPh>
    <rPh sb="2" eb="4">
      <t>タンイ</t>
    </rPh>
    <phoneticPr fontId="1"/>
  </si>
  <si>
    <t>最低購入金額</t>
    <rPh sb="0" eb="2">
      <t>サイテイ</t>
    </rPh>
    <rPh sb="2" eb="4">
      <t>コウニュウ</t>
    </rPh>
    <rPh sb="4" eb="6">
      <t>キンガク</t>
    </rPh>
    <phoneticPr fontId="1"/>
  </si>
  <si>
    <t>現在値</t>
    <rPh sb="0" eb="2">
      <t>ゲンザイ</t>
    </rPh>
    <rPh sb="2" eb="3">
      <t>チ</t>
    </rPh>
    <phoneticPr fontId="1"/>
  </si>
  <si>
    <t>Ｅギャランティ</t>
    <phoneticPr fontId="1"/>
  </si>
  <si>
    <t>Ｊ－セルシード</t>
    <phoneticPr fontId="1"/>
  </si>
  <si>
    <t>Ｍ－ナノキャリア</t>
    <phoneticPr fontId="1"/>
  </si>
  <si>
    <t>福山運</t>
    <phoneticPr fontId="1"/>
  </si>
  <si>
    <t>ＤＩＴ</t>
    <phoneticPr fontId="1"/>
  </si>
  <si>
    <t>Ｊ－サカイＨＤ</t>
    <phoneticPr fontId="1"/>
  </si>
  <si>
    <t>Ｍ－Ａｂａｌａｎｃｅ</t>
    <phoneticPr fontId="1"/>
  </si>
  <si>
    <t>シンニッタン</t>
    <phoneticPr fontId="1"/>
  </si>
  <si>
    <t>Ｊ－セルシード</t>
    <phoneticPr fontId="1"/>
  </si>
  <si>
    <t>市光工</t>
    <phoneticPr fontId="1"/>
  </si>
  <si>
    <t>Ｍ－メドピア</t>
    <phoneticPr fontId="1"/>
  </si>
  <si>
    <t>Ｊ－平山</t>
    <phoneticPr fontId="1"/>
  </si>
  <si>
    <t>Ｊ－マルマン</t>
    <phoneticPr fontId="1"/>
  </si>
  <si>
    <t>Ｊ－菊水電子</t>
    <phoneticPr fontId="1"/>
  </si>
  <si>
    <t>監視</t>
    <rPh sb="0" eb="2">
      <t>カンシ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</si>
</sst>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 applyFill="1">
      <alignment vertical="center"/>
    </xf>
    <xf numFmtId="3" fontId="0" fillId="0" borderId="0" xfId="0" applyNumberFormat="1">
      <alignment vertical="center"/>
    </xf>
    <xf numFmtId="38" fontId="0" fillId="0" borderId="0" xfId="1" applyFont="1">
      <alignment vertical="center"/>
    </xf>
    <xf numFmtId="0" fontId="3" fillId="2" borderId="0" xfId="0" applyFont="1" applyFill="1" applyBorder="1">
      <alignment vertical="center"/>
    </xf>
    <xf numFmtId="0" fontId="2" fillId="2" borderId="0" xfId="0" applyFont="1" applyFill="1" applyBorder="1">
      <alignment vertical="center"/>
    </xf>
    <xf numFmtId="20" fontId="0" fillId="0" borderId="0" xfId="0" applyNumberFormat="1" applyBorder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right" vertical="center"/>
    </xf>
    <xf numFmtId="49" fontId="0" fillId="0" borderId="0" xfId="0" applyNumberFormat="1" applyFon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 wrapText="1"/>
    </xf>
    <xf numFmtId="0" fontId="2" fillId="4" borderId="1" xfId="0" applyFont="1" applyFill="1" applyBorder="1">
      <alignment vertical="center"/>
    </xf>
    <xf numFmtId="0" fontId="3" fillId="4" borderId="1" xfId="0" applyFont="1" applyFill="1" applyBorder="1">
      <alignment vertical="center"/>
    </xf>
    <xf numFmtId="20" fontId="0" fillId="3" borderId="0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=HIGHLOW("ストップ高","値段",$E$21)</stp>
        <tr r="E20" s="1"/>
      </tp>
      <tp t="e">
        <v>#N/A</v>
        <stp/>
        <stp>Sheet1</stp>
        <stp>=HIGHLOW("ストップ高","銘柄コード",$A$21)</stp>
        <tr r="A20" s="1"/>
      </tp>
    </main>
    <main first="oson2.rtdserver">
      <tp>
        <v>100</v>
        <stp/>
        <stp>QUOTE</stp>
        <stp>6319</stp>
        <stp/>
        <stp>売買単位</stp>
        <tr r="D26" s="1"/>
      </tp>
      <tp>
        <v>100</v>
        <stp/>
        <stp>QUOTE</stp>
        <stp>3469</stp>
        <stp/>
        <stp>売買単位</stp>
        <tr r="D34" s="1"/>
      </tp>
      <tp>
        <v>100</v>
        <stp/>
        <stp>QUOTE</stp>
        <stp>9446</stp>
        <stp/>
        <stp>売買単位</stp>
        <tr r="D24" s="1"/>
      </tp>
      <tp>
        <v>100</v>
        <stp/>
        <stp>QUOTE</stp>
        <stp>7776</stp>
        <stp/>
        <stp>売買単位</stp>
        <tr r="D27" s="1"/>
      </tp>
      <tp>
        <v>100</v>
        <stp/>
        <stp>QUOTE</stp>
        <stp>3916</stp>
        <stp/>
        <stp>売買単位</stp>
        <tr r="D23" s="1"/>
      </tp>
      <tp>
        <v>100</v>
        <stp/>
        <stp>QUOTE</stp>
        <stp>3856</stp>
        <stp/>
        <stp>売買単位</stp>
        <tr r="D25" s="1"/>
        <tr r="D33" s="1"/>
      </tp>
      <tp>
        <v>100</v>
        <stp/>
        <stp>QUOTE</stp>
        <stp>9075</stp>
        <stp/>
        <stp>売買単位</stp>
        <tr r="D22" s="1"/>
      </tp>
      <tp>
        <v>100</v>
        <stp/>
        <stp>QUOTE</stp>
        <stp>6095</stp>
        <stp/>
        <stp>売買単位</stp>
        <tr r="D29" s="1"/>
      </tp>
      <tp>
        <v>100</v>
        <stp/>
        <stp>QUOTE</stp>
        <stp>7834</stp>
        <stp/>
        <stp>売買単位</stp>
        <tr r="D31" s="1"/>
      </tp>
      <tp>
        <v>100</v>
        <stp/>
        <stp>QUOTE</stp>
        <stp>7244</stp>
        <stp/>
        <stp>売買単位</stp>
        <tr r="D28" s="1"/>
      </tp>
      <tp>
        <v>100</v>
        <stp/>
        <stp>QUOTE</stp>
        <stp>6912</stp>
        <stp/>
        <stp>売買単位</stp>
        <tr r="D32" s="1"/>
      </tp>
      <tp>
        <v>100</v>
        <stp/>
        <stp>QUOTE</stp>
        <stp>7781</stp>
        <stp/>
        <stp>売買単位</stp>
        <tr r="D30" s="1"/>
      </tp>
      <tp>
        <v>100</v>
        <stp/>
        <stp>QUOTE</stp>
        <stp>4571</stp>
        <stp/>
        <stp>売買単位</stp>
        <tr r="D21" s="1"/>
      </tp>
    </main>
    <main first="oson2.rtdserver2">
      <tp t="e">
        <v>#N/A</v>
        <stp/>
        <stp>Sheet1</stp>
        <stp>=HIGHLOW("ストップ高","銘柄名",$B$21)</stp>
        <tr r="B20" s="1"/>
      </tp>
    </main>
    <main first="oson2.rtdserver">
      <tp>
        <v>1276</v>
        <stp/>
        <stp>QUOTE</stp>
        <stp>3469</stp>
        <stp/>
        <stp>現在値</stp>
        <tr r="C34" s="1"/>
      </tp>
      <tp>
        <v>1028</v>
        <stp/>
        <stp>QUOTE</stp>
        <stp>4571</stp>
        <stp/>
        <stp>現在値</stp>
        <tr r="C21" s="1"/>
      </tp>
      <tp>
        <v>536</v>
        <stp/>
        <stp>QUOTE</stp>
        <stp>7776</stp>
        <stp/>
        <stp>現在値</stp>
        <tr r="C27" s="1"/>
      </tp>
      <tp>
        <v>4460</v>
        <stp/>
        <stp>QUOTE</stp>
        <stp>9075</stp>
        <stp/>
        <stp>現在値</stp>
        <tr r="C22" s="1"/>
      </tp>
      <tp>
        <v>1001</v>
        <stp/>
        <stp>QUOTE</stp>
        <stp>9446</stp>
        <stp/>
        <stp>現在値</stp>
        <tr r="C24" s="1"/>
      </tp>
      <tp>
        <v>1024</v>
        <stp/>
        <stp>QUOTE</stp>
        <stp>7244</stp>
        <stp/>
        <stp>現在値</stp>
        <tr r="C28" s="1"/>
      </tp>
      <tp>
        <v>0</v>
        <stp/>
        <stp>QUOTE</stp>
        <stp>3856</stp>
        <stp/>
        <stp>現在値</stp>
        <tr r="C25" s="1"/>
        <tr r="C33" s="1"/>
      </tp>
      <tp>
        <v>0</v>
        <stp/>
        <stp>QUOTE</stp>
        <stp>7834</stp>
        <stp/>
        <stp>現在値</stp>
        <tr r="C31" s="1"/>
      </tp>
      <tp>
        <v>1073</v>
        <stp/>
        <stp>QUOTE</stp>
        <stp>6912</stp>
        <stp/>
        <stp>現在値</stp>
        <tr r="C32" s="1"/>
      </tp>
      <tp>
        <v>3340</v>
        <stp/>
        <stp>QUOTE</stp>
        <stp>3916</stp>
        <stp/>
        <stp>現在値</stp>
        <tr r="C23" s="1"/>
      </tp>
      <tp>
        <v>788</v>
        <stp/>
        <stp>QUOTE</stp>
        <stp>6319</stp>
        <stp/>
        <stp>現在値</stp>
        <tr r="C26" s="1"/>
      </tp>
      <tp>
        <v>1765</v>
        <stp/>
        <stp>QUOTE</stp>
        <stp>7781</stp>
        <stp/>
        <stp>現在値</stp>
        <tr r="C30" s="1"/>
      </tp>
      <tp>
        <v>1055</v>
        <stp/>
        <stp>QUOTE</stp>
        <stp>6095</stp>
        <stp/>
        <stp>現在値</stp>
        <tr r="C29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HIGHLOW"/>
      <definedName name="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6"/>
  <sheetViews>
    <sheetView tabSelected="1" workbookViewId="0">
      <selection activeCell="F23" sqref="F23"/>
    </sheetView>
  </sheetViews>
  <sheetFormatPr defaultRowHeight="13.5"/>
  <cols>
    <col min="1" max="1" width="18.375" customWidth="1"/>
    <col min="2" max="2" width="21.25" customWidth="1"/>
    <col min="4" max="4" width="11" customWidth="1"/>
    <col min="5" max="5" width="16" customWidth="1"/>
    <col min="6" max="6" width="14.5" customWidth="1"/>
    <col min="7" max="7" width="12.5" bestFit="1" customWidth="1"/>
    <col min="11" max="11" width="19.5" customWidth="1"/>
    <col min="12" max="14" width="10.125" customWidth="1"/>
    <col min="15" max="15" width="92" customWidth="1"/>
    <col min="16" max="16" width="9" customWidth="1"/>
  </cols>
  <sheetData>
    <row r="1" spans="1:16">
      <c r="A1" s="5"/>
      <c r="B1" s="5"/>
      <c r="C1" s="5"/>
      <c r="D1" s="5"/>
      <c r="E1" s="5"/>
      <c r="F1" s="6"/>
      <c r="G1" s="5"/>
      <c r="H1" s="1"/>
      <c r="I1" s="1"/>
      <c r="J1" s="14"/>
      <c r="K1" s="14"/>
      <c r="L1" s="14"/>
      <c r="M1" s="14"/>
      <c r="N1" s="14"/>
      <c r="O1" s="14"/>
      <c r="P1" s="1"/>
    </row>
    <row r="2" spans="1:16">
      <c r="A2" s="1"/>
      <c r="B2" s="1"/>
      <c r="C2" s="1"/>
      <c r="D2" s="1"/>
      <c r="E2" s="1"/>
      <c r="F2" s="7"/>
      <c r="G2" s="1"/>
      <c r="H2" s="1"/>
      <c r="I2" s="1"/>
      <c r="J2" s="8"/>
      <c r="K2" s="8"/>
      <c r="L2" s="9"/>
      <c r="M2" s="9"/>
      <c r="N2" s="9"/>
      <c r="O2" s="10"/>
      <c r="P2" s="1"/>
    </row>
    <row r="3" spans="1:16">
      <c r="A3" s="1"/>
      <c r="B3" s="1"/>
      <c r="C3" s="1"/>
      <c r="D3" s="1"/>
      <c r="E3" s="1"/>
      <c r="F3" s="7"/>
      <c r="G3" s="1"/>
      <c r="H3" s="1"/>
      <c r="I3" s="1"/>
      <c r="J3" s="8"/>
      <c r="K3" s="8"/>
      <c r="L3" s="9"/>
      <c r="M3" s="9"/>
      <c r="N3" s="9"/>
      <c r="O3" s="10"/>
      <c r="P3" s="1"/>
    </row>
    <row r="4" spans="1:16">
      <c r="A4" s="1"/>
      <c r="B4" s="1"/>
      <c r="C4" s="1"/>
      <c r="D4" s="1"/>
      <c r="E4" s="1"/>
      <c r="F4" s="7"/>
      <c r="G4" s="1"/>
      <c r="H4" s="1"/>
      <c r="I4" s="1"/>
      <c r="J4" s="8"/>
      <c r="K4" s="8"/>
      <c r="L4" s="9"/>
      <c r="M4" s="9"/>
      <c r="N4" s="9"/>
      <c r="O4" s="10"/>
      <c r="P4" s="1"/>
    </row>
    <row r="5" spans="1:16">
      <c r="A5" s="1"/>
      <c r="B5" s="1"/>
      <c r="C5" s="1"/>
      <c r="D5" s="1"/>
      <c r="E5" s="1"/>
      <c r="F5" s="1"/>
      <c r="G5" s="1"/>
      <c r="H5" s="1"/>
      <c r="I5" s="1"/>
      <c r="J5" s="8"/>
      <c r="K5" s="8"/>
      <c r="L5" s="9"/>
      <c r="M5" s="9"/>
      <c r="N5" s="9"/>
      <c r="O5" s="10"/>
      <c r="P5" s="1"/>
    </row>
    <row r="6" spans="1:16">
      <c r="A6" s="1"/>
      <c r="B6" s="1"/>
      <c r="C6" s="1"/>
      <c r="D6" s="1"/>
      <c r="E6" s="1"/>
      <c r="F6" s="1"/>
      <c r="G6" s="1"/>
      <c r="H6" s="1"/>
      <c r="I6" s="1"/>
      <c r="J6" s="8"/>
      <c r="K6" s="8"/>
      <c r="L6" s="9"/>
      <c r="M6" s="9"/>
      <c r="N6" s="9"/>
      <c r="O6" s="10"/>
      <c r="P6" s="1"/>
    </row>
    <row r="7" spans="1:16">
      <c r="A7" s="1"/>
      <c r="B7" s="1"/>
      <c r="C7" s="1"/>
      <c r="D7" s="1"/>
      <c r="E7" s="1"/>
      <c r="F7" s="1"/>
      <c r="G7" s="1"/>
      <c r="H7" s="1"/>
      <c r="I7" s="1"/>
      <c r="J7" s="8"/>
      <c r="K7" s="8"/>
      <c r="L7" s="9"/>
      <c r="M7" s="9"/>
      <c r="N7" s="9"/>
      <c r="O7" s="10"/>
      <c r="P7" s="1"/>
    </row>
    <row r="8" spans="1:16">
      <c r="A8" s="1"/>
      <c r="B8" s="1"/>
      <c r="C8" s="1"/>
      <c r="D8" s="1"/>
      <c r="E8" s="1"/>
      <c r="F8" s="1"/>
      <c r="G8" s="1"/>
      <c r="H8" s="1"/>
      <c r="I8" s="1"/>
      <c r="J8" s="8"/>
      <c r="K8" s="8"/>
      <c r="L8" s="9"/>
      <c r="M8" s="9"/>
      <c r="N8" s="9"/>
      <c r="O8" s="10"/>
      <c r="P8" s="1"/>
    </row>
    <row r="9" spans="1:16">
      <c r="A9" s="1"/>
      <c r="B9" s="1"/>
      <c r="C9" s="1"/>
      <c r="D9" s="1"/>
      <c r="E9" s="1"/>
      <c r="F9" s="1"/>
      <c r="G9" s="1"/>
      <c r="H9" s="1"/>
      <c r="I9" s="1"/>
      <c r="J9" s="8"/>
      <c r="K9" s="8"/>
      <c r="L9" s="9"/>
      <c r="M9" s="9"/>
      <c r="N9" s="9"/>
      <c r="O9" s="10"/>
      <c r="P9" s="1"/>
    </row>
    <row r="10" spans="1:16">
      <c r="A10" s="1"/>
      <c r="B10" s="1"/>
      <c r="C10" s="1"/>
      <c r="D10" s="1"/>
      <c r="E10" s="1"/>
      <c r="F10" s="1"/>
      <c r="G10" s="1"/>
      <c r="H10" s="1"/>
      <c r="I10" s="1"/>
      <c r="J10" s="8"/>
      <c r="K10" s="8"/>
      <c r="L10" s="9"/>
      <c r="M10" s="9"/>
      <c r="N10" s="9"/>
      <c r="O10" s="10"/>
      <c r="P10" s="1"/>
    </row>
    <row r="11" spans="1:16">
      <c r="A11" s="1"/>
      <c r="B11" s="1"/>
      <c r="C11" s="1"/>
      <c r="D11" s="1"/>
      <c r="E11" s="1"/>
      <c r="F11" s="1"/>
      <c r="G11" s="1"/>
      <c r="H11" s="1"/>
      <c r="I11" s="1"/>
      <c r="J11" s="8"/>
      <c r="K11" s="8"/>
      <c r="L11" s="9"/>
      <c r="M11" s="9"/>
      <c r="N11" s="9"/>
      <c r="O11" s="10"/>
      <c r="P11" s="1"/>
    </row>
    <row r="12" spans="1:16">
      <c r="A12" s="1"/>
      <c r="B12" s="1"/>
      <c r="C12" s="1"/>
      <c r="D12" s="1"/>
      <c r="E12" s="1"/>
      <c r="F12" s="1"/>
      <c r="G12" s="1"/>
      <c r="H12" s="1"/>
      <c r="I12" s="1"/>
      <c r="J12" s="8"/>
      <c r="K12" s="8"/>
      <c r="L12" s="9"/>
      <c r="M12" s="9"/>
      <c r="N12" s="9"/>
      <c r="O12" s="10"/>
      <c r="P12" s="1"/>
    </row>
    <row r="13" spans="1:16">
      <c r="A13" s="1"/>
      <c r="B13" s="1"/>
      <c r="C13" s="1"/>
      <c r="D13" s="1"/>
      <c r="E13" s="1"/>
      <c r="F13" s="1"/>
      <c r="G13" s="1"/>
      <c r="H13" s="1"/>
      <c r="I13" s="1"/>
      <c r="J13" s="8"/>
      <c r="K13" s="8"/>
      <c r="L13" s="9"/>
      <c r="M13" s="9"/>
      <c r="N13" s="9"/>
      <c r="O13" s="10"/>
      <c r="P13" s="1"/>
    </row>
    <row r="14" spans="1:16">
      <c r="A14" s="1"/>
      <c r="B14" s="1"/>
      <c r="C14" s="1"/>
      <c r="D14" s="1"/>
      <c r="E14" s="1"/>
      <c r="F14" s="1"/>
      <c r="G14" s="1"/>
      <c r="H14" s="1"/>
      <c r="I14" s="1"/>
      <c r="J14" s="8"/>
      <c r="K14" s="8"/>
      <c r="L14" s="9"/>
      <c r="M14" s="9"/>
      <c r="N14" s="9"/>
      <c r="O14" s="10"/>
      <c r="P14" s="1"/>
    </row>
    <row r="15" spans="1:16">
      <c r="A15" s="1"/>
      <c r="B15" s="1"/>
      <c r="C15" s="1"/>
      <c r="D15" s="1"/>
      <c r="E15" s="1"/>
      <c r="F15" s="1"/>
      <c r="G15" s="1"/>
      <c r="H15" s="1"/>
      <c r="I15" s="1"/>
      <c r="J15" s="8"/>
      <c r="K15" s="8"/>
      <c r="L15" s="9"/>
      <c r="M15" s="9"/>
      <c r="N15" s="9"/>
      <c r="O15" s="11"/>
      <c r="P15" s="1"/>
    </row>
    <row r="16" spans="1:16">
      <c r="A16" s="1"/>
      <c r="B16" s="1"/>
      <c r="C16" s="1"/>
      <c r="D16" s="1"/>
      <c r="E16" s="1"/>
      <c r="F16" s="1"/>
      <c r="G16" s="1"/>
      <c r="H16" s="1"/>
      <c r="I16" s="1"/>
      <c r="J16" s="8"/>
      <c r="K16" s="8"/>
      <c r="L16" s="9"/>
      <c r="M16" s="9"/>
      <c r="N16" s="9"/>
      <c r="O16" s="11"/>
      <c r="P16" s="1"/>
    </row>
    <row r="17" spans="1:16">
      <c r="A17" s="1"/>
      <c r="B17" s="1"/>
      <c r="C17" s="1"/>
      <c r="D17" s="1"/>
      <c r="E17" s="1"/>
      <c r="F17" s="1"/>
      <c r="G17" s="1"/>
      <c r="H17" s="1"/>
      <c r="I17" s="1"/>
      <c r="J17" s="8"/>
      <c r="K17" s="8"/>
      <c r="L17" s="9"/>
      <c r="M17" s="9"/>
      <c r="N17" s="9"/>
      <c r="O17" s="11"/>
      <c r="P17" s="1"/>
    </row>
    <row r="18" spans="1:16">
      <c r="A18" s="1"/>
      <c r="B18" s="1"/>
      <c r="C18" s="1"/>
      <c r="D18" s="1"/>
      <c r="E18" s="1"/>
      <c r="F18" s="1"/>
      <c r="G18" s="1"/>
      <c r="H18" s="1"/>
      <c r="I18" s="1"/>
      <c r="J18" s="8"/>
      <c r="K18" s="8"/>
      <c r="L18" s="9"/>
      <c r="M18" s="9"/>
      <c r="N18" s="9"/>
      <c r="O18" s="11"/>
      <c r="P18" s="1"/>
    </row>
    <row r="19" spans="1:1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6">
      <c r="A20" s="12" t="str">
        <f>[1]!HIGHLOW("ストップ高","銘柄コード",$A$21)</f>
        <v>HIGHLOW("ストップ高","銘柄コード",$A$21)</v>
      </c>
      <c r="B20" s="13" t="str">
        <f>[1]!HIGHLOW("ストップ高","銘柄名",$B$21)</f>
        <v>HIGHLOW("ストップ高","銘柄名",$B$21)</v>
      </c>
      <c r="C20" s="13" t="s">
        <v>2</v>
      </c>
      <c r="D20" s="13" t="s">
        <v>0</v>
      </c>
      <c r="E20" s="13" t="str">
        <f>[1]!HIGHLOW("ストップ高","値段",$E$21)</f>
        <v>HIGHLOW("ストップ高","値段",$E$21)</v>
      </c>
      <c r="F20" s="13" t="s">
        <v>1</v>
      </c>
      <c r="G20" s="13" t="s">
        <v>17</v>
      </c>
      <c r="H20" s="2"/>
    </row>
    <row r="21" spans="1:16">
      <c r="A21">
        <v>4571</v>
      </c>
      <c r="B21" t="s">
        <v>5</v>
      </c>
      <c r="C21" s="4">
        <f>[1]!QUOTE(A21,"","現在値")</f>
        <v>1028</v>
      </c>
      <c r="D21">
        <f>[1]!QUOTE(A21,"","売買単位")</f>
        <v>100</v>
      </c>
      <c r="E21" s="3">
        <v>1028</v>
      </c>
      <c r="F21" s="4">
        <f>C21*D22</f>
        <v>102800</v>
      </c>
      <c r="G21" s="4">
        <f>IF(AND(C21=E21,C21*D21&lt;200000),F21,"0")</f>
        <v>102800</v>
      </c>
    </row>
    <row r="22" spans="1:16">
      <c r="A22">
        <v>9075</v>
      </c>
      <c r="B22" t="s">
        <v>6</v>
      </c>
      <c r="C22" s="4">
        <f>[1]!QUOTE(A22,"","現在値")</f>
        <v>4460</v>
      </c>
      <c r="D22">
        <f>[1]!QUOTE(A22,"","売買単位")</f>
        <v>100</v>
      </c>
      <c r="E22" s="3">
        <v>4495</v>
      </c>
      <c r="F22" s="4">
        <f t="shared" ref="F22:F31" si="0">C22*D22</f>
        <v>446000</v>
      </c>
      <c r="G22" s="4" t="str">
        <f t="shared" ref="G22:G34" si="1">IF(AND(C22=E22,C22*D22&lt;200000),F22,"0")</f>
        <v>0</v>
      </c>
    </row>
    <row r="23" spans="1:16">
      <c r="A23">
        <v>3916</v>
      </c>
      <c r="B23" t="s">
        <v>7</v>
      </c>
      <c r="C23" s="4">
        <f>[1]!QUOTE(A23,"","現在値")</f>
        <v>3340</v>
      </c>
      <c r="D23">
        <f>[1]!QUOTE(A23,"","売買単位")</f>
        <v>100</v>
      </c>
      <c r="E23" s="3">
        <v>3340</v>
      </c>
      <c r="F23" s="4">
        <f t="shared" si="0"/>
        <v>334000</v>
      </c>
      <c r="G23" s="4" t="str">
        <f t="shared" si="1"/>
        <v>0</v>
      </c>
    </row>
    <row r="24" spans="1:16">
      <c r="A24">
        <v>9446</v>
      </c>
      <c r="B24" t="s">
        <v>8</v>
      </c>
      <c r="C24" s="4">
        <f>[1]!QUOTE(A24,"","現在値")</f>
        <v>1001</v>
      </c>
      <c r="D24">
        <f>[1]!QUOTE(A24,"","売買単位")</f>
        <v>100</v>
      </c>
      <c r="E24" s="3">
        <v>1011</v>
      </c>
      <c r="F24" s="4">
        <f t="shared" si="0"/>
        <v>100100</v>
      </c>
      <c r="G24" s="4" t="str">
        <f t="shared" si="1"/>
        <v>0</v>
      </c>
    </row>
    <row r="25" spans="1:16">
      <c r="A25">
        <v>3856</v>
      </c>
      <c r="B25" t="s">
        <v>9</v>
      </c>
      <c r="C25" s="4">
        <f>[1]!QUOTE(A25,"","現在値")</f>
        <v>0</v>
      </c>
      <c r="D25">
        <f>[1]!QUOTE(A25,"","売買単位")</f>
        <v>100</v>
      </c>
      <c r="E25" s="3">
        <v>1018</v>
      </c>
      <c r="F25" s="4">
        <f t="shared" si="0"/>
        <v>0</v>
      </c>
      <c r="G25" s="4" t="str">
        <f t="shared" si="1"/>
        <v>0</v>
      </c>
    </row>
    <row r="26" spans="1:16">
      <c r="A26">
        <v>6319</v>
      </c>
      <c r="B26" t="s">
        <v>10</v>
      </c>
      <c r="C26" s="4">
        <f>[1]!QUOTE(A26,"","現在値")</f>
        <v>788</v>
      </c>
      <c r="D26">
        <f>[1]!QUOTE(A26,"","売買単位")</f>
        <v>100</v>
      </c>
      <c r="E26" s="3">
        <v>902</v>
      </c>
      <c r="F26" s="4">
        <f t="shared" si="0"/>
        <v>78800</v>
      </c>
      <c r="G26" s="4" t="str">
        <f t="shared" si="1"/>
        <v>0</v>
      </c>
    </row>
    <row r="27" spans="1:16">
      <c r="A27">
        <v>7776</v>
      </c>
      <c r="B27" t="s">
        <v>11</v>
      </c>
      <c r="C27" s="4">
        <f>[1]!QUOTE(A27,"","現在値")</f>
        <v>536</v>
      </c>
      <c r="D27">
        <f>[1]!QUOTE(A27,"","売買単位")</f>
        <v>100</v>
      </c>
      <c r="E27" s="3">
        <v>536</v>
      </c>
      <c r="F27" s="4">
        <f t="shared" si="0"/>
        <v>53600</v>
      </c>
      <c r="G27" s="4">
        <f t="shared" si="1"/>
        <v>53600</v>
      </c>
    </row>
    <row r="28" spans="1:16">
      <c r="A28">
        <v>7244</v>
      </c>
      <c r="B28" t="s">
        <v>12</v>
      </c>
      <c r="C28" s="4">
        <f>[1]!QUOTE(A28,"","現在値")</f>
        <v>1024</v>
      </c>
      <c r="D28">
        <f>[1]!QUOTE(A28,"","売買単位")</f>
        <v>100</v>
      </c>
      <c r="E28" s="3">
        <v>1024</v>
      </c>
      <c r="F28" s="4">
        <f t="shared" si="0"/>
        <v>102400</v>
      </c>
      <c r="G28" s="4">
        <f t="shared" si="1"/>
        <v>102400</v>
      </c>
    </row>
    <row r="29" spans="1:16">
      <c r="A29">
        <v>6095</v>
      </c>
      <c r="B29" t="s">
        <v>13</v>
      </c>
      <c r="C29" s="4">
        <f>[1]!QUOTE(A29,"","現在値")</f>
        <v>1055</v>
      </c>
      <c r="D29">
        <f>[1]!QUOTE(A29,"","売買単位")</f>
        <v>100</v>
      </c>
      <c r="E29" s="3">
        <v>1055</v>
      </c>
      <c r="F29" s="4">
        <f t="shared" si="0"/>
        <v>105500</v>
      </c>
      <c r="G29" s="4">
        <f t="shared" si="1"/>
        <v>105500</v>
      </c>
    </row>
    <row r="30" spans="1:16">
      <c r="A30">
        <v>7781</v>
      </c>
      <c r="B30" t="s">
        <v>14</v>
      </c>
      <c r="C30" s="4">
        <f>[1]!QUOTE(A30,"","現在値")</f>
        <v>1765</v>
      </c>
      <c r="D30">
        <f>[1]!QUOTE(A30,"","売買単位")</f>
        <v>100</v>
      </c>
      <c r="E30" s="3">
        <v>1765</v>
      </c>
      <c r="F30" s="4">
        <f t="shared" si="0"/>
        <v>176500</v>
      </c>
      <c r="G30" s="4">
        <f t="shared" si="1"/>
        <v>176500</v>
      </c>
      <c r="K30" s="3"/>
    </row>
    <row r="31" spans="1:16">
      <c r="A31">
        <v>7834</v>
      </c>
      <c r="B31" t="s">
        <v>15</v>
      </c>
      <c r="C31" s="4">
        <f>[1]!QUOTE(A31,"","現在値")</f>
        <v>0</v>
      </c>
      <c r="D31">
        <f>[1]!QUOTE(A31,"","売買単位")</f>
        <v>100</v>
      </c>
      <c r="E31" s="3">
        <v>248</v>
      </c>
      <c r="F31" s="4">
        <f t="shared" si="0"/>
        <v>0</v>
      </c>
      <c r="G31" s="4" t="str">
        <f t="shared" si="1"/>
        <v>0</v>
      </c>
      <c r="K31" s="3"/>
    </row>
    <row r="32" spans="1:16">
      <c r="A32">
        <v>6912</v>
      </c>
      <c r="B32" t="s">
        <v>16</v>
      </c>
      <c r="C32" s="4">
        <f>[1]!QUOTE(A32,"","現在値")</f>
        <v>1073</v>
      </c>
      <c r="D32">
        <f>[1]!QUOTE(A32,"","売買単位")</f>
        <v>100</v>
      </c>
      <c r="E32" s="3">
        <v>1146</v>
      </c>
      <c r="F32" s="4">
        <f>C32*D33</f>
        <v>107300</v>
      </c>
      <c r="G32" s="4" t="str">
        <f t="shared" si="1"/>
        <v>0</v>
      </c>
    </row>
    <row r="33" spans="1:11">
      <c r="A33">
        <v>3856</v>
      </c>
      <c r="B33" t="s">
        <v>3</v>
      </c>
      <c r="C33" s="4">
        <f>[1]!QUOTE(A33,"","現在値")</f>
        <v>0</v>
      </c>
      <c r="D33">
        <f>[1]!QUOTE(A33,"","売買単位")</f>
        <v>100</v>
      </c>
      <c r="E33" s="3">
        <v>4105</v>
      </c>
      <c r="F33" s="4">
        <f>C33*D34</f>
        <v>0</v>
      </c>
      <c r="G33" s="4" t="str">
        <f t="shared" si="1"/>
        <v>0</v>
      </c>
    </row>
    <row r="34" spans="1:11">
      <c r="A34">
        <v>3469</v>
      </c>
      <c r="B34" t="s">
        <v>4</v>
      </c>
      <c r="C34" s="4">
        <f>[1]!QUOTE(A34,"","現在値")</f>
        <v>1276</v>
      </c>
      <c r="D34">
        <f>[1]!QUOTE(A34,"","売買単位")</f>
        <v>100</v>
      </c>
      <c r="E34" s="3">
        <v>536</v>
      </c>
      <c r="F34" s="4">
        <f>C34*D34</f>
        <v>127600</v>
      </c>
      <c r="G34" s="4" t="str">
        <f t="shared" si="1"/>
        <v>0</v>
      </c>
    </row>
    <row r="36" spans="1:11">
      <c r="E36" s="3"/>
      <c r="K36" s="3"/>
    </row>
  </sheetData>
  <sortState ref="A21:A34">
    <sortCondition descending="1" ref="A20"/>
  </sortState>
  <mergeCells count="1">
    <mergeCell ref="J1:O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toshiyuki</cp:lastModifiedBy>
  <dcterms:created xsi:type="dcterms:W3CDTF">2018-01-05T14:10:36Z</dcterms:created>
  <dcterms:modified xsi:type="dcterms:W3CDTF">2018-02-15T02:54:11Z</dcterms:modified>
</cp:coreProperties>
</file>