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olatileDependencies.xml" ContentType="application/vnd.openxmlformats-officedocument.spreadsheetml.volatileDependenc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filterPrivacy="1" codeName="ThisWorkbook"/>
  <xr:revisionPtr revIDLastSave="0" documentId="13_ncr:1_{D0FEDB87-3053-4295-93A9-B7244B65F3D9}" xr6:coauthVersionLast="46" xr6:coauthVersionMax="46" xr10:uidLastSave="{00000000-0000-0000-0000-000000000000}"/>
  <bookViews>
    <workbookView xWindow="1150" yWindow="40" windowWidth="17560" windowHeight="10060" activeTab="1" xr2:uid="{00000000-000D-0000-FFFF-FFFF00000000}"/>
  </bookViews>
  <sheets>
    <sheet name="一般注文" sheetId="6" r:id="rId1"/>
    <sheet name="条件注文" sheetId="1" r:id="rId2"/>
    <sheet name="戦略解説" sheetId="12" r:id="rId3"/>
    <sheet name="注文照会" sheetId="7" r:id="rId4"/>
    <sheet name="約定一覧" sheetId="8" r:id="rId5"/>
    <sheet name="保有" sheetId="9" r:id="rId6"/>
    <sheet name="市場モニター" sheetId="10" r:id="rId7"/>
    <sheet name="複数注文総合管理" sheetId="11" r:id="rId8"/>
    <sheet name="Sheet1" sheetId="13" r:id="rId9"/>
    <sheet name="Sheet2" sheetId="14" r:id="rId10"/>
    <sheet name="Sheet3" sheetId="15" r:id="rId11"/>
  </sheets>
  <functionGroups builtInGroupCount="19"/>
  <externalReferences>
    <externalReference r:id="rId12"/>
    <externalReference r:id="rId13"/>
    <externalReference r:id="rId14"/>
    <externalReference r:id="rId15"/>
    <externalReference r:id="rId16"/>
  </externalReferences>
  <definedNames>
    <definedName name="CurrentPrice">#REF!</definedName>
    <definedName name="Dlog_bk_prj_id">"エディット 12"</definedName>
    <definedName name="Dlog_bk_prj_name">"エディット 13"</definedName>
    <definedName name="Dlog_bk_sht_id">"エディット 14"</definedName>
    <definedName name="Dlog_sh_sht_name">"ドロップ 95"</definedName>
    <definedName name="EntryTT">[1]個別注文詳細!#REF!</definedName>
    <definedName name="Entryシステムトリガー">[1]個別注文詳細!#REF!</definedName>
    <definedName name="Interval">条件注文!$F$41</definedName>
    <definedName name="InvalidTime">条件注文!$E$10</definedName>
    <definedName name="OrderPrice">#REF!</definedName>
    <definedName name="PWRest">#REF!</definedName>
    <definedName name="TimeCheck">#REF!</definedName>
    <definedName name="TimeforDakoku" localSheetId="6">市場モニター!#REF!</definedName>
    <definedName name="TimeforDakoku">条件注文!$C$39</definedName>
    <definedName name="TrigerPrice">#REF!</definedName>
    <definedName name="ValidTime">条件注文!$E$9</definedName>
    <definedName name="シート選択見だし">"ラベル 5"</definedName>
    <definedName name="現在時刻_PC">[1]基本設定!$C$19</definedName>
    <definedName name="現在約定値">[1]個別注文詳細!$L$12</definedName>
    <definedName name="新規トレールトリガーフラグ">[1]個別注文詳細!#REF!</definedName>
    <definedName name="新規建て売買区分">'[2]MainSheet（注文詳細入力）'!#REF!</definedName>
    <definedName name="売買区分">#REF!</definedName>
    <definedName name="発注ID">#REF!</definedName>
    <definedName name="保有ポジション">[1]個別注文詳細!#REF!</definedName>
    <definedName name="保有ポジション枚数">[1]個別注文詳細!#REF!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9" i="14" l="1"/>
  <c r="A20" i="14" s="1"/>
  <c r="L17" i="14"/>
  <c r="W5" i="14" s="1"/>
  <c r="K17" i="14"/>
  <c r="V5" i="14" s="1"/>
  <c r="J17" i="14"/>
  <c r="U5" i="14" s="1"/>
  <c r="I17" i="14"/>
  <c r="T5" i="14" s="1"/>
  <c r="B14" i="14"/>
  <c r="G13" i="14"/>
  <c r="F13" i="14"/>
  <c r="F14" i="14" s="1"/>
  <c r="E13" i="14"/>
  <c r="D14" i="14" s="1"/>
  <c r="D13" i="14"/>
  <c r="B13" i="14"/>
  <c r="A11" i="14"/>
  <c r="G11" i="14" s="1"/>
  <c r="D8" i="14"/>
  <c r="N6" i="14"/>
  <c r="S6" i="14" s="1"/>
  <c r="E5" i="14"/>
  <c r="E2" i="14"/>
  <c r="E7" i="14"/>
  <c r="E8" i="14"/>
  <c r="E6" i="14"/>
  <c r="F31" i="1" a="1"/>
  <c r="E4" i="14"/>
  <c r="E3" i="14"/>
  <c r="F31" i="1" l="1"/>
  <c r="R6" i="14"/>
  <c r="N7" i="14"/>
  <c r="R7" i="14" s="1"/>
  <c r="P6" i="14"/>
  <c r="Q6" i="14"/>
  <c r="H11" i="14"/>
  <c r="D11" i="14"/>
  <c r="A21" i="14"/>
  <c r="E11" i="14"/>
  <c r="O6" i="14"/>
  <c r="F11" i="14"/>
  <c r="U2" i="10"/>
  <c r="S7" i="14" l="1"/>
  <c r="Q7" i="14"/>
  <c r="N8" i="14"/>
  <c r="R8" i="14" s="1"/>
  <c r="P7" i="14"/>
  <c r="O7" i="14"/>
  <c r="A22" i="14"/>
  <c r="J15" i="1"/>
  <c r="J55" i="1" a="1"/>
  <c r="P8" i="14" l="1"/>
  <c r="O8" i="14"/>
  <c r="S8" i="14"/>
  <c r="N9" i="14"/>
  <c r="N10" i="14" s="1"/>
  <c r="N11" i="14" s="1"/>
  <c r="Q8" i="14"/>
  <c r="A23" i="14"/>
  <c r="J55" i="1"/>
  <c r="J41" i="1"/>
  <c r="Q7" i="1"/>
  <c r="L7" i="1"/>
  <c r="F1" i="1"/>
  <c r="F39" i="1"/>
  <c r="J22" i="1"/>
  <c r="J24" i="1" s="1"/>
  <c r="J31" i="1" s="1"/>
  <c r="D1" i="10"/>
  <c r="E1" i="10"/>
  <c r="T2" i="10"/>
  <c r="U3" i="10"/>
  <c r="T3" i="10" s="1"/>
  <c r="H8" i="10"/>
  <c r="N10" i="10" s="1"/>
  <c r="U5" i="10"/>
  <c r="Z10" i="10"/>
  <c r="Z11" i="10" s="1"/>
  <c r="Z12" i="10" s="1"/>
  <c r="Z13" i="10" s="1"/>
  <c r="Z14" i="10" s="1"/>
  <c r="Z15" i="10" s="1"/>
  <c r="Z16" i="10" s="1"/>
  <c r="Z17" i="10" s="1"/>
  <c r="Z18" i="10" s="1"/>
  <c r="Z19" i="10" s="1"/>
  <c r="Z20" i="10" s="1"/>
  <c r="Z21" i="10" s="1"/>
  <c r="Z22" i="10" s="1"/>
  <c r="Z23" i="10" s="1"/>
  <c r="Z24" i="10" s="1"/>
  <c r="Z25" i="10" s="1"/>
  <c r="Z26" i="10" s="1"/>
  <c r="Z27" i="10" s="1"/>
  <c r="Z28" i="10" s="1"/>
  <c r="Z29" i="10" s="1"/>
  <c r="Z30" i="10" s="1"/>
  <c r="Z31" i="10" s="1"/>
  <c r="Z32" i="10" s="1"/>
  <c r="Z33" i="10" s="1"/>
  <c r="Z34" i="10" s="1"/>
  <c r="Z35" i="10" s="1"/>
  <c r="Z36" i="10" s="1"/>
  <c r="Z37" i="10" s="1"/>
  <c r="Z38" i="10" s="1"/>
  <c r="Z39" i="10" s="1"/>
  <c r="Z40" i="10" s="1"/>
  <c r="Z41" i="10" s="1"/>
  <c r="Z42" i="10" s="1"/>
  <c r="Z43" i="10" s="1"/>
  <c r="Z44" i="10" s="1"/>
  <c r="Z45" i="10" s="1"/>
  <c r="Z46" i="10" s="1"/>
  <c r="Z47" i="10" s="1"/>
  <c r="Z48" i="10" s="1"/>
  <c r="Z49" i="10" s="1"/>
  <c r="Z50" i="10" s="1"/>
  <c r="Z51" i="10" s="1"/>
  <c r="Z52" i="10" s="1"/>
  <c r="Z53" i="10" s="1"/>
  <c r="Z54" i="10" s="1"/>
  <c r="Z55" i="10" s="1"/>
  <c r="Z56" i="10" s="1"/>
  <c r="Z57" i="10" s="1"/>
  <c r="Z58" i="10" s="1"/>
  <c r="Z59" i="10" s="1"/>
  <c r="Z60" i="10" s="1"/>
  <c r="Z61" i="10" s="1"/>
  <c r="Z62" i="10" s="1"/>
  <c r="Z63" i="10" s="1"/>
  <c r="Z64" i="10" s="1"/>
  <c r="Z65" i="10" s="1"/>
  <c r="Z66" i="10" s="1"/>
  <c r="Z67" i="10" s="1"/>
  <c r="Z68" i="10" s="1"/>
  <c r="Z69" i="10" s="1"/>
  <c r="Z70" i="10" s="1"/>
  <c r="Z71" i="10" s="1"/>
  <c r="Z72" i="10" s="1"/>
  <c r="Z73" i="10" s="1"/>
  <c r="Z74" i="10" s="1"/>
  <c r="Z75" i="10" s="1"/>
  <c r="Z76" i="10" s="1"/>
  <c r="Z77" i="10" s="1"/>
  <c r="Z78" i="10" s="1"/>
  <c r="Z79" i="10" s="1"/>
  <c r="Z80" i="10" s="1"/>
  <c r="Z81" i="10" s="1"/>
  <c r="Z82" i="10" s="1"/>
  <c r="Z83" i="10" s="1"/>
  <c r="Z84" i="10" s="1"/>
  <c r="Z85" i="10" s="1"/>
  <c r="Z86" i="10" s="1"/>
  <c r="Z87" i="10" s="1"/>
  <c r="Z88" i="10" s="1"/>
  <c r="Z89" i="10" s="1"/>
  <c r="Z90" i="10" s="1"/>
  <c r="Z91" i="10" s="1"/>
  <c r="Z92" i="10" s="1"/>
  <c r="Z93" i="10" s="1"/>
  <c r="Z94" i="10" s="1"/>
  <c r="Z95" i="10" s="1"/>
  <c r="Z96" i="10" s="1"/>
  <c r="Z97" i="10" s="1"/>
  <c r="Z98" i="10" s="1"/>
  <c r="Z99" i="10" s="1"/>
  <c r="Z100" i="10" s="1"/>
  <c r="Z101" i="10" s="1"/>
  <c r="Z102" i="10" s="1"/>
  <c r="Z103" i="10" s="1"/>
  <c r="Z104" i="10" s="1"/>
  <c r="Z105" i="10" s="1"/>
  <c r="Z106" i="10" s="1"/>
  <c r="Z107" i="10" s="1"/>
  <c r="Z108" i="10" s="1"/>
  <c r="Z109" i="10" s="1"/>
  <c r="Z110" i="10" s="1"/>
  <c r="Z111" i="10" s="1"/>
  <c r="Z112" i="10" s="1"/>
  <c r="Z113" i="10" s="1"/>
  <c r="Z114" i="10" s="1"/>
  <c r="Z115" i="10" s="1"/>
  <c r="Z116" i="10" s="1"/>
  <c r="Z117" i="10" s="1"/>
  <c r="Z118" i="10" s="1"/>
  <c r="Z119" i="10" s="1"/>
  <c r="Z120" i="10" s="1"/>
  <c r="Z121" i="10" s="1"/>
  <c r="Z122" i="10" s="1"/>
  <c r="Z123" i="10" s="1"/>
  <c r="Z124" i="10" s="1"/>
  <c r="Z125" i="10" s="1"/>
  <c r="Z126" i="10" s="1"/>
  <c r="Z127" i="10" s="1"/>
  <c r="Z128" i="10" s="1"/>
  <c r="Z129" i="10" s="1"/>
  <c r="Z130" i="10" s="1"/>
  <c r="Z131" i="10" s="1"/>
  <c r="Z132" i="10" s="1"/>
  <c r="Z133" i="10" s="1"/>
  <c r="Z134" i="10" s="1"/>
  <c r="Z135" i="10" s="1"/>
  <c r="Z136" i="10" s="1"/>
  <c r="Z137" i="10" s="1"/>
  <c r="Z138" i="10" s="1"/>
  <c r="Z139" i="10" s="1"/>
  <c r="Z140" i="10" s="1"/>
  <c r="Z141" i="10" s="1"/>
  <c r="Z142" i="10" s="1"/>
  <c r="Z143" i="10" s="1"/>
  <c r="Z144" i="10" s="1"/>
  <c r="Z145" i="10" s="1"/>
  <c r="Z146" i="10" s="1"/>
  <c r="Z147" i="10" s="1"/>
  <c r="Z148" i="10" s="1"/>
  <c r="Z149" i="10" s="1"/>
  <c r="Z150" i="10" s="1"/>
  <c r="Z151" i="10" s="1"/>
  <c r="Z152" i="10" s="1"/>
  <c r="Z153" i="10" s="1"/>
  <c r="Z154" i="10" s="1"/>
  <c r="Z155" i="10" s="1"/>
  <c r="Z156" i="10" s="1"/>
  <c r="Z157" i="10" s="1"/>
  <c r="Z158" i="10" s="1"/>
  <c r="Z159" i="10" s="1"/>
  <c r="Z160" i="10" s="1"/>
  <c r="Z161" i="10" s="1"/>
  <c r="Z162" i="10" s="1"/>
  <c r="Z163" i="10" s="1"/>
  <c r="Z164" i="10" s="1"/>
  <c r="Z165" i="10" s="1"/>
  <c r="Z166" i="10" s="1"/>
  <c r="Z167" i="10" s="1"/>
  <c r="Z168" i="10" s="1"/>
  <c r="Z169" i="10" s="1"/>
  <c r="Z170" i="10" s="1"/>
  <c r="Z171" i="10" s="1"/>
  <c r="Z172" i="10" s="1"/>
  <c r="Z173" i="10" s="1"/>
  <c r="Z174" i="10" s="1"/>
  <c r="Z175" i="10" s="1"/>
  <c r="Z176" i="10" s="1"/>
  <c r="Z177" i="10" s="1"/>
  <c r="Z178" i="10" s="1"/>
  <c r="Z179" i="10" s="1"/>
  <c r="Z180" i="10" s="1"/>
  <c r="Z181" i="10" s="1"/>
  <c r="Z182" i="10" s="1"/>
  <c r="Z183" i="10" s="1"/>
  <c r="Z184" i="10" s="1"/>
  <c r="Z185" i="10" s="1"/>
  <c r="Z186" i="10" s="1"/>
  <c r="Z187" i="10" s="1"/>
  <c r="Z188" i="10" s="1"/>
  <c r="Z189" i="10" s="1"/>
  <c r="Z190" i="10" s="1"/>
  <c r="Z191" i="10" s="1"/>
  <c r="Z192" i="10" s="1"/>
  <c r="Z193" i="10" s="1"/>
  <c r="Z194" i="10" s="1"/>
  <c r="Z195" i="10" s="1"/>
  <c r="Z196" i="10" s="1"/>
  <c r="Z197" i="10" s="1"/>
  <c r="Z198" i="10" s="1"/>
  <c r="Z199" i="10" s="1"/>
  <c r="Z200" i="10" s="1"/>
  <c r="Z201" i="10" s="1"/>
  <c r="Z202" i="10" s="1"/>
  <c r="Z203" i="10" s="1"/>
  <c r="Z204" i="10" s="1"/>
  <c r="Z205" i="10" s="1"/>
  <c r="Z206" i="10" s="1"/>
  <c r="Z207" i="10" s="1"/>
  <c r="Z208" i="10" s="1"/>
  <c r="Z209" i="10" s="1"/>
  <c r="Z210" i="10" s="1"/>
  <c r="Z211" i="10" s="1"/>
  <c r="Z212" i="10" s="1"/>
  <c r="Z213" i="10" s="1"/>
  <c r="Z214" i="10" s="1"/>
  <c r="Z215" i="10" s="1"/>
  <c r="Z216" i="10" s="1"/>
  <c r="Z217" i="10" s="1"/>
  <c r="Z218" i="10" s="1"/>
  <c r="Z219" i="10" s="1"/>
  <c r="Z220" i="10" s="1"/>
  <c r="Z221" i="10" s="1"/>
  <c r="Z222" i="10" s="1"/>
  <c r="Z223" i="10" s="1"/>
  <c r="Z224" i="10" s="1"/>
  <c r="Z225" i="10" s="1"/>
  <c r="Z226" i="10" s="1"/>
  <c r="Z227" i="10" s="1"/>
  <c r="Z228" i="10" s="1"/>
  <c r="Z229" i="10" s="1"/>
  <c r="Z230" i="10" s="1"/>
  <c r="Z231" i="10" s="1"/>
  <c r="Z232" i="10" s="1"/>
  <c r="Z233" i="10" s="1"/>
  <c r="Z234" i="10" s="1"/>
  <c r="Z235" i="10" s="1"/>
  <c r="Z236" i="10" s="1"/>
  <c r="Z237" i="10" s="1"/>
  <c r="Z238" i="10" s="1"/>
  <c r="Z239" i="10" s="1"/>
  <c r="Z240" i="10" s="1"/>
  <c r="Z241" i="10" s="1"/>
  <c r="Z242" i="10" s="1"/>
  <c r="Z243" i="10" s="1"/>
  <c r="Z244" i="10" s="1"/>
  <c r="Z245" i="10" s="1"/>
  <c r="Z246" i="10" s="1"/>
  <c r="Z247" i="10" s="1"/>
  <c r="Z248" i="10" s="1"/>
  <c r="Z249" i="10" s="1"/>
  <c r="Z250" i="10" s="1"/>
  <c r="Z251" i="10" s="1"/>
  <c r="Z252" i="10" s="1"/>
  <c r="Z253" i="10" s="1"/>
  <c r="Z254" i="10" s="1"/>
  <c r="Z255" i="10" s="1"/>
  <c r="Z256" i="10" s="1"/>
  <c r="Z257" i="10" s="1"/>
  <c r="Z258" i="10" s="1"/>
  <c r="Z259" i="10" s="1"/>
  <c r="Z260" i="10" s="1"/>
  <c r="Z261" i="10" s="1"/>
  <c r="Z262" i="10" s="1"/>
  <c r="Z263" i="10" s="1"/>
  <c r="Z264" i="10" s="1"/>
  <c r="Z265" i="10" s="1"/>
  <c r="Z266" i="10" s="1"/>
  <c r="Z267" i="10" s="1"/>
  <c r="Z268" i="10" s="1"/>
  <c r="Z269" i="10" s="1"/>
  <c r="Z270" i="10" s="1"/>
  <c r="Z271" i="10" s="1"/>
  <c r="Z272" i="10" s="1"/>
  <c r="Z273" i="10" s="1"/>
  <c r="Z274" i="10" s="1"/>
  <c r="Z275" i="10" s="1"/>
  <c r="Z276" i="10" s="1"/>
  <c r="Z277" i="10" s="1"/>
  <c r="Z278" i="10" s="1"/>
  <c r="Z279" i="10" s="1"/>
  <c r="Z280" i="10" s="1"/>
  <c r="Z281" i="10" s="1"/>
  <c r="Z282" i="10" s="1"/>
  <c r="Z283" i="10" s="1"/>
  <c r="Z284" i="10" s="1"/>
  <c r="Z285" i="10" s="1"/>
  <c r="Z286" i="10" s="1"/>
  <c r="Z287" i="10" s="1"/>
  <c r="Z288" i="10" s="1"/>
  <c r="Z289" i="10" s="1"/>
  <c r="Z290" i="10" s="1"/>
  <c r="Z291" i="10" s="1"/>
  <c r="Z292" i="10" s="1"/>
  <c r="Z293" i="10" s="1"/>
  <c r="Z294" i="10" s="1"/>
  <c r="Z295" i="10" s="1"/>
  <c r="Z296" i="10" s="1"/>
  <c r="Z297" i="10" s="1"/>
  <c r="Z298" i="10" s="1"/>
  <c r="Z299" i="10" s="1"/>
  <c r="Z300" i="10" s="1"/>
  <c r="Z301" i="10" s="1"/>
  <c r="Z302" i="10" s="1"/>
  <c r="Z303" i="10" s="1"/>
  <c r="Z304" i="10" s="1"/>
  <c r="Z305" i="10" s="1"/>
  <c r="Z306" i="10" s="1"/>
  <c r="Z307" i="10" s="1"/>
  <c r="Z308" i="10" s="1"/>
  <c r="Z309" i="10" s="1"/>
  <c r="Z310" i="10" s="1"/>
  <c r="Z311" i="10" s="1"/>
  <c r="Z312" i="10" s="1"/>
  <c r="Z313" i="10" s="1"/>
  <c r="Z314" i="10" s="1"/>
  <c r="Z315" i="10" s="1"/>
  <c r="Z316" i="10" s="1"/>
  <c r="Z317" i="10" s="1"/>
  <c r="Z318" i="10" s="1"/>
  <c r="Z319" i="10" s="1"/>
  <c r="Z320" i="10" s="1"/>
  <c r="Z321" i="10" s="1"/>
  <c r="Z322" i="10" s="1"/>
  <c r="Z323" i="10" s="1"/>
  <c r="Z324" i="10" s="1"/>
  <c r="Z325" i="10" s="1"/>
  <c r="Z326" i="10" s="1"/>
  <c r="Z327" i="10" s="1"/>
  <c r="Z328" i="10" s="1"/>
  <c r="Z329" i="10" s="1"/>
  <c r="Z330" i="10" s="1"/>
  <c r="Z331" i="10" s="1"/>
  <c r="Z332" i="10" s="1"/>
  <c r="Z333" i="10" s="1"/>
  <c r="Z334" i="10" s="1"/>
  <c r="Z335" i="10" s="1"/>
  <c r="Z336" i="10" s="1"/>
  <c r="Z337" i="10" s="1"/>
  <c r="Z338" i="10" s="1"/>
  <c r="Z339" i="10" s="1"/>
  <c r="Z340" i="10" s="1"/>
  <c r="Z341" i="10" s="1"/>
  <c r="Z342" i="10" s="1"/>
  <c r="Z343" i="10" s="1"/>
  <c r="Z344" i="10" s="1"/>
  <c r="Z345" i="10" s="1"/>
  <c r="Z346" i="10" s="1"/>
  <c r="Z347" i="10" s="1"/>
  <c r="Z348" i="10" s="1"/>
  <c r="Z349" i="10" s="1"/>
  <c r="Z350" i="10" s="1"/>
  <c r="Z351" i="10" s="1"/>
  <c r="Z352" i="10" s="1"/>
  <c r="Z353" i="10" s="1"/>
  <c r="Z354" i="10" s="1"/>
  <c r="Z355" i="10" s="1"/>
  <c r="Z356" i="10" s="1"/>
  <c r="Z357" i="10" s="1"/>
  <c r="Z358" i="10" s="1"/>
  <c r="Z359" i="10" s="1"/>
  <c r="Z360" i="10" s="1"/>
  <c r="Z361" i="10" s="1"/>
  <c r="Z362" i="10" s="1"/>
  <c r="Z363" i="10" s="1"/>
  <c r="Z364" i="10" s="1"/>
  <c r="Z365" i="10" s="1"/>
  <c r="Z366" i="10" s="1"/>
  <c r="Z367" i="10" s="1"/>
  <c r="Z368" i="10" s="1"/>
  <c r="Z369" i="10" s="1"/>
  <c r="Z370" i="10" s="1"/>
  <c r="Z371" i="10" s="1"/>
  <c r="Z372" i="10" s="1"/>
  <c r="Z373" i="10" s="1"/>
  <c r="Z374" i="10" s="1"/>
  <c r="Z375" i="10" s="1"/>
  <c r="Z376" i="10" s="1"/>
  <c r="Z377" i="10" s="1"/>
  <c r="Z378" i="10" s="1"/>
  <c r="Z379" i="10" s="1"/>
  <c r="Z380" i="10" s="1"/>
  <c r="Z381" i="10" s="1"/>
  <c r="Z382" i="10" s="1"/>
  <c r="Z383" i="10" s="1"/>
  <c r="Z384" i="10" s="1"/>
  <c r="Z385" i="10" s="1"/>
  <c r="Z386" i="10" s="1"/>
  <c r="Z387" i="10" s="1"/>
  <c r="Z388" i="10" s="1"/>
  <c r="Z389" i="10" s="1"/>
  <c r="Z390" i="10" s="1"/>
  <c r="Z391" i="10" s="1"/>
  <c r="Z392" i="10" s="1"/>
  <c r="Z393" i="10" s="1"/>
  <c r="Z394" i="10" s="1"/>
  <c r="Z395" i="10" s="1"/>
  <c r="Z396" i="10" s="1"/>
  <c r="Z397" i="10" s="1"/>
  <c r="Z398" i="10" s="1"/>
  <c r="Z399" i="10" s="1"/>
  <c r="Z400" i="10" s="1"/>
  <c r="Z401" i="10" s="1"/>
  <c r="Z402" i="10" s="1"/>
  <c r="Z403" i="10" s="1"/>
  <c r="Z404" i="10" s="1"/>
  <c r="Z405" i="10" s="1"/>
  <c r="Z406" i="10" s="1"/>
  <c r="Z407" i="10" s="1"/>
  <c r="Z408" i="10" s="1"/>
  <c r="Z409" i="10" s="1"/>
  <c r="Z410" i="10" s="1"/>
  <c r="Z411" i="10" s="1"/>
  <c r="Z412" i="10" s="1"/>
  <c r="Z413" i="10" s="1"/>
  <c r="Z414" i="10" s="1"/>
  <c r="Z415" i="10" s="1"/>
  <c r="Z416" i="10" s="1"/>
  <c r="Z417" i="10" s="1"/>
  <c r="Z418" i="10" s="1"/>
  <c r="Z419" i="10" s="1"/>
  <c r="Z420" i="10" s="1"/>
  <c r="Z421" i="10" s="1"/>
  <c r="Z422" i="10" s="1"/>
  <c r="Z423" i="10" s="1"/>
  <c r="Z424" i="10" s="1"/>
  <c r="Z425" i="10" s="1"/>
  <c r="Z426" i="10" s="1"/>
  <c r="Z427" i="10" s="1"/>
  <c r="Z428" i="10" s="1"/>
  <c r="Z429" i="10" s="1"/>
  <c r="Z430" i="10" s="1"/>
  <c r="Z431" i="10" s="1"/>
  <c r="Z432" i="10" s="1"/>
  <c r="Z433" i="10" s="1"/>
  <c r="Z434" i="10" s="1"/>
  <c r="Z435" i="10" s="1"/>
  <c r="Z436" i="10" s="1"/>
  <c r="Z437" i="10" s="1"/>
  <c r="Z438" i="10" s="1"/>
  <c r="Z439" i="10" s="1"/>
  <c r="Z440" i="10" s="1"/>
  <c r="Z441" i="10" s="1"/>
  <c r="Z442" i="10" s="1"/>
  <c r="Z443" i="10" s="1"/>
  <c r="Z444" i="10" s="1"/>
  <c r="Z445" i="10" s="1"/>
  <c r="Z446" i="10" s="1"/>
  <c r="Z447" i="10" s="1"/>
  <c r="Z448" i="10" s="1"/>
  <c r="Z449" i="10" s="1"/>
  <c r="Z450" i="10" s="1"/>
  <c r="Z451" i="10" s="1"/>
  <c r="Z452" i="10" s="1"/>
  <c r="Z453" i="10" s="1"/>
  <c r="Z454" i="10" s="1"/>
  <c r="Z455" i="10" s="1"/>
  <c r="Z456" i="10" s="1"/>
  <c r="Z457" i="10" s="1"/>
  <c r="Z458" i="10" s="1"/>
  <c r="Z459" i="10" s="1"/>
  <c r="Z460" i="10" s="1"/>
  <c r="Z461" i="10" s="1"/>
  <c r="Z462" i="10" s="1"/>
  <c r="Z463" i="10" s="1"/>
  <c r="Z464" i="10" s="1"/>
  <c r="Z465" i="10" s="1"/>
  <c r="Z466" i="10" s="1"/>
  <c r="Z467" i="10" s="1"/>
  <c r="Z468" i="10" s="1"/>
  <c r="Z469" i="10" s="1"/>
  <c r="Z470" i="10" s="1"/>
  <c r="Z471" i="10" s="1"/>
  <c r="Z472" i="10" s="1"/>
  <c r="Z473" i="10" s="1"/>
  <c r="Z474" i="10" s="1"/>
  <c r="Z475" i="10" s="1"/>
  <c r="Z476" i="10" s="1"/>
  <c r="Z477" i="10" s="1"/>
  <c r="Z478" i="10" s="1"/>
  <c r="Z479" i="10" s="1"/>
  <c r="Z480" i="10" s="1"/>
  <c r="Z481" i="10" s="1"/>
  <c r="Z482" i="10" s="1"/>
  <c r="Z483" i="10" s="1"/>
  <c r="Z484" i="10" s="1"/>
  <c r="Z485" i="10" s="1"/>
  <c r="Z486" i="10" s="1"/>
  <c r="Z487" i="10" s="1"/>
  <c r="Z488" i="10" s="1"/>
  <c r="Z489" i="10" s="1"/>
  <c r="Z490" i="10" s="1"/>
  <c r="Z491" i="10" s="1"/>
  <c r="Z492" i="10" s="1"/>
  <c r="Z493" i="10" s="1"/>
  <c r="Z494" i="10" s="1"/>
  <c r="Z495" i="10" s="1"/>
  <c r="Z496" i="10" s="1"/>
  <c r="Z497" i="10" s="1"/>
  <c r="Z498" i="10" s="1"/>
  <c r="Z499" i="10" s="1"/>
  <c r="Z500" i="10" s="1"/>
  <c r="Z501" i="10" s="1"/>
  <c r="Z502" i="10" s="1"/>
  <c r="Z503" i="10" s="1"/>
  <c r="Z504" i="10" s="1"/>
  <c r="Z505" i="10" s="1"/>
  <c r="Z506" i="10" s="1"/>
  <c r="Z507" i="10" s="1"/>
  <c r="Z508" i="10" s="1"/>
  <c r="Z509" i="10" s="1"/>
  <c r="Z510" i="10" s="1"/>
  <c r="Z511" i="10" s="1"/>
  <c r="Z512" i="10" s="1"/>
  <c r="Z513" i="10" s="1"/>
  <c r="Z514" i="10" s="1"/>
  <c r="Z515" i="10" s="1"/>
  <c r="Z516" i="10" s="1"/>
  <c r="Z517" i="10" s="1"/>
  <c r="Z518" i="10" s="1"/>
  <c r="Z519" i="10" s="1"/>
  <c r="Z520" i="10" s="1"/>
  <c r="Z521" i="10" s="1"/>
  <c r="Z522" i="10" s="1"/>
  <c r="Z523" i="10" s="1"/>
  <c r="Z524" i="10" s="1"/>
  <c r="Z525" i="10" s="1"/>
  <c r="Z526" i="10" s="1"/>
  <c r="Z527" i="10" s="1"/>
  <c r="Z528" i="10" s="1"/>
  <c r="Z529" i="10" s="1"/>
  <c r="Z530" i="10" s="1"/>
  <c r="Z531" i="10" s="1"/>
  <c r="Z532" i="10" s="1"/>
  <c r="Z533" i="10" s="1"/>
  <c r="Z534" i="10" s="1"/>
  <c r="Z535" i="10" s="1"/>
  <c r="Z536" i="10" s="1"/>
  <c r="Z537" i="10" s="1"/>
  <c r="Z538" i="10" s="1"/>
  <c r="Z539" i="10" s="1"/>
  <c r="Z540" i="10" s="1"/>
  <c r="Z541" i="10" s="1"/>
  <c r="Z542" i="10" s="1"/>
  <c r="Z543" i="10" s="1"/>
  <c r="Z544" i="10" s="1"/>
  <c r="Z545" i="10" s="1"/>
  <c r="Z546" i="10" s="1"/>
  <c r="Z547" i="10" s="1"/>
  <c r="Z548" i="10" s="1"/>
  <c r="Z549" i="10" s="1"/>
  <c r="Z550" i="10" s="1"/>
  <c r="Z551" i="10" s="1"/>
  <c r="Z552" i="10" s="1"/>
  <c r="Z553" i="10" s="1"/>
  <c r="Z554" i="10" s="1"/>
  <c r="Z555" i="10" s="1"/>
  <c r="Z556" i="10" s="1"/>
  <c r="Z557" i="10" s="1"/>
  <c r="Z558" i="10" s="1"/>
  <c r="Z559" i="10" s="1"/>
  <c r="Z560" i="10" s="1"/>
  <c r="Z561" i="10" s="1"/>
  <c r="Z562" i="10" s="1"/>
  <c r="Z563" i="10" s="1"/>
  <c r="Z564" i="10" s="1"/>
  <c r="Z565" i="10" s="1"/>
  <c r="Z566" i="10" s="1"/>
  <c r="Z567" i="10" s="1"/>
  <c r="Z568" i="10" s="1"/>
  <c r="Z569" i="10" s="1"/>
  <c r="Z570" i="10" s="1"/>
  <c r="Z571" i="10" s="1"/>
  <c r="Z572" i="10" s="1"/>
  <c r="Z573" i="10" s="1"/>
  <c r="Z574" i="10" s="1"/>
  <c r="Z575" i="10" s="1"/>
  <c r="Z576" i="10" s="1"/>
  <c r="Z577" i="10" s="1"/>
  <c r="Z578" i="10" s="1"/>
  <c r="Z579" i="10" s="1"/>
  <c r="Z580" i="10" s="1"/>
  <c r="Z581" i="10" s="1"/>
  <c r="Z582" i="10" s="1"/>
  <c r="Z583" i="10" s="1"/>
  <c r="Z584" i="10" s="1"/>
  <c r="Z585" i="10" s="1"/>
  <c r="Z586" i="10" s="1"/>
  <c r="Z587" i="10" s="1"/>
  <c r="Z588" i="10" s="1"/>
  <c r="Z589" i="10" s="1"/>
  <c r="Z590" i="10" s="1"/>
  <c r="Z591" i="10" s="1"/>
  <c r="Z592" i="10" s="1"/>
  <c r="Z593" i="10" s="1"/>
  <c r="Z594" i="10" s="1"/>
  <c r="Z595" i="10" s="1"/>
  <c r="Z596" i="10" s="1"/>
  <c r="Z597" i="10" s="1"/>
  <c r="Z598" i="10" s="1"/>
  <c r="Z599" i="10" s="1"/>
  <c r="Z600" i="10" s="1"/>
  <c r="Z601" i="10" s="1"/>
  <c r="Z602" i="10" s="1"/>
  <c r="Z603" i="10" s="1"/>
  <c r="Z604" i="10" s="1"/>
  <c r="Z605" i="10" s="1"/>
  <c r="Z606" i="10" s="1"/>
  <c r="Z607" i="10" s="1"/>
  <c r="Z608" i="10" s="1"/>
  <c r="Z609" i="10" s="1"/>
  <c r="Z610" i="10" s="1"/>
  <c r="Z611" i="10" s="1"/>
  <c r="Z612" i="10" s="1"/>
  <c r="Z613" i="10" s="1"/>
  <c r="Z614" i="10" s="1"/>
  <c r="Z615" i="10" s="1"/>
  <c r="Z616" i="10" s="1"/>
  <c r="Z617" i="10" s="1"/>
  <c r="Z618" i="10" s="1"/>
  <c r="Z619" i="10" s="1"/>
  <c r="Z620" i="10" s="1"/>
  <c r="Z621" i="10" s="1"/>
  <c r="Z622" i="10" s="1"/>
  <c r="Z623" i="10" s="1"/>
  <c r="Z624" i="10" s="1"/>
  <c r="Z625" i="10" s="1"/>
  <c r="Z626" i="10" s="1"/>
  <c r="Z627" i="10" s="1"/>
  <c r="Z628" i="10" s="1"/>
  <c r="Z629" i="10" s="1"/>
  <c r="Z630" i="10" s="1"/>
  <c r="Z631" i="10" s="1"/>
  <c r="Z632" i="10" s="1"/>
  <c r="Z633" i="10" s="1"/>
  <c r="Z634" i="10" s="1"/>
  <c r="Z635" i="10" s="1"/>
  <c r="Z636" i="10" s="1"/>
  <c r="Z637" i="10" s="1"/>
  <c r="Z638" i="10" s="1"/>
  <c r="Z639" i="10" s="1"/>
  <c r="Z640" i="10" s="1"/>
  <c r="Z641" i="10" s="1"/>
  <c r="Z642" i="10" s="1"/>
  <c r="Z643" i="10" s="1"/>
  <c r="Z644" i="10" s="1"/>
  <c r="Z645" i="10" s="1"/>
  <c r="Z646" i="10" s="1"/>
  <c r="Z647" i="10" s="1"/>
  <c r="Z648" i="10" s="1"/>
  <c r="Z649" i="10" s="1"/>
  <c r="Z650" i="10" s="1"/>
  <c r="Z651" i="10" s="1"/>
  <c r="Z652" i="10" s="1"/>
  <c r="Z653" i="10" s="1"/>
  <c r="Z654" i="10" s="1"/>
  <c r="Z655" i="10" s="1"/>
  <c r="Z656" i="10" s="1"/>
  <c r="Z657" i="10" s="1"/>
  <c r="Z658" i="10" s="1"/>
  <c r="Z659" i="10" s="1"/>
  <c r="Z660" i="10" s="1"/>
  <c r="Z661" i="10" s="1"/>
  <c r="Z662" i="10" s="1"/>
  <c r="Z663" i="10" s="1"/>
  <c r="Z664" i="10" s="1"/>
  <c r="Z665" i="10" s="1"/>
  <c r="Z666" i="10" s="1"/>
  <c r="Z667" i="10" s="1"/>
  <c r="Z668" i="10" s="1"/>
  <c r="Z669" i="10" s="1"/>
  <c r="Z670" i="10" s="1"/>
  <c r="Z671" i="10" s="1"/>
  <c r="Z672" i="10" s="1"/>
  <c r="Z673" i="10" s="1"/>
  <c r="Z674" i="10" s="1"/>
  <c r="Z675" i="10" s="1"/>
  <c r="Z676" i="10" s="1"/>
  <c r="Z677" i="10" s="1"/>
  <c r="Z678" i="10" s="1"/>
  <c r="Z679" i="10" s="1"/>
  <c r="Z680" i="10" s="1"/>
  <c r="Z681" i="10" s="1"/>
  <c r="Z682" i="10" s="1"/>
  <c r="Z683" i="10" s="1"/>
  <c r="Z684" i="10" s="1"/>
  <c r="Z685" i="10" s="1"/>
  <c r="Z686" i="10" s="1"/>
  <c r="Z687" i="10" s="1"/>
  <c r="Z688" i="10" s="1"/>
  <c r="Z689" i="10" s="1"/>
  <c r="Z690" i="10" s="1"/>
  <c r="Z691" i="10" s="1"/>
  <c r="Z692" i="10" s="1"/>
  <c r="Z693" i="10" s="1"/>
  <c r="Z694" i="10" s="1"/>
  <c r="Z695" i="10" s="1"/>
  <c r="Z696" i="10" s="1"/>
  <c r="Z697" i="10" s="1"/>
  <c r="Z698" i="10" s="1"/>
  <c r="Z699" i="10" s="1"/>
  <c r="Z700" i="10" s="1"/>
  <c r="Z701" i="10" s="1"/>
  <c r="Z702" i="10" s="1"/>
  <c r="Z703" i="10" s="1"/>
  <c r="Z704" i="10" s="1"/>
  <c r="Z705" i="10" s="1"/>
  <c r="Z706" i="10" s="1"/>
  <c r="Z707" i="10" s="1"/>
  <c r="Z708" i="10" s="1"/>
  <c r="Z709" i="10" s="1"/>
  <c r="Z710" i="10" s="1"/>
  <c r="Z711" i="10" s="1"/>
  <c r="Z712" i="10" s="1"/>
  <c r="Z713" i="10" s="1"/>
  <c r="Z714" i="10" s="1"/>
  <c r="Z715" i="10" s="1"/>
  <c r="Z716" i="10" s="1"/>
  <c r="Z717" i="10" s="1"/>
  <c r="Z718" i="10" s="1"/>
  <c r="Z719" i="10" s="1"/>
  <c r="Z720" i="10" s="1"/>
  <c r="Z721" i="10" s="1"/>
  <c r="Z722" i="10" s="1"/>
  <c r="Z723" i="10" s="1"/>
  <c r="Z724" i="10" s="1"/>
  <c r="Z725" i="10" s="1"/>
  <c r="Z726" i="10" s="1"/>
  <c r="Z727" i="10" s="1"/>
  <c r="Z728" i="10" s="1"/>
  <c r="Z729" i="10" s="1"/>
  <c r="Z730" i="10" s="1"/>
  <c r="Z731" i="10" s="1"/>
  <c r="Z732" i="10" s="1"/>
  <c r="Z733" i="10" s="1"/>
  <c r="Z734" i="10" s="1"/>
  <c r="Z735" i="10" s="1"/>
  <c r="Z736" i="10" s="1"/>
  <c r="Z737" i="10" s="1"/>
  <c r="Z738" i="10" s="1"/>
  <c r="Z739" i="10" s="1"/>
  <c r="Z740" i="10" s="1"/>
  <c r="Z741" i="10" s="1"/>
  <c r="Z742" i="10" s="1"/>
  <c r="Z743" i="10" s="1"/>
  <c r="Z744" i="10" s="1"/>
  <c r="Z745" i="10" s="1"/>
  <c r="Z746" i="10" s="1"/>
  <c r="Z747" i="10" s="1"/>
  <c r="Z748" i="10" s="1"/>
  <c r="Z749" i="10" s="1"/>
  <c r="Z750" i="10" s="1"/>
  <c r="Z751" i="10" s="1"/>
  <c r="Z752" i="10" s="1"/>
  <c r="Z753" i="10" s="1"/>
  <c r="Z754" i="10" s="1"/>
  <c r="Z755" i="10" s="1"/>
  <c r="Z756" i="10" s="1"/>
  <c r="Z757" i="10" s="1"/>
  <c r="Z758" i="10" s="1"/>
  <c r="Z759" i="10" s="1"/>
  <c r="Z760" i="10" s="1"/>
  <c r="Z761" i="10" s="1"/>
  <c r="Z762" i="10" s="1"/>
  <c r="Z763" i="10" s="1"/>
  <c r="Z764" i="10" s="1"/>
  <c r="Z765" i="10" s="1"/>
  <c r="Z766" i="10" s="1"/>
  <c r="Z767" i="10" s="1"/>
  <c r="Z768" i="10" s="1"/>
  <c r="Z769" i="10" s="1"/>
  <c r="Z770" i="10" s="1"/>
  <c r="Z771" i="10" s="1"/>
  <c r="Z772" i="10" s="1"/>
  <c r="Z773" i="10" s="1"/>
  <c r="Z774" i="10" s="1"/>
  <c r="Z775" i="10" s="1"/>
  <c r="Z776" i="10" s="1"/>
  <c r="Z777" i="10" s="1"/>
  <c r="Z778" i="10" s="1"/>
  <c r="Z779" i="10" s="1"/>
  <c r="Z780" i="10" s="1"/>
  <c r="Z781" i="10" s="1"/>
  <c r="Z782" i="10" s="1"/>
  <c r="Z783" i="10" s="1"/>
  <c r="Z784" i="10" s="1"/>
  <c r="Z785" i="10" s="1"/>
  <c r="Z786" i="10" s="1"/>
  <c r="Z787" i="10" s="1"/>
  <c r="Z788" i="10" s="1"/>
  <c r="Z789" i="10" s="1"/>
  <c r="Z790" i="10" s="1"/>
  <c r="Z791" i="10" s="1"/>
  <c r="Z792" i="10" s="1"/>
  <c r="Z793" i="10" s="1"/>
  <c r="Z794" i="10" s="1"/>
  <c r="Z795" i="10" s="1"/>
  <c r="Z796" i="10" s="1"/>
  <c r="Z797" i="10" s="1"/>
  <c r="Z798" i="10" s="1"/>
  <c r="Z799" i="10" s="1"/>
  <c r="Z800" i="10" s="1"/>
  <c r="Z801" i="10" s="1"/>
  <c r="Z802" i="10" s="1"/>
  <c r="Z803" i="10" s="1"/>
  <c r="Z804" i="10" s="1"/>
  <c r="Z805" i="10" s="1"/>
  <c r="Z806" i="10" s="1"/>
  <c r="Z807" i="10" s="1"/>
  <c r="Z808" i="10" s="1"/>
  <c r="Z809" i="10" s="1"/>
  <c r="Z810" i="10" s="1"/>
  <c r="Z811" i="10" s="1"/>
  <c r="Z812" i="10" s="1"/>
  <c r="Z813" i="10" s="1"/>
  <c r="Z814" i="10" s="1"/>
  <c r="Z815" i="10" s="1"/>
  <c r="Z816" i="10" s="1"/>
  <c r="Z817" i="10" s="1"/>
  <c r="Z818" i="10" s="1"/>
  <c r="Z819" i="10" s="1"/>
  <c r="Z820" i="10" s="1"/>
  <c r="Z821" i="10" s="1"/>
  <c r="Z822" i="10" s="1"/>
  <c r="Z823" i="10" s="1"/>
  <c r="Z824" i="10" s="1"/>
  <c r="Z825" i="10" s="1"/>
  <c r="Z826" i="10" s="1"/>
  <c r="Z827" i="10" s="1"/>
  <c r="Z828" i="10" s="1"/>
  <c r="Z829" i="10" s="1"/>
  <c r="Z830" i="10" s="1"/>
  <c r="Z831" i="10" s="1"/>
  <c r="Z832" i="10" s="1"/>
  <c r="Z833" i="10" s="1"/>
  <c r="Z834" i="10" s="1"/>
  <c r="Z835" i="10" s="1"/>
  <c r="Z836" i="10" s="1"/>
  <c r="Z837" i="10" s="1"/>
  <c r="Z838" i="10" s="1"/>
  <c r="Z839" i="10" s="1"/>
  <c r="Z840" i="10" s="1"/>
  <c r="Z841" i="10" s="1"/>
  <c r="Z842" i="10" s="1"/>
  <c r="Z843" i="10" s="1"/>
  <c r="Z844" i="10" s="1"/>
  <c r="Z845" i="10" s="1"/>
  <c r="Z846" i="10" s="1"/>
  <c r="Z847" i="10" s="1"/>
  <c r="Z848" i="10" s="1"/>
  <c r="Z849" i="10" s="1"/>
  <c r="Z850" i="10" s="1"/>
  <c r="Z851" i="10" s="1"/>
  <c r="Z852" i="10" s="1"/>
  <c r="Z853" i="10" s="1"/>
  <c r="Z854" i="10" s="1"/>
  <c r="Z855" i="10" s="1"/>
  <c r="Z856" i="10" s="1"/>
  <c r="Z857" i="10" s="1"/>
  <c r="Z858" i="10" s="1"/>
  <c r="Z859" i="10" s="1"/>
  <c r="Z860" i="10" s="1"/>
  <c r="Z861" i="10" s="1"/>
  <c r="Z862" i="10" s="1"/>
  <c r="Z863" i="10" s="1"/>
  <c r="Z864" i="10" s="1"/>
  <c r="Z865" i="10" s="1"/>
  <c r="Z866" i="10" s="1"/>
  <c r="Z867" i="10" s="1"/>
  <c r="Z868" i="10" s="1"/>
  <c r="Z869" i="10" s="1"/>
  <c r="Z870" i="10" s="1"/>
  <c r="Z871" i="10" s="1"/>
  <c r="Z872" i="10" s="1"/>
  <c r="Z873" i="10" s="1"/>
  <c r="Z874" i="10" s="1"/>
  <c r="Z875" i="10" s="1"/>
  <c r="Z876" i="10" s="1"/>
  <c r="Z877" i="10" s="1"/>
  <c r="Z878" i="10" s="1"/>
  <c r="Z879" i="10" s="1"/>
  <c r="Z880" i="10" s="1"/>
  <c r="Z881" i="10" s="1"/>
  <c r="Z882" i="10" s="1"/>
  <c r="Z883" i="10" s="1"/>
  <c r="Z884" i="10" s="1"/>
  <c r="Z885" i="10" s="1"/>
  <c r="Z886" i="10" s="1"/>
  <c r="Z887" i="10" s="1"/>
  <c r="Z888" i="10" s="1"/>
  <c r="Z889" i="10" s="1"/>
  <c r="Z890" i="10" s="1"/>
  <c r="Z891" i="10" s="1"/>
  <c r="Z892" i="10" s="1"/>
  <c r="Z893" i="10" s="1"/>
  <c r="Z894" i="10" s="1"/>
  <c r="Z895" i="10" s="1"/>
  <c r="Z896" i="10" s="1"/>
  <c r="Z897" i="10" s="1"/>
  <c r="Z898" i="10" s="1"/>
  <c r="Z899" i="10" s="1"/>
  <c r="Z900" i="10" s="1"/>
  <c r="Z901" i="10" s="1"/>
  <c r="Z902" i="10" s="1"/>
  <c r="Z903" i="10" s="1"/>
  <c r="Z904" i="10" s="1"/>
  <c r="Z905" i="10" s="1"/>
  <c r="Z906" i="10" s="1"/>
  <c r="Z907" i="10" s="1"/>
  <c r="Z908" i="10" s="1"/>
  <c r="Z909" i="10" s="1"/>
  <c r="Z910" i="10" s="1"/>
  <c r="Z911" i="10" s="1"/>
  <c r="Z912" i="10" s="1"/>
  <c r="Z913" i="10" s="1"/>
  <c r="Z914" i="10" s="1"/>
  <c r="Z915" i="10" s="1"/>
  <c r="Z916" i="10" s="1"/>
  <c r="Z917" i="10" s="1"/>
  <c r="Z918" i="10" s="1"/>
  <c r="Z919" i="10" s="1"/>
  <c r="Z920" i="10" s="1"/>
  <c r="Z921" i="10" s="1"/>
  <c r="Z922" i="10" s="1"/>
  <c r="Z923" i="10" s="1"/>
  <c r="Z924" i="10" s="1"/>
  <c r="Z925" i="10" s="1"/>
  <c r="Z926" i="10" s="1"/>
  <c r="Z927" i="10" s="1"/>
  <c r="Z928" i="10" s="1"/>
  <c r="Z929" i="10" s="1"/>
  <c r="Z930" i="10" s="1"/>
  <c r="Z931" i="10" s="1"/>
  <c r="Z932" i="10" s="1"/>
  <c r="Z933" i="10" s="1"/>
  <c r="Z934" i="10" s="1"/>
  <c r="Z935" i="10" s="1"/>
  <c r="Z936" i="10" s="1"/>
  <c r="Z937" i="10" s="1"/>
  <c r="Z938" i="10" s="1"/>
  <c r="Z939" i="10" s="1"/>
  <c r="Z940" i="10" s="1"/>
  <c r="Z941" i="10" s="1"/>
  <c r="Z942" i="10" s="1"/>
  <c r="Z943" i="10" s="1"/>
  <c r="Z944" i="10" s="1"/>
  <c r="Z945" i="10" s="1"/>
  <c r="Z946" i="10" s="1"/>
  <c r="Z947" i="10" s="1"/>
  <c r="Z948" i="10" s="1"/>
  <c r="Z949" i="10" s="1"/>
  <c r="Z950" i="10" s="1"/>
  <c r="Z951" i="10" s="1"/>
  <c r="Z952" i="10" s="1"/>
  <c r="Z953" i="10" s="1"/>
  <c r="Z954" i="10" s="1"/>
  <c r="Z955" i="10" s="1"/>
  <c r="Z956" i="10" s="1"/>
  <c r="Z957" i="10" s="1"/>
  <c r="Z958" i="10" s="1"/>
  <c r="Z959" i="10" s="1"/>
  <c r="Z960" i="10" s="1"/>
  <c r="Z961" i="10" s="1"/>
  <c r="Z962" i="10" s="1"/>
  <c r="Z963" i="10" s="1"/>
  <c r="Z964" i="10" s="1"/>
  <c r="Z965" i="10" s="1"/>
  <c r="Z966" i="10" s="1"/>
  <c r="Z967" i="10" s="1"/>
  <c r="Z968" i="10" s="1"/>
  <c r="Z969" i="10" s="1"/>
  <c r="Z970" i="10" s="1"/>
  <c r="Z971" i="10" s="1"/>
  <c r="Z972" i="10" s="1"/>
  <c r="Z973" i="10" s="1"/>
  <c r="Z974" i="10" s="1"/>
  <c r="Z975" i="10" s="1"/>
  <c r="Z976" i="10" s="1"/>
  <c r="Z977" i="10" s="1"/>
  <c r="Z978" i="10" s="1"/>
  <c r="Z979" i="10" s="1"/>
  <c r="Z980" i="10" s="1"/>
  <c r="Z981" i="10" s="1"/>
  <c r="Z982" i="10" s="1"/>
  <c r="Z983" i="10" s="1"/>
  <c r="Z984" i="10" s="1"/>
  <c r="Z985" i="10" s="1"/>
  <c r="Z986" i="10" s="1"/>
  <c r="Z987" i="10" s="1"/>
  <c r="Z988" i="10" s="1"/>
  <c r="Z989" i="10" s="1"/>
  <c r="Z990" i="10" s="1"/>
  <c r="Z991" i="10" s="1"/>
  <c r="Z992" i="10" s="1"/>
  <c r="Z993" i="10" s="1"/>
  <c r="Z994" i="10" s="1"/>
  <c r="Z995" i="10" s="1"/>
  <c r="Z996" i="10" s="1"/>
  <c r="Z997" i="10" s="1"/>
  <c r="Z998" i="10" s="1"/>
  <c r="Z999" i="10" s="1"/>
  <c r="Z1000" i="10" s="1"/>
  <c r="Z1001" i="10" s="1"/>
  <c r="Z1002" i="10" s="1"/>
  <c r="Z1003" i="10" s="1"/>
  <c r="Z1004" i="10" s="1"/>
  <c r="Z1005" i="10" s="1"/>
  <c r="Z1006" i="10" s="1"/>
  <c r="Z1007" i="10" s="1"/>
  <c r="Z1008" i="10" s="1"/>
  <c r="Z1009" i="10" s="1"/>
  <c r="Z1010" i="10" s="1"/>
  <c r="Z1011" i="10" s="1"/>
  <c r="Z1012" i="10" s="1"/>
  <c r="Z1013" i="10" s="1"/>
  <c r="Z1014" i="10" s="1"/>
  <c r="Z1015" i="10" s="1"/>
  <c r="Z1016" i="10" s="1"/>
  <c r="Z1017" i="10" s="1"/>
  <c r="Z1018" i="10" s="1"/>
  <c r="Z1019" i="10" s="1"/>
  <c r="Z1020" i="10" s="1"/>
  <c r="Z1021" i="10" s="1"/>
  <c r="Z1022" i="10" s="1"/>
  <c r="Z1023" i="10" s="1"/>
  <c r="Z1024" i="10" s="1"/>
  <c r="Z1025" i="10" s="1"/>
  <c r="Z1026" i="10" s="1"/>
  <c r="Z1027" i="10" s="1"/>
  <c r="Z1028" i="10" s="1"/>
  <c r="Z1029" i="10" s="1"/>
  <c r="Z1030" i="10" s="1"/>
  <c r="Z1031" i="10" s="1"/>
  <c r="Z1032" i="10" s="1"/>
  <c r="Z1033" i="10" s="1"/>
  <c r="Z1034" i="10" s="1"/>
  <c r="Z1035" i="10" s="1"/>
  <c r="Z1036" i="10" s="1"/>
  <c r="Z1037" i="10" s="1"/>
  <c r="Z1038" i="10" s="1"/>
  <c r="Z1039" i="10" s="1"/>
  <c r="Z1040" i="10" s="1"/>
  <c r="Z1041" i="10" s="1"/>
  <c r="Z1042" i="10" s="1"/>
  <c r="Z1043" i="10" s="1"/>
  <c r="Z1044" i="10" s="1"/>
  <c r="Z1045" i="10" s="1"/>
  <c r="Z1046" i="10" s="1"/>
  <c r="Z1047" i="10" s="1"/>
  <c r="Z1048" i="10" s="1"/>
  <c r="Z1049" i="10" s="1"/>
  <c r="Z1050" i="10" s="1"/>
  <c r="Z1051" i="10" s="1"/>
  <c r="Z1052" i="10" s="1"/>
  <c r="Z1053" i="10" s="1"/>
  <c r="Z1054" i="10" s="1"/>
  <c r="Z1055" i="10" s="1"/>
  <c r="Z1056" i="10" s="1"/>
  <c r="Z1057" i="10" s="1"/>
  <c r="Z1058" i="10" s="1"/>
  <c r="Z1059" i="10" s="1"/>
  <c r="Z1060" i="10" s="1"/>
  <c r="Z1061" i="10" s="1"/>
  <c r="Z1062" i="10" s="1"/>
  <c r="Z1063" i="10" s="1"/>
  <c r="Z1064" i="10" s="1"/>
  <c r="Z1065" i="10" s="1"/>
  <c r="Z1066" i="10" s="1"/>
  <c r="Z1067" i="10" s="1"/>
  <c r="Z1068" i="10" s="1"/>
  <c r="Z1069" i="10" s="1"/>
  <c r="Z1070" i="10" s="1"/>
  <c r="Z1071" i="10" s="1"/>
  <c r="Z1072" i="10" s="1"/>
  <c r="Z1073" i="10" s="1"/>
  <c r="Z1074" i="10" s="1"/>
  <c r="Z1075" i="10" s="1"/>
  <c r="Z1076" i="10" s="1"/>
  <c r="Z1077" i="10" s="1"/>
  <c r="Z1078" i="10" s="1"/>
  <c r="Z1079" i="10" s="1"/>
  <c r="Z1080" i="10" s="1"/>
  <c r="Z1081" i="10" s="1"/>
  <c r="Z1082" i="10" s="1"/>
  <c r="Z1083" i="10" s="1"/>
  <c r="Z1084" i="10" s="1"/>
  <c r="Z1085" i="10" s="1"/>
  <c r="Z1086" i="10" s="1"/>
  <c r="Z1087" i="10" s="1"/>
  <c r="Z1088" i="10" s="1"/>
  <c r="Z1089" i="10" s="1"/>
  <c r="Z1090" i="10" s="1"/>
  <c r="Z1091" i="10" s="1"/>
  <c r="Z1092" i="10" s="1"/>
  <c r="Z1093" i="10" s="1"/>
  <c r="Z1094" i="10" s="1"/>
  <c r="Z1095" i="10" s="1"/>
  <c r="Z1096" i="10" s="1"/>
  <c r="Z1097" i="10" s="1"/>
  <c r="Z1098" i="10" s="1"/>
  <c r="Z1099" i="10" s="1"/>
  <c r="Z1100" i="10" s="1"/>
  <c r="Z1101" i="10" s="1"/>
  <c r="Z1102" i="10" s="1"/>
  <c r="Z1103" i="10" s="1"/>
  <c r="Z1104" i="10" s="1"/>
  <c r="Z1105" i="10" s="1"/>
  <c r="Z1106" i="10" s="1"/>
  <c r="Z1107" i="10" s="1"/>
  <c r="Z1108" i="10" s="1"/>
  <c r="Z1109" i="10" s="1"/>
  <c r="Z1110" i="10" s="1"/>
  <c r="Z1111" i="10" s="1"/>
  <c r="Z1112" i="10" s="1"/>
  <c r="Z1113" i="10" s="1"/>
  <c r="Z1114" i="10" s="1"/>
  <c r="Z1115" i="10" s="1"/>
  <c r="Z1116" i="10" s="1"/>
  <c r="Z1117" i="10" s="1"/>
  <c r="Z1118" i="10" s="1"/>
  <c r="Z1119" i="10" s="1"/>
  <c r="Z1120" i="10" s="1"/>
  <c r="Z1121" i="10" s="1"/>
  <c r="Z1122" i="10" s="1"/>
  <c r="Z1123" i="10" s="1"/>
  <c r="Z1124" i="10" s="1"/>
  <c r="Z1125" i="10" s="1"/>
  <c r="Z1126" i="10" s="1"/>
  <c r="Z1127" i="10" s="1"/>
  <c r="Z1128" i="10" s="1"/>
  <c r="Z1129" i="10" s="1"/>
  <c r="Z1130" i="10" s="1"/>
  <c r="Z1131" i="10" s="1"/>
  <c r="Z1132" i="10" s="1"/>
  <c r="Z1133" i="10" s="1"/>
  <c r="Z1134" i="10" s="1"/>
  <c r="Z1135" i="10" s="1"/>
  <c r="Z1136" i="10" s="1"/>
  <c r="Z1137" i="10" s="1"/>
  <c r="Z1138" i="10" s="1"/>
  <c r="Z1139" i="10" s="1"/>
  <c r="Z1140" i="10" s="1"/>
  <c r="Z1141" i="10" s="1"/>
  <c r="Z1142" i="10" s="1"/>
  <c r="Z1143" i="10" s="1"/>
  <c r="Z1144" i="10" s="1"/>
  <c r="Z1145" i="10" s="1"/>
  <c r="Z1146" i="10" s="1"/>
  <c r="Z1147" i="10" s="1"/>
  <c r="Z1148" i="10" s="1"/>
  <c r="Z1149" i="10" s="1"/>
  <c r="Z1150" i="10" s="1"/>
  <c r="Z1151" i="10" s="1"/>
  <c r="Z1152" i="10" s="1"/>
  <c r="Z1153" i="10" s="1"/>
  <c r="Z1154" i="10" s="1"/>
  <c r="Z1155" i="10" s="1"/>
  <c r="Z1156" i="10" s="1"/>
  <c r="Z1157" i="10" s="1"/>
  <c r="Z1158" i="10" s="1"/>
  <c r="Z1159" i="10" s="1"/>
  <c r="Z1160" i="10" s="1"/>
  <c r="Z1161" i="10" s="1"/>
  <c r="Z1162" i="10" s="1"/>
  <c r="Z1163" i="10" s="1"/>
  <c r="Z1164" i="10" s="1"/>
  <c r="Z1165" i="10" s="1"/>
  <c r="Z1166" i="10" s="1"/>
  <c r="Z1167" i="10" s="1"/>
  <c r="Z1168" i="10" s="1"/>
  <c r="Z1169" i="10" s="1"/>
  <c r="Z1170" i="10" s="1"/>
  <c r="Z1171" i="10" s="1"/>
  <c r="Z1172" i="10" s="1"/>
  <c r="Z1173" i="10" s="1"/>
  <c r="Z1174" i="10" s="1"/>
  <c r="Z1175" i="10" s="1"/>
  <c r="Z1176" i="10" s="1"/>
  <c r="Z1177" i="10" s="1"/>
  <c r="Z1178" i="10" s="1"/>
  <c r="Z1179" i="10" s="1"/>
  <c r="Z1180" i="10" s="1"/>
  <c r="Z1181" i="10" s="1"/>
  <c r="S4" i="9"/>
  <c r="Q4" i="9" s="1"/>
  <c r="S44" i="9"/>
  <c r="Q44" i="9" s="1"/>
  <c r="S45" i="9"/>
  <c r="Q45" i="9" s="1"/>
  <c r="S46" i="9"/>
  <c r="Q46" i="9" s="1"/>
  <c r="S47" i="9"/>
  <c r="Q47" i="9" s="1"/>
  <c r="S48" i="9"/>
  <c r="R48" i="9" s="1"/>
  <c r="S49" i="9"/>
  <c r="Q49" i="9" s="1"/>
  <c r="S50" i="9"/>
  <c r="R50" i="9" s="1"/>
  <c r="A4" i="8"/>
  <c r="B4" i="8"/>
  <c r="C4" i="8"/>
  <c r="D4" i="8"/>
  <c r="E4" i="8"/>
  <c r="F4" i="8"/>
  <c r="G4" i="8"/>
  <c r="H4" i="8"/>
  <c r="I4" i="8"/>
  <c r="J4" i="8"/>
  <c r="K4" i="8"/>
  <c r="L4" i="8"/>
  <c r="M4" i="8"/>
  <c r="N4" i="8"/>
  <c r="O4" i="8"/>
  <c r="P4" i="8"/>
  <c r="Q4" i="8"/>
  <c r="R4" i="8"/>
  <c r="S4" i="8"/>
  <c r="R6" i="8"/>
  <c r="R7" i="8"/>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L22" i="1"/>
  <c r="L24" i="1" s="1"/>
  <c r="L31" i="1" s="1"/>
  <c r="F13" i="1"/>
  <c r="J9" i="1"/>
  <c r="L9" i="1"/>
  <c r="O9" i="1"/>
  <c r="H10" i="1"/>
  <c r="H11" i="1" s="1"/>
  <c r="H12" i="1" s="1"/>
  <c r="H13" i="1" s="1"/>
  <c r="H14" i="1" s="1"/>
  <c r="H15" i="1" s="1"/>
  <c r="H16" i="1" s="1"/>
  <c r="H17" i="1" s="1"/>
  <c r="H18" i="1" s="1"/>
  <c r="H19" i="1" s="1"/>
  <c r="H20" i="1" s="1"/>
  <c r="H21" i="1" s="1"/>
  <c r="H22" i="1" s="1"/>
  <c r="H23" i="1" s="1"/>
  <c r="H24" i="1" s="1"/>
  <c r="H26" i="1" s="1"/>
  <c r="H27" i="1" s="1"/>
  <c r="J10" i="1"/>
  <c r="L10" i="1"/>
  <c r="F11" i="1"/>
  <c r="M11" i="1"/>
  <c r="M12" i="1"/>
  <c r="F14" i="1"/>
  <c r="J14" i="1"/>
  <c r="K14" i="1" s="1"/>
  <c r="F15" i="1"/>
  <c r="K15" i="1"/>
  <c r="L15" i="1"/>
  <c r="M15" i="1" s="1"/>
  <c r="Q15" i="1"/>
  <c r="F16" i="1"/>
  <c r="Q16" i="1"/>
  <c r="J17" i="1"/>
  <c r="L17" i="1" s="1"/>
  <c r="Q17" i="1" s="1"/>
  <c r="J18" i="1"/>
  <c r="L18" i="1"/>
  <c r="Q18" i="1"/>
  <c r="L44" i="1" s="1"/>
  <c r="F19" i="1"/>
  <c r="J19" i="1"/>
  <c r="L19" i="1"/>
  <c r="Q19" i="1"/>
  <c r="L45" i="1" s="1"/>
  <c r="J20" i="1"/>
  <c r="L20" i="1"/>
  <c r="Q20" i="1"/>
  <c r="L46" i="1" s="1"/>
  <c r="L21" i="1"/>
  <c r="Q21" i="1"/>
  <c r="L47" i="1" s="1"/>
  <c r="Q22" i="1"/>
  <c r="F27" i="1"/>
  <c r="D29" i="1"/>
  <c r="K43" i="1"/>
  <c r="M43" i="1"/>
  <c r="E44" i="1"/>
  <c r="F44" i="1"/>
  <c r="J44" i="1"/>
  <c r="J45" i="1"/>
  <c r="J46" i="1"/>
  <c r="J47" i="1"/>
  <c r="J48" i="1"/>
  <c r="L48" i="1"/>
  <c r="A3" i="6"/>
  <c r="D9" i="6"/>
  <c r="D12" i="6"/>
  <c r="D13" i="6"/>
  <c r="D16" i="6"/>
  <c r="D17" i="6"/>
  <c r="D18" i="6"/>
  <c r="C22" i="6"/>
  <c r="E39" i="1"/>
  <c r="A5" i="6"/>
  <c r="T1" i="9"/>
  <c r="C11" i="10"/>
  <c r="E55" i="1"/>
  <c r="E9" i="10"/>
  <c r="E1" i="9"/>
  <c r="O1" i="8"/>
  <c r="D11" i="10"/>
  <c r="N1" i="9"/>
  <c r="D19" i="10"/>
  <c r="P1" i="9"/>
  <c r="B9" i="10"/>
  <c r="E50" i="1"/>
  <c r="D56" i="1"/>
  <c r="E21" i="10"/>
  <c r="L1" i="7"/>
  <c r="D52" i="1"/>
  <c r="B8" i="10"/>
  <c r="D9" i="10"/>
  <c r="E49" i="1"/>
  <c r="C51" i="1"/>
  <c r="E1" i="7"/>
  <c r="E11" i="10"/>
  <c r="H1" i="7"/>
  <c r="E46" i="1"/>
  <c r="F50" i="1"/>
  <c r="E3" i="10"/>
  <c r="I1" i="9"/>
  <c r="J1" i="8"/>
  <c r="D49" i="1"/>
  <c r="B1" i="8"/>
  <c r="C21" i="10"/>
  <c r="C12" i="10"/>
  <c r="E54" i="1"/>
  <c r="C9" i="10"/>
  <c r="F52" i="1"/>
  <c r="H1" i="9"/>
  <c r="C20" i="10"/>
  <c r="I1" i="8"/>
  <c r="A1" i="9"/>
  <c r="H1" i="8"/>
  <c r="D7" i="10"/>
  <c r="C10" i="10"/>
  <c r="H5" i="10"/>
  <c r="B16" i="10"/>
  <c r="K1" i="9"/>
  <c r="E7" i="10"/>
  <c r="E1" i="8"/>
  <c r="B1" i="9"/>
  <c r="D12" i="10"/>
  <c r="B20" i="10"/>
  <c r="C1" i="8"/>
  <c r="E5" i="10"/>
  <c r="F1" i="7"/>
  <c r="F53" i="1"/>
  <c r="P1" i="8"/>
  <c r="C56" i="1"/>
  <c r="F2" i="1"/>
  <c r="F1" i="9"/>
  <c r="L1" i="9"/>
  <c r="H1" i="10"/>
  <c r="D6" i="10"/>
  <c r="D54" i="1"/>
  <c r="M1" i="9"/>
  <c r="B7" i="10"/>
  <c r="E8" i="10"/>
  <c r="F56" i="1"/>
  <c r="F49" i="1"/>
  <c r="C6" i="10"/>
  <c r="D39" i="1"/>
  <c r="C15" i="10"/>
  <c r="D8" i="10"/>
  <c r="B3" i="10"/>
  <c r="E53" i="1"/>
  <c r="E56" i="1"/>
  <c r="F1" i="8"/>
  <c r="D10" i="10"/>
  <c r="Q1" i="8"/>
  <c r="C52" i="1"/>
  <c r="L1" i="8"/>
  <c r="A1" i="7"/>
  <c r="E19" i="10"/>
  <c r="Y5" i="10"/>
  <c r="B13" i="10"/>
  <c r="G1" i="7"/>
  <c r="C8" i="10"/>
  <c r="E6" i="10"/>
  <c r="D51" i="1"/>
  <c r="O1" i="9"/>
  <c r="B10" i="10"/>
  <c r="F51" i="1"/>
  <c r="E12" i="10"/>
  <c r="D18" i="10"/>
  <c r="B12" i="10"/>
  <c r="D20" i="10"/>
  <c r="C13" i="10"/>
  <c r="C19" i="10"/>
  <c r="B17" i="10"/>
  <c r="D13" i="10"/>
  <c r="V5" i="10"/>
  <c r="B5" i="10"/>
  <c r="B21" i="10"/>
  <c r="D50" i="1"/>
  <c r="H2" i="10"/>
  <c r="D3" i="10"/>
  <c r="D45" i="1"/>
  <c r="C54" i="1"/>
  <c r="C7" i="10"/>
  <c r="M1" i="8"/>
  <c r="J1" i="9"/>
  <c r="E15" i="10"/>
  <c r="S1" i="8"/>
  <c r="D1" i="9"/>
  <c r="J1" i="7"/>
  <c r="E18" i="10"/>
  <c r="C49" i="1"/>
  <c r="C1" i="7"/>
  <c r="F54" i="1"/>
  <c r="K1" i="7"/>
  <c r="B1" i="7"/>
  <c r="B14" i="10"/>
  <c r="C16" i="10"/>
  <c r="C5" i="10"/>
  <c r="A1" i="8"/>
  <c r="D1" i="8"/>
  <c r="C17" i="10"/>
  <c r="K1" i="8"/>
  <c r="C46" i="1"/>
  <c r="C48" i="1"/>
  <c r="E13" i="10"/>
  <c r="E16" i="10"/>
  <c r="D53" i="1"/>
  <c r="C53" i="1"/>
  <c r="E17" i="10"/>
  <c r="E14" i="10"/>
  <c r="C1" i="9"/>
  <c r="D14" i="10"/>
  <c r="D48" i="1"/>
  <c r="C2" i="10"/>
  <c r="B19" i="10"/>
  <c r="I1" i="7"/>
  <c r="H3" i="10"/>
  <c r="C18" i="10"/>
  <c r="G1" i="9"/>
  <c r="F48" i="1"/>
  <c r="C55" i="1"/>
  <c r="B15" i="10"/>
  <c r="X5" i="10"/>
  <c r="E20" i="10"/>
  <c r="E52" i="1"/>
  <c r="B11" i="10"/>
  <c r="E10" i="10"/>
  <c r="C50" i="1"/>
  <c r="W5" i="10"/>
  <c r="D15" i="10"/>
  <c r="F55" i="1"/>
  <c r="D55" i="1"/>
  <c r="H4" i="10"/>
  <c r="N1" i="8"/>
  <c r="D21" i="10"/>
  <c r="D1" i="7"/>
  <c r="B18" i="10"/>
  <c r="D16" i="10"/>
  <c r="G1" i="8"/>
  <c r="F46" i="1"/>
  <c r="B6" i="10"/>
  <c r="E51" i="1"/>
  <c r="C14" i="10"/>
  <c r="D17" i="10"/>
  <c r="R47" i="9" l="1"/>
  <c r="P9" i="14"/>
  <c r="O10" i="14"/>
  <c r="Q9" i="14"/>
  <c r="P10" i="14"/>
  <c r="R9" i="14"/>
  <c r="Q10" i="14"/>
  <c r="O9" i="14"/>
  <c r="R10" i="14"/>
  <c r="S10" i="14"/>
  <c r="S9" i="14"/>
  <c r="A24" i="14"/>
  <c r="Q11" i="14"/>
  <c r="N12" i="14"/>
  <c r="P11" i="14"/>
  <c r="O11" i="14"/>
  <c r="S11" i="14"/>
  <c r="R11" i="14"/>
  <c r="L53" i="1"/>
  <c r="Q48" i="9"/>
  <c r="R45" i="9"/>
  <c r="Q50" i="9"/>
  <c r="R46" i="9"/>
  <c r="R49" i="9"/>
  <c r="J30" i="1"/>
  <c r="J34" i="1" s="1"/>
  <c r="R4" i="9"/>
  <c r="L14" i="1"/>
  <c r="M14" i="1" s="1"/>
  <c r="L30" i="1"/>
  <c r="L8" i="1" s="1"/>
  <c r="M8" i="1" s="1"/>
  <c r="L41" i="1" s="1"/>
  <c r="M11" i="10"/>
  <c r="M12" i="10" s="1"/>
  <c r="M13" i="10" s="1"/>
  <c r="M14" i="10" s="1"/>
  <c r="M15" i="10" s="1"/>
  <c r="M16" i="10" s="1"/>
  <c r="M17" i="10" s="1"/>
  <c r="M18" i="10" s="1"/>
  <c r="M19" i="10" s="1"/>
  <c r="M20" i="10" s="1"/>
  <c r="M21" i="10" s="1"/>
  <c r="M22" i="10" s="1"/>
  <c r="M23" i="10" s="1"/>
  <c r="M24" i="10" s="1"/>
  <c r="M25" i="10" s="1"/>
  <c r="M26" i="10" s="1"/>
  <c r="M27" i="10" s="1"/>
  <c r="M28" i="10" s="1"/>
  <c r="M29" i="10" s="1"/>
  <c r="M30" i="10" s="1"/>
  <c r="M31" i="10" s="1"/>
  <c r="M32" i="10" s="1"/>
  <c r="M33" i="10" s="1"/>
  <c r="M34" i="10" s="1"/>
  <c r="M35" i="10" s="1"/>
  <c r="M36" i="10" s="1"/>
  <c r="M37" i="10" s="1"/>
  <c r="M38" i="10" s="1"/>
  <c r="M39" i="10" s="1"/>
  <c r="M40" i="10" s="1"/>
  <c r="M41" i="10" s="1"/>
  <c r="M42" i="10" s="1"/>
  <c r="M43" i="10" s="1"/>
  <c r="M44" i="10" s="1"/>
  <c r="M45" i="10" s="1"/>
  <c r="M46" i="10" s="1"/>
  <c r="M47" i="10" s="1"/>
  <c r="M48" i="10" s="1"/>
  <c r="M49" i="10" s="1"/>
  <c r="M50" i="10" s="1"/>
  <c r="M51" i="10" s="1"/>
  <c r="M52" i="10" s="1"/>
  <c r="M53" i="10" s="1"/>
  <c r="M54" i="10" s="1"/>
  <c r="M55" i="10" s="1"/>
  <c r="M56" i="10" s="1"/>
  <c r="M57" i="10" s="1"/>
  <c r="M58" i="10" s="1"/>
  <c r="M59" i="10" s="1"/>
  <c r="M60" i="10" s="1"/>
  <c r="M61" i="10" s="1"/>
  <c r="M62" i="10" s="1"/>
  <c r="M63" i="10" s="1"/>
  <c r="M64" i="10" s="1"/>
  <c r="M65" i="10" s="1"/>
  <c r="M66" i="10" s="1"/>
  <c r="M67" i="10" s="1"/>
  <c r="M68" i="10" s="1"/>
  <c r="M69" i="10" s="1"/>
  <c r="M70" i="10" s="1"/>
  <c r="M71" i="10" s="1"/>
  <c r="M72" i="10" s="1"/>
  <c r="M73" i="10" s="1"/>
  <c r="M74" i="10" s="1"/>
  <c r="M75" i="10" s="1"/>
  <c r="M76" i="10" s="1"/>
  <c r="M77" i="10" s="1"/>
  <c r="M78" i="10" s="1"/>
  <c r="M79" i="10" s="1"/>
  <c r="M80" i="10" s="1"/>
  <c r="M81" i="10" s="1"/>
  <c r="M82" i="10" s="1"/>
  <c r="M83" i="10" s="1"/>
  <c r="M84" i="10" s="1"/>
  <c r="M85" i="10" s="1"/>
  <c r="M86" i="10" s="1"/>
  <c r="M87" i="10" s="1"/>
  <c r="M88" i="10" s="1"/>
  <c r="M89" i="10" s="1"/>
  <c r="M90" i="10" s="1"/>
  <c r="M91" i="10" s="1"/>
  <c r="M92" i="10" s="1"/>
  <c r="M93" i="10" s="1"/>
  <c r="M94" i="10" s="1"/>
  <c r="M95" i="10" s="1"/>
  <c r="M96" i="10" s="1"/>
  <c r="M97" i="10" s="1"/>
  <c r="M98" i="10" s="1"/>
  <c r="M99" i="10" s="1"/>
  <c r="M100" i="10" s="1"/>
  <c r="M101" i="10" s="1"/>
  <c r="M102" i="10" s="1"/>
  <c r="M103" i="10" s="1"/>
  <c r="M104" i="10" s="1"/>
  <c r="M105" i="10" s="1"/>
  <c r="M106" i="10" s="1"/>
  <c r="M107" i="10" s="1"/>
  <c r="M108" i="10" s="1"/>
  <c r="M109" i="10" s="1"/>
  <c r="M110" i="10" s="1"/>
  <c r="M111" i="10" s="1"/>
  <c r="M112" i="10" s="1"/>
  <c r="M113" i="10" s="1"/>
  <c r="M114" i="10" s="1"/>
  <c r="M115" i="10" s="1"/>
  <c r="M116" i="10" s="1"/>
  <c r="M117" i="10" s="1"/>
  <c r="M118" i="10" s="1"/>
  <c r="M119" i="10" s="1"/>
  <c r="M120" i="10" s="1"/>
  <c r="M121" i="10" s="1"/>
  <c r="M122" i="10" s="1"/>
  <c r="M123" i="10" s="1"/>
  <c r="M124" i="10" s="1"/>
  <c r="M125" i="10" s="1"/>
  <c r="M126" i="10" s="1"/>
  <c r="M127" i="10" s="1"/>
  <c r="M128" i="10" s="1"/>
  <c r="M129" i="10" s="1"/>
  <c r="M130" i="10" s="1"/>
  <c r="M131" i="10" s="1"/>
  <c r="M132" i="10" s="1"/>
  <c r="M133" i="10" s="1"/>
  <c r="M134" i="10" s="1"/>
  <c r="M135" i="10" s="1"/>
  <c r="M136" i="10" s="1"/>
  <c r="M137" i="10" s="1"/>
  <c r="M138" i="10" s="1"/>
  <c r="M139" i="10" s="1"/>
  <c r="M140" i="10" s="1"/>
  <c r="M141" i="10" s="1"/>
  <c r="M142" i="10" s="1"/>
  <c r="M143" i="10" s="1"/>
  <c r="M144" i="10" s="1"/>
  <c r="M145" i="10" s="1"/>
  <c r="M146" i="10" s="1"/>
  <c r="M147" i="10" s="1"/>
  <c r="M148" i="10" s="1"/>
  <c r="M149" i="10" s="1"/>
  <c r="M150" i="10" s="1"/>
  <c r="M151" i="10" s="1"/>
  <c r="M152" i="10" s="1"/>
  <c r="M153" i="10" s="1"/>
  <c r="M154" i="10" s="1"/>
  <c r="M155" i="10" s="1"/>
  <c r="M156" i="10" s="1"/>
  <c r="M157" i="10" s="1"/>
  <c r="M158" i="10" s="1"/>
  <c r="M159" i="10" s="1"/>
  <c r="M160" i="10" s="1"/>
  <c r="M161" i="10" s="1"/>
  <c r="M162" i="10" s="1"/>
  <c r="M163" i="10" s="1"/>
  <c r="M164" i="10" s="1"/>
  <c r="M165" i="10" s="1"/>
  <c r="M166" i="10" s="1"/>
  <c r="M167" i="10" s="1"/>
  <c r="M168" i="10" s="1"/>
  <c r="M169" i="10" s="1"/>
  <c r="M170" i="10" s="1"/>
  <c r="M171" i="10" s="1"/>
  <c r="M172" i="10" s="1"/>
  <c r="M173" i="10" s="1"/>
  <c r="M174" i="10" s="1"/>
  <c r="M175" i="10" s="1"/>
  <c r="M176" i="10" s="1"/>
  <c r="M177" i="10" s="1"/>
  <c r="M178" i="10" s="1"/>
  <c r="M179" i="10" s="1"/>
  <c r="M180" i="10" s="1"/>
  <c r="M181" i="10" s="1"/>
  <c r="M182" i="10" s="1"/>
  <c r="M183" i="10" s="1"/>
  <c r="M184" i="10" s="1"/>
  <c r="M185" i="10" s="1"/>
  <c r="M186" i="10" s="1"/>
  <c r="M187" i="10" s="1"/>
  <c r="M188" i="10" s="1"/>
  <c r="M189" i="10" s="1"/>
  <c r="M190" i="10" s="1"/>
  <c r="M191" i="10" s="1"/>
  <c r="M192" i="10" s="1"/>
  <c r="M193" i="10" s="1"/>
  <c r="M194" i="10" s="1"/>
  <c r="M195" i="10" s="1"/>
  <c r="M196" i="10" s="1"/>
  <c r="M197" i="10" s="1"/>
  <c r="M198" i="10" s="1"/>
  <c r="M199" i="10" s="1"/>
  <c r="M200" i="10" s="1"/>
  <c r="M201" i="10" s="1"/>
  <c r="M202" i="10" s="1"/>
  <c r="M203" i="10" s="1"/>
  <c r="M204" i="10" s="1"/>
  <c r="M205" i="10" s="1"/>
  <c r="M206" i="10" s="1"/>
  <c r="M207" i="10" s="1"/>
  <c r="M208" i="10" s="1"/>
  <c r="M209" i="10" s="1"/>
  <c r="M210" i="10" s="1"/>
  <c r="M211" i="10" s="1"/>
  <c r="M212" i="10" s="1"/>
  <c r="M213" i="10" s="1"/>
  <c r="M214" i="10" s="1"/>
  <c r="M215" i="10" s="1"/>
  <c r="M216" i="10" s="1"/>
  <c r="M217" i="10" s="1"/>
  <c r="M218" i="10" s="1"/>
  <c r="M219" i="10" s="1"/>
  <c r="M220" i="10" s="1"/>
  <c r="M221" i="10" s="1"/>
  <c r="M222" i="10" s="1"/>
  <c r="M223" i="10" s="1"/>
  <c r="M224" i="10" s="1"/>
  <c r="M225" i="10" s="1"/>
  <c r="M226" i="10" s="1"/>
  <c r="M227" i="10" s="1"/>
  <c r="M228" i="10" s="1"/>
  <c r="M229" i="10" s="1"/>
  <c r="M230" i="10" s="1"/>
  <c r="M231" i="10" s="1"/>
  <c r="M232" i="10" s="1"/>
  <c r="M233" i="10" s="1"/>
  <c r="M234" i="10" s="1"/>
  <c r="M235" i="10" s="1"/>
  <c r="M236" i="10" s="1"/>
  <c r="M237" i="10" s="1"/>
  <c r="M238" i="10" s="1"/>
  <c r="M239" i="10" s="1"/>
  <c r="M240" i="10" s="1"/>
  <c r="M241" i="10" s="1"/>
  <c r="M242" i="10" s="1"/>
  <c r="M243" i="10" s="1"/>
  <c r="M244" i="10" s="1"/>
  <c r="M245" i="10" s="1"/>
  <c r="M246" i="10" s="1"/>
  <c r="M247" i="10" s="1"/>
  <c r="M248" i="10" s="1"/>
  <c r="M249" i="10" s="1"/>
  <c r="M250" i="10" s="1"/>
  <c r="M251" i="10" s="1"/>
  <c r="M252" i="10" s="1"/>
  <c r="M253" i="10" s="1"/>
  <c r="M254" i="10" s="1"/>
  <c r="M255" i="10" s="1"/>
  <c r="M256" i="10" s="1"/>
  <c r="M257" i="10" s="1"/>
  <c r="M258" i="10" s="1"/>
  <c r="M259" i="10" s="1"/>
  <c r="M260" i="10" s="1"/>
  <c r="M261" i="10" s="1"/>
  <c r="M262" i="10" s="1"/>
  <c r="M263" i="10" s="1"/>
  <c r="M264" i="10" s="1"/>
  <c r="M265" i="10" s="1"/>
  <c r="M266" i="10" s="1"/>
  <c r="M267" i="10" s="1"/>
  <c r="M268" i="10" s="1"/>
  <c r="M269" i="10" s="1"/>
  <c r="M270" i="10" s="1"/>
  <c r="M271" i="10" s="1"/>
  <c r="M272" i="10" s="1"/>
  <c r="M273" i="10" s="1"/>
  <c r="M274" i="10" s="1"/>
  <c r="M275" i="10" s="1"/>
  <c r="M276" i="10" s="1"/>
  <c r="M277" i="10" s="1"/>
  <c r="M278" i="10" s="1"/>
  <c r="M279" i="10" s="1"/>
  <c r="M280" i="10" s="1"/>
  <c r="M281" i="10" s="1"/>
  <c r="M282" i="10" s="1"/>
  <c r="M283" i="10" s="1"/>
  <c r="M284" i="10" s="1"/>
  <c r="M285" i="10" s="1"/>
  <c r="M286" i="10" s="1"/>
  <c r="M287" i="10" s="1"/>
  <c r="M288" i="10" s="1"/>
  <c r="M289" i="10" s="1"/>
  <c r="M290" i="10" s="1"/>
  <c r="M291" i="10" s="1"/>
  <c r="M292" i="10" s="1"/>
  <c r="M293" i="10" s="1"/>
  <c r="M294" i="10" s="1"/>
  <c r="M295" i="10" s="1"/>
  <c r="M296" i="10" s="1"/>
  <c r="M297" i="10" s="1"/>
  <c r="M298" i="10" s="1"/>
  <c r="M299" i="10" s="1"/>
  <c r="M300" i="10" s="1"/>
  <c r="M301" i="10" s="1"/>
  <c r="M302" i="10" s="1"/>
  <c r="M303" i="10" s="1"/>
  <c r="M304" i="10" s="1"/>
  <c r="M305" i="10" s="1"/>
  <c r="M306" i="10" s="1"/>
  <c r="M307" i="10" s="1"/>
  <c r="M308" i="10" s="1"/>
  <c r="M309" i="10" s="1"/>
  <c r="M310" i="10" s="1"/>
  <c r="M311" i="10" s="1"/>
  <c r="M312" i="10" s="1"/>
  <c r="M313" i="10" s="1"/>
  <c r="M314" i="10" s="1"/>
  <c r="M315" i="10" s="1"/>
  <c r="M316" i="10" s="1"/>
  <c r="M317" i="10" s="1"/>
  <c r="M318" i="10" s="1"/>
  <c r="M319" i="10" s="1"/>
  <c r="M320" i="10" s="1"/>
  <c r="M321" i="10" s="1"/>
  <c r="M322" i="10" s="1"/>
  <c r="M323" i="10" s="1"/>
  <c r="M324" i="10" s="1"/>
  <c r="M325" i="10" s="1"/>
  <c r="M326" i="10" s="1"/>
  <c r="M327" i="10" s="1"/>
  <c r="M328" i="10" s="1"/>
  <c r="M329" i="10" s="1"/>
  <c r="M330" i="10" s="1"/>
  <c r="M331" i="10" s="1"/>
  <c r="M332" i="10" s="1"/>
  <c r="M333" i="10" s="1"/>
  <c r="M334" i="10" s="1"/>
  <c r="M335" i="10" s="1"/>
  <c r="M336" i="10" s="1"/>
  <c r="M337" i="10" s="1"/>
  <c r="M338" i="10" s="1"/>
  <c r="M339" i="10" s="1"/>
  <c r="M340" i="10" s="1"/>
  <c r="M341" i="10" s="1"/>
  <c r="M342" i="10" s="1"/>
  <c r="M343" i="10" s="1"/>
  <c r="M344" i="10" s="1"/>
  <c r="M345" i="10" s="1"/>
  <c r="M346" i="10" s="1"/>
  <c r="M347" i="10" s="1"/>
  <c r="M348" i="10" s="1"/>
  <c r="M349" i="10" s="1"/>
  <c r="M350" i="10" s="1"/>
  <c r="M351" i="10" s="1"/>
  <c r="M352" i="10" s="1"/>
  <c r="M353" i="10" s="1"/>
  <c r="M354" i="10" s="1"/>
  <c r="M355" i="10" s="1"/>
  <c r="M356" i="10" s="1"/>
  <c r="M357" i="10" s="1"/>
  <c r="M358" i="10" s="1"/>
  <c r="M359" i="10" s="1"/>
  <c r="M360" i="10" s="1"/>
  <c r="M361" i="10" s="1"/>
  <c r="M362" i="10" s="1"/>
  <c r="M363" i="10" s="1"/>
  <c r="M364" i="10" s="1"/>
  <c r="M365" i="10" s="1"/>
  <c r="M366" i="10" s="1"/>
  <c r="M367" i="10" s="1"/>
  <c r="M368" i="10" s="1"/>
  <c r="M369" i="10" s="1"/>
  <c r="M370" i="10" s="1"/>
  <c r="M371" i="10" s="1"/>
  <c r="M372" i="10" s="1"/>
  <c r="M373" i="10" s="1"/>
  <c r="M374" i="10" s="1"/>
  <c r="M375" i="10" s="1"/>
  <c r="M376" i="10" s="1"/>
  <c r="M377" i="10" s="1"/>
  <c r="M378" i="10" s="1"/>
  <c r="M379" i="10" s="1"/>
  <c r="M380" i="10" s="1"/>
  <c r="M381" i="10" s="1"/>
  <c r="M382" i="10" s="1"/>
  <c r="M383" i="10" s="1"/>
  <c r="M384" i="10" s="1"/>
  <c r="M385" i="10" s="1"/>
  <c r="M386" i="10" s="1"/>
  <c r="M387" i="10" s="1"/>
  <c r="M388" i="10" s="1"/>
  <c r="M389" i="10" s="1"/>
  <c r="M390" i="10" s="1"/>
  <c r="M391" i="10" s="1"/>
  <c r="M392" i="10" s="1"/>
  <c r="M393" i="10" s="1"/>
  <c r="M394" i="10" s="1"/>
  <c r="M395" i="10" s="1"/>
  <c r="M396" i="10" s="1"/>
  <c r="M397" i="10" s="1"/>
  <c r="M398" i="10" s="1"/>
  <c r="M399" i="10" s="1"/>
  <c r="M400" i="10" s="1"/>
  <c r="M401" i="10" s="1"/>
  <c r="M402" i="10" s="1"/>
  <c r="M403" i="10" s="1"/>
  <c r="M404" i="10" s="1"/>
  <c r="M405" i="10" s="1"/>
  <c r="M406" i="10" s="1"/>
  <c r="M407" i="10" s="1"/>
  <c r="M408" i="10" s="1"/>
  <c r="M409" i="10" s="1"/>
  <c r="M410" i="10" s="1"/>
  <c r="M411" i="10" s="1"/>
  <c r="M412" i="10" s="1"/>
  <c r="M413" i="10" s="1"/>
  <c r="M414" i="10" s="1"/>
  <c r="M415" i="10" s="1"/>
  <c r="M416" i="10" s="1"/>
  <c r="M417" i="10" s="1"/>
  <c r="M418" i="10" s="1"/>
  <c r="M419" i="10" s="1"/>
  <c r="M420" i="10" s="1"/>
  <c r="M421" i="10" s="1"/>
  <c r="M422" i="10" s="1"/>
  <c r="M423" i="10" s="1"/>
  <c r="M424" i="10" s="1"/>
  <c r="M425" i="10" s="1"/>
  <c r="M426" i="10" s="1"/>
  <c r="M427" i="10" s="1"/>
  <c r="M428" i="10" s="1"/>
  <c r="M429" i="10" s="1"/>
  <c r="M430" i="10" s="1"/>
  <c r="M431" i="10" s="1"/>
  <c r="M432" i="10" s="1"/>
  <c r="M433" i="10" s="1"/>
  <c r="M434" i="10" s="1"/>
  <c r="M435" i="10" s="1"/>
  <c r="M436" i="10" s="1"/>
  <c r="M437" i="10" s="1"/>
  <c r="M438" i="10" s="1"/>
  <c r="M439" i="10" s="1"/>
  <c r="M440" i="10" s="1"/>
  <c r="M441" i="10" s="1"/>
  <c r="M442" i="10" s="1"/>
  <c r="M443" i="10" s="1"/>
  <c r="M444" i="10" s="1"/>
  <c r="M445" i="10" s="1"/>
  <c r="M446" i="10" s="1"/>
  <c r="M447" i="10" s="1"/>
  <c r="M448" i="10" s="1"/>
  <c r="M449" i="10" s="1"/>
  <c r="M450" i="10" s="1"/>
  <c r="M451" i="10" s="1"/>
  <c r="M452" i="10" s="1"/>
  <c r="M453" i="10" s="1"/>
  <c r="M454" i="10" s="1"/>
  <c r="M455" i="10" s="1"/>
  <c r="M456" i="10" s="1"/>
  <c r="M457" i="10" s="1"/>
  <c r="M458" i="10" s="1"/>
  <c r="M459" i="10" s="1"/>
  <c r="M460" i="10" s="1"/>
  <c r="M461" i="10" s="1"/>
  <c r="M462" i="10" s="1"/>
  <c r="M463" i="10" s="1"/>
  <c r="M464" i="10" s="1"/>
  <c r="M465" i="10" s="1"/>
  <c r="M466" i="10" s="1"/>
  <c r="M467" i="10" s="1"/>
  <c r="M468" i="10" s="1"/>
  <c r="M469" i="10" s="1"/>
  <c r="M470" i="10" s="1"/>
  <c r="M471" i="10" s="1"/>
  <c r="M472" i="10" s="1"/>
  <c r="M473" i="10" s="1"/>
  <c r="M474" i="10" s="1"/>
  <c r="M475" i="10" s="1"/>
  <c r="M476" i="10" s="1"/>
  <c r="M477" i="10" s="1"/>
  <c r="M478" i="10" s="1"/>
  <c r="M479" i="10" s="1"/>
  <c r="M480" i="10" s="1"/>
  <c r="M481" i="10" s="1"/>
  <c r="M482" i="10" s="1"/>
  <c r="M483" i="10" s="1"/>
  <c r="M484" i="10" s="1"/>
  <c r="M485" i="10" s="1"/>
  <c r="M486" i="10" s="1"/>
  <c r="M487" i="10" s="1"/>
  <c r="M488" i="10" s="1"/>
  <c r="M489" i="10" s="1"/>
  <c r="M490" i="10" s="1"/>
  <c r="M491" i="10" s="1"/>
  <c r="M492" i="10" s="1"/>
  <c r="M493" i="10" s="1"/>
  <c r="M494" i="10" s="1"/>
  <c r="M495" i="10" s="1"/>
  <c r="M496" i="10" s="1"/>
  <c r="M497" i="10" s="1"/>
  <c r="M498" i="10" s="1"/>
  <c r="M499" i="10" s="1"/>
  <c r="M500" i="10" s="1"/>
  <c r="M501" i="10" s="1"/>
  <c r="M502" i="10" s="1"/>
  <c r="M503" i="10" s="1"/>
  <c r="M504" i="10" s="1"/>
  <c r="M505" i="10" s="1"/>
  <c r="M506" i="10" s="1"/>
  <c r="M507" i="10" s="1"/>
  <c r="M508" i="10" s="1"/>
  <c r="M509" i="10" s="1"/>
  <c r="M510" i="10" s="1"/>
  <c r="M511" i="10" s="1"/>
  <c r="M512" i="10" s="1"/>
  <c r="M513" i="10" s="1"/>
  <c r="M514" i="10" s="1"/>
  <c r="M515" i="10" s="1"/>
  <c r="M516" i="10" s="1"/>
  <c r="M517" i="10" s="1"/>
  <c r="M518" i="10" s="1"/>
  <c r="M519" i="10" s="1"/>
  <c r="M520" i="10" s="1"/>
  <c r="M521" i="10" s="1"/>
  <c r="M522" i="10" s="1"/>
  <c r="M523" i="10" s="1"/>
  <c r="M524" i="10" s="1"/>
  <c r="M525" i="10" s="1"/>
  <c r="M526" i="10" s="1"/>
  <c r="M527" i="10" s="1"/>
  <c r="M528" i="10" s="1"/>
  <c r="M529" i="10" s="1"/>
  <c r="M530" i="10" s="1"/>
  <c r="M531" i="10" s="1"/>
  <c r="M532" i="10" s="1"/>
  <c r="M533" i="10" s="1"/>
  <c r="M534" i="10" s="1"/>
  <c r="M535" i="10" s="1"/>
  <c r="M536" i="10" s="1"/>
  <c r="M537" i="10" s="1"/>
  <c r="M538" i="10" s="1"/>
  <c r="M539" i="10" s="1"/>
  <c r="M540" i="10" s="1"/>
  <c r="M541" i="10" s="1"/>
  <c r="M542" i="10" s="1"/>
  <c r="M543" i="10" s="1"/>
  <c r="M544" i="10" s="1"/>
  <c r="M545" i="10" s="1"/>
  <c r="M546" i="10" s="1"/>
  <c r="M547" i="10" s="1"/>
  <c r="M548" i="10" s="1"/>
  <c r="M549" i="10" s="1"/>
  <c r="M550" i="10" s="1"/>
  <c r="M551" i="10" s="1"/>
  <c r="M552" i="10" s="1"/>
  <c r="M553" i="10" s="1"/>
  <c r="M554" i="10" s="1"/>
  <c r="M555" i="10" s="1"/>
  <c r="M556" i="10" s="1"/>
  <c r="M557" i="10" s="1"/>
  <c r="M558" i="10" s="1"/>
  <c r="M559" i="10" s="1"/>
  <c r="M560" i="10" s="1"/>
  <c r="M561" i="10" s="1"/>
  <c r="M562" i="10" s="1"/>
  <c r="M563" i="10" s="1"/>
  <c r="M564" i="10" s="1"/>
  <c r="M565" i="10" s="1"/>
  <c r="M566" i="10" s="1"/>
  <c r="M567" i="10" s="1"/>
  <c r="M568" i="10" s="1"/>
  <c r="M569" i="10" s="1"/>
  <c r="M570" i="10" s="1"/>
  <c r="M571" i="10" s="1"/>
  <c r="M572" i="10" s="1"/>
  <c r="M573" i="10" s="1"/>
  <c r="M574" i="10" s="1"/>
  <c r="M575" i="10" s="1"/>
  <c r="M576" i="10" s="1"/>
  <c r="M577" i="10" s="1"/>
  <c r="M578" i="10" s="1"/>
  <c r="M579" i="10" s="1"/>
  <c r="M580" i="10" s="1"/>
  <c r="M581" i="10" s="1"/>
  <c r="M582" i="10" s="1"/>
  <c r="M583" i="10" s="1"/>
  <c r="M584" i="10" s="1"/>
  <c r="M585" i="10" s="1"/>
  <c r="M586" i="10" s="1"/>
  <c r="M587" i="10" s="1"/>
  <c r="M588" i="10" s="1"/>
  <c r="M589" i="10" s="1"/>
  <c r="M590" i="10" s="1"/>
  <c r="M591" i="10" s="1"/>
  <c r="M592" i="10" s="1"/>
  <c r="M593" i="10" s="1"/>
  <c r="M594" i="10" s="1"/>
  <c r="M595" i="10" s="1"/>
  <c r="M596" i="10" s="1"/>
  <c r="M597" i="10" s="1"/>
  <c r="M598" i="10" s="1"/>
  <c r="M599" i="10" s="1"/>
  <c r="M600" i="10" s="1"/>
  <c r="M601" i="10" s="1"/>
  <c r="M602" i="10" s="1"/>
  <c r="M603" i="10" s="1"/>
  <c r="M604" i="10" s="1"/>
  <c r="M605" i="10" s="1"/>
  <c r="M606" i="10" s="1"/>
  <c r="M607" i="10" s="1"/>
  <c r="M608" i="10" s="1"/>
  <c r="M609" i="10" s="1"/>
  <c r="M610" i="10" s="1"/>
  <c r="M611" i="10" s="1"/>
  <c r="M612" i="10" s="1"/>
  <c r="M613" i="10" s="1"/>
  <c r="M614" i="10" s="1"/>
  <c r="M615" i="10" s="1"/>
  <c r="M616" i="10" s="1"/>
  <c r="M617" i="10" s="1"/>
  <c r="M618" i="10" s="1"/>
  <c r="M619" i="10" s="1"/>
  <c r="M620" i="10" s="1"/>
  <c r="M621" i="10" s="1"/>
  <c r="M622" i="10" s="1"/>
  <c r="M623" i="10" s="1"/>
  <c r="M624" i="10" s="1"/>
  <c r="M625" i="10" s="1"/>
  <c r="M626" i="10" s="1"/>
  <c r="M627" i="10" s="1"/>
  <c r="M628" i="10" s="1"/>
  <c r="M629" i="10" s="1"/>
  <c r="M630" i="10" s="1"/>
  <c r="M631" i="10" s="1"/>
  <c r="M632" i="10" s="1"/>
  <c r="M633" i="10" s="1"/>
  <c r="M634" i="10" s="1"/>
  <c r="M635" i="10" s="1"/>
  <c r="M636" i="10" s="1"/>
  <c r="M637" i="10" s="1"/>
  <c r="M638" i="10" s="1"/>
  <c r="M639" i="10" s="1"/>
  <c r="M640" i="10" s="1"/>
  <c r="M641" i="10" s="1"/>
  <c r="M642" i="10" s="1"/>
  <c r="M643" i="10" s="1"/>
  <c r="M644" i="10" s="1"/>
  <c r="M645" i="10" s="1"/>
  <c r="M646" i="10" s="1"/>
  <c r="M647" i="10" s="1"/>
  <c r="M648" i="10" s="1"/>
  <c r="M649" i="10" s="1"/>
  <c r="M650" i="10" s="1"/>
  <c r="M651" i="10" s="1"/>
  <c r="M652" i="10" s="1"/>
  <c r="M653" i="10" s="1"/>
  <c r="M654" i="10" s="1"/>
  <c r="M655" i="10" s="1"/>
  <c r="M656" i="10" s="1"/>
  <c r="M657" i="10" s="1"/>
  <c r="M658" i="10" s="1"/>
  <c r="M659" i="10" s="1"/>
  <c r="M660" i="10" s="1"/>
  <c r="M661" i="10" s="1"/>
  <c r="M662" i="10" s="1"/>
  <c r="M663" i="10" s="1"/>
  <c r="M664" i="10" s="1"/>
  <c r="M665" i="10" s="1"/>
  <c r="M666" i="10" s="1"/>
  <c r="M667" i="10" s="1"/>
  <c r="M668" i="10" s="1"/>
  <c r="M669" i="10" s="1"/>
  <c r="M670" i="10" s="1"/>
  <c r="M671" i="10" s="1"/>
  <c r="M672" i="10" s="1"/>
  <c r="M673" i="10" s="1"/>
  <c r="M674" i="10" s="1"/>
  <c r="M675" i="10" s="1"/>
  <c r="M676" i="10" s="1"/>
  <c r="M677" i="10" s="1"/>
  <c r="M678" i="10" s="1"/>
  <c r="M679" i="10" s="1"/>
  <c r="M680" i="10" s="1"/>
  <c r="M681" i="10" s="1"/>
  <c r="M682" i="10" s="1"/>
  <c r="M683" i="10" s="1"/>
  <c r="M684" i="10" s="1"/>
  <c r="M685" i="10" s="1"/>
  <c r="M686" i="10" s="1"/>
  <c r="M687" i="10" s="1"/>
  <c r="M688" i="10" s="1"/>
  <c r="M689" i="10" s="1"/>
  <c r="M690" i="10" s="1"/>
  <c r="M691" i="10" s="1"/>
  <c r="M692" i="10" s="1"/>
  <c r="M693" i="10" s="1"/>
  <c r="M694" i="10" s="1"/>
  <c r="M695" i="10" s="1"/>
  <c r="M696" i="10" s="1"/>
  <c r="M697" i="10" s="1"/>
  <c r="M698" i="10" s="1"/>
  <c r="M699" i="10" s="1"/>
  <c r="M700" i="10" s="1"/>
  <c r="M701" i="10" s="1"/>
  <c r="M702" i="10" s="1"/>
  <c r="M703" i="10" s="1"/>
  <c r="M704" i="10" s="1"/>
  <c r="M705" i="10" s="1"/>
  <c r="M706" i="10" s="1"/>
  <c r="M707" i="10" s="1"/>
  <c r="M708" i="10" s="1"/>
  <c r="M709" i="10" s="1"/>
  <c r="M710" i="10" s="1"/>
  <c r="M711" i="10" s="1"/>
  <c r="M712" i="10" s="1"/>
  <c r="M713" i="10" s="1"/>
  <c r="M714" i="10" s="1"/>
  <c r="M715" i="10" s="1"/>
  <c r="M716" i="10" s="1"/>
  <c r="M717" i="10" s="1"/>
  <c r="M718" i="10" s="1"/>
  <c r="M719" i="10" s="1"/>
  <c r="M720" i="10" s="1"/>
  <c r="M721" i="10" s="1"/>
  <c r="M722" i="10" s="1"/>
  <c r="M723" i="10" s="1"/>
  <c r="M724" i="10" s="1"/>
  <c r="M725" i="10" s="1"/>
  <c r="M726" i="10" s="1"/>
  <c r="M727" i="10" s="1"/>
  <c r="M728" i="10" s="1"/>
  <c r="M729" i="10" s="1"/>
  <c r="M730" i="10" s="1"/>
  <c r="M731" i="10" s="1"/>
  <c r="M732" i="10" s="1"/>
  <c r="M733" i="10" s="1"/>
  <c r="M734" i="10" s="1"/>
  <c r="M735" i="10" s="1"/>
  <c r="M736" i="10" s="1"/>
  <c r="M737" i="10" s="1"/>
  <c r="M738" i="10" s="1"/>
  <c r="M739" i="10" s="1"/>
  <c r="M740" i="10" s="1"/>
  <c r="M741" i="10" s="1"/>
  <c r="M742" i="10" s="1"/>
  <c r="M743" i="10" s="1"/>
  <c r="M744" i="10" s="1"/>
  <c r="M745" i="10" s="1"/>
  <c r="M746" i="10" s="1"/>
  <c r="M747" i="10" s="1"/>
  <c r="M748" i="10" s="1"/>
  <c r="M749" i="10" s="1"/>
  <c r="M750" i="10" s="1"/>
  <c r="M751" i="10" s="1"/>
  <c r="M752" i="10" s="1"/>
  <c r="M753" i="10" s="1"/>
  <c r="M754" i="10" s="1"/>
  <c r="M755" i="10" s="1"/>
  <c r="M756" i="10" s="1"/>
  <c r="M757" i="10" s="1"/>
  <c r="M758" i="10" s="1"/>
  <c r="M759" i="10" s="1"/>
  <c r="M760" i="10" s="1"/>
  <c r="M761" i="10" s="1"/>
  <c r="M762" i="10" s="1"/>
  <c r="M763" i="10" s="1"/>
  <c r="M764" i="10" s="1"/>
  <c r="M765" i="10" s="1"/>
  <c r="M766" i="10" s="1"/>
  <c r="M767" i="10" s="1"/>
  <c r="M768" i="10" s="1"/>
  <c r="M769" i="10" s="1"/>
  <c r="M770" i="10" s="1"/>
  <c r="M771" i="10" s="1"/>
  <c r="M772" i="10" s="1"/>
  <c r="M773" i="10" s="1"/>
  <c r="M774" i="10" s="1"/>
  <c r="M775" i="10" s="1"/>
  <c r="M776" i="10" s="1"/>
  <c r="M777" i="10" s="1"/>
  <c r="M778" i="10" s="1"/>
  <c r="M779" i="10" s="1"/>
  <c r="M780" i="10" s="1"/>
  <c r="M781" i="10" s="1"/>
  <c r="M782" i="10" s="1"/>
  <c r="M783" i="10" s="1"/>
  <c r="M784" i="10" s="1"/>
  <c r="M785" i="10" s="1"/>
  <c r="M786" i="10" s="1"/>
  <c r="M787" i="10" s="1"/>
  <c r="M788" i="10" s="1"/>
  <c r="M789" i="10" s="1"/>
  <c r="M790" i="10" s="1"/>
  <c r="M791" i="10" s="1"/>
  <c r="M792" i="10" s="1"/>
  <c r="M793" i="10" s="1"/>
  <c r="M794" i="10" s="1"/>
  <c r="M795" i="10" s="1"/>
  <c r="M796" i="10" s="1"/>
  <c r="M797" i="10" s="1"/>
  <c r="M798" i="10" s="1"/>
  <c r="M799" i="10" s="1"/>
  <c r="M800" i="10" s="1"/>
  <c r="M801" i="10" s="1"/>
  <c r="M802" i="10" s="1"/>
  <c r="M803" i="10" s="1"/>
  <c r="M804" i="10" s="1"/>
  <c r="M805" i="10" s="1"/>
  <c r="M806" i="10" s="1"/>
  <c r="M807" i="10" s="1"/>
  <c r="M808" i="10" s="1"/>
  <c r="M809" i="10" s="1"/>
  <c r="M810" i="10" s="1"/>
  <c r="M811" i="10" s="1"/>
  <c r="M812" i="10" s="1"/>
  <c r="M813" i="10" s="1"/>
  <c r="M814" i="10" s="1"/>
  <c r="M815" i="10" s="1"/>
  <c r="M816" i="10" s="1"/>
  <c r="M817" i="10" s="1"/>
  <c r="M818" i="10" s="1"/>
  <c r="M819" i="10" s="1"/>
  <c r="M820" i="10" s="1"/>
  <c r="M821" i="10" s="1"/>
  <c r="M822" i="10" s="1"/>
  <c r="M823" i="10" s="1"/>
  <c r="M824" i="10" s="1"/>
  <c r="M825" i="10" s="1"/>
  <c r="M826" i="10" s="1"/>
  <c r="M827" i="10" s="1"/>
  <c r="M828" i="10" s="1"/>
  <c r="M829" i="10" s="1"/>
  <c r="M830" i="10" s="1"/>
  <c r="M831" i="10" s="1"/>
  <c r="M832" i="10" s="1"/>
  <c r="M833" i="10" s="1"/>
  <c r="M834" i="10" s="1"/>
  <c r="M835" i="10" s="1"/>
  <c r="M836" i="10" s="1"/>
  <c r="M837" i="10" s="1"/>
  <c r="M838" i="10" s="1"/>
  <c r="M839" i="10" s="1"/>
  <c r="M840" i="10" s="1"/>
  <c r="M841" i="10" s="1"/>
  <c r="M842" i="10" s="1"/>
  <c r="M843" i="10" s="1"/>
  <c r="M844" i="10" s="1"/>
  <c r="M845" i="10" s="1"/>
  <c r="M846" i="10" s="1"/>
  <c r="M847" i="10" s="1"/>
  <c r="M848" i="10" s="1"/>
  <c r="M849" i="10" s="1"/>
  <c r="M850" i="10" s="1"/>
  <c r="M851" i="10" s="1"/>
  <c r="M852" i="10" s="1"/>
  <c r="M853" i="10" s="1"/>
  <c r="M854" i="10" s="1"/>
  <c r="M855" i="10" s="1"/>
  <c r="M856" i="10" s="1"/>
  <c r="M857" i="10" s="1"/>
  <c r="M858" i="10" s="1"/>
  <c r="M859" i="10" s="1"/>
  <c r="M860" i="10" s="1"/>
  <c r="M861" i="10" s="1"/>
  <c r="M862" i="10" s="1"/>
  <c r="M863" i="10" s="1"/>
  <c r="M864" i="10" s="1"/>
  <c r="M865" i="10" s="1"/>
  <c r="M866" i="10" s="1"/>
  <c r="M867" i="10" s="1"/>
  <c r="M868" i="10" s="1"/>
  <c r="M869" i="10" s="1"/>
  <c r="M870" i="10" s="1"/>
  <c r="M871" i="10" s="1"/>
  <c r="M872" i="10" s="1"/>
  <c r="M873" i="10" s="1"/>
  <c r="M874" i="10" s="1"/>
  <c r="M875" i="10" s="1"/>
  <c r="M876" i="10" s="1"/>
  <c r="M877" i="10" s="1"/>
  <c r="M878" i="10" s="1"/>
  <c r="M879" i="10" s="1"/>
  <c r="M880" i="10" s="1"/>
  <c r="M881" i="10" s="1"/>
  <c r="M882" i="10" s="1"/>
  <c r="M883" i="10" s="1"/>
  <c r="M884" i="10" s="1"/>
  <c r="M885" i="10" s="1"/>
  <c r="M886" i="10" s="1"/>
  <c r="M887" i="10" s="1"/>
  <c r="M888" i="10" s="1"/>
  <c r="M889" i="10" s="1"/>
  <c r="M890" i="10" s="1"/>
  <c r="M891" i="10" s="1"/>
  <c r="M892" i="10" s="1"/>
  <c r="M893" i="10" s="1"/>
  <c r="M894" i="10" s="1"/>
  <c r="M895" i="10" s="1"/>
  <c r="M896" i="10" s="1"/>
  <c r="M897" i="10" s="1"/>
  <c r="M898" i="10" s="1"/>
  <c r="M899" i="10" s="1"/>
  <c r="M900" i="10" s="1"/>
  <c r="M901" i="10" s="1"/>
  <c r="M902" i="10" s="1"/>
  <c r="M903" i="10" s="1"/>
  <c r="M904" i="10" s="1"/>
  <c r="M905" i="10" s="1"/>
  <c r="M906" i="10" s="1"/>
  <c r="M907" i="10" s="1"/>
  <c r="M908" i="10" s="1"/>
  <c r="M909" i="10" s="1"/>
  <c r="M910" i="10" s="1"/>
  <c r="M911" i="10" s="1"/>
  <c r="M912" i="10" s="1"/>
  <c r="M913" i="10" s="1"/>
  <c r="M914" i="10" s="1"/>
  <c r="M915" i="10" s="1"/>
  <c r="M916" i="10" s="1"/>
  <c r="M917" i="10" s="1"/>
  <c r="M918" i="10" s="1"/>
  <c r="M919" i="10" s="1"/>
  <c r="M920" i="10" s="1"/>
  <c r="M921" i="10" s="1"/>
  <c r="M922" i="10" s="1"/>
  <c r="M923" i="10" s="1"/>
  <c r="M924" i="10" s="1"/>
  <c r="M925" i="10" s="1"/>
  <c r="M926" i="10" s="1"/>
  <c r="M927" i="10" s="1"/>
  <c r="M928" i="10" s="1"/>
  <c r="M929" i="10" s="1"/>
  <c r="M930" i="10" s="1"/>
  <c r="M931" i="10" s="1"/>
  <c r="M932" i="10" s="1"/>
  <c r="M933" i="10" s="1"/>
  <c r="M934" i="10" s="1"/>
  <c r="M935" i="10" s="1"/>
  <c r="M936" i="10" s="1"/>
  <c r="M937" i="10" s="1"/>
  <c r="M938" i="10" s="1"/>
  <c r="M939" i="10" s="1"/>
  <c r="M940" i="10" s="1"/>
  <c r="M941" i="10" s="1"/>
  <c r="M942" i="10" s="1"/>
  <c r="M943" i="10" s="1"/>
  <c r="M944" i="10" s="1"/>
  <c r="M945" i="10" s="1"/>
  <c r="M946" i="10" s="1"/>
  <c r="M947" i="10" s="1"/>
  <c r="M948" i="10" s="1"/>
  <c r="M949" i="10" s="1"/>
  <c r="M950" i="10" s="1"/>
  <c r="M951" i="10" s="1"/>
  <c r="M952" i="10" s="1"/>
  <c r="M953" i="10" s="1"/>
  <c r="M954" i="10" s="1"/>
  <c r="M955" i="10" s="1"/>
  <c r="M956" i="10" s="1"/>
  <c r="M957" i="10" s="1"/>
  <c r="M958" i="10" s="1"/>
  <c r="M959" i="10" s="1"/>
  <c r="M960" i="10" s="1"/>
  <c r="M961" i="10" s="1"/>
  <c r="M962" i="10" s="1"/>
  <c r="M963" i="10" s="1"/>
  <c r="M964" i="10" s="1"/>
  <c r="M965" i="10" s="1"/>
  <c r="M966" i="10" s="1"/>
  <c r="M967" i="10" s="1"/>
  <c r="M968" i="10" s="1"/>
  <c r="M969" i="10" s="1"/>
  <c r="M970" i="10" s="1"/>
  <c r="M971" i="10" s="1"/>
  <c r="M972" i="10" s="1"/>
  <c r="M973" i="10" s="1"/>
  <c r="M974" i="10" s="1"/>
  <c r="M975" i="10" s="1"/>
  <c r="M976" i="10" s="1"/>
  <c r="M977" i="10" s="1"/>
  <c r="M978" i="10" s="1"/>
  <c r="M979" i="10" s="1"/>
  <c r="M980" i="10" s="1"/>
  <c r="M981" i="10" s="1"/>
  <c r="M982" i="10" s="1"/>
  <c r="M983" i="10" s="1"/>
  <c r="M984" i="10" s="1"/>
  <c r="M985" i="10" s="1"/>
  <c r="M986" i="10" s="1"/>
  <c r="M987" i="10" s="1"/>
  <c r="M988" i="10" s="1"/>
  <c r="M989" i="10" s="1"/>
  <c r="M990" i="10" s="1"/>
  <c r="M991" i="10" s="1"/>
  <c r="M992" i="10" s="1"/>
  <c r="M993" i="10" s="1"/>
  <c r="M994" i="10" s="1"/>
  <c r="M995" i="10" s="1"/>
  <c r="M996" i="10" s="1"/>
  <c r="M997" i="10" s="1"/>
  <c r="M998" i="10" s="1"/>
  <c r="M999" i="10" s="1"/>
  <c r="M1000" i="10" s="1"/>
  <c r="M1001" i="10" s="1"/>
  <c r="M1002" i="10" s="1"/>
  <c r="M1003" i="10" s="1"/>
  <c r="M1004" i="10" s="1"/>
  <c r="M1005" i="10" s="1"/>
  <c r="M1006" i="10" s="1"/>
  <c r="M1007" i="10" s="1"/>
  <c r="M1008" i="10" s="1"/>
  <c r="M1009" i="10" s="1"/>
  <c r="M1010" i="10" s="1"/>
  <c r="M1011" i="10" s="1"/>
  <c r="M1012" i="10" s="1"/>
  <c r="M1013" i="10" s="1"/>
  <c r="M1014" i="10" s="1"/>
  <c r="M1015" i="10" s="1"/>
  <c r="M1016" i="10" s="1"/>
  <c r="M1017" i="10" s="1"/>
  <c r="M1018" i="10" s="1"/>
  <c r="M1019" i="10" s="1"/>
  <c r="M1020" i="10" s="1"/>
  <c r="M1021" i="10" s="1"/>
  <c r="M1022" i="10" s="1"/>
  <c r="M1023" i="10" s="1"/>
  <c r="M1024" i="10" s="1"/>
  <c r="M1025" i="10" s="1"/>
  <c r="M1026" i="10" s="1"/>
  <c r="M1027" i="10" s="1"/>
  <c r="M1028" i="10" s="1"/>
  <c r="M1029" i="10" s="1"/>
  <c r="M1030" i="10" s="1"/>
  <c r="M1031" i="10" s="1"/>
  <c r="M1032" i="10" s="1"/>
  <c r="M1033" i="10" s="1"/>
  <c r="M1034" i="10" s="1"/>
  <c r="M1035" i="10" s="1"/>
  <c r="M1036" i="10" s="1"/>
  <c r="M1037" i="10" s="1"/>
  <c r="M1038" i="10" s="1"/>
  <c r="M1039" i="10" s="1"/>
  <c r="M1040" i="10" s="1"/>
  <c r="M1041" i="10" s="1"/>
  <c r="M1042" i="10" s="1"/>
  <c r="M1043" i="10" s="1"/>
  <c r="M1044" i="10" s="1"/>
  <c r="M1045" i="10" s="1"/>
  <c r="M1046" i="10" s="1"/>
  <c r="M1047" i="10" s="1"/>
  <c r="M1048" i="10" s="1"/>
  <c r="M1049" i="10" s="1"/>
  <c r="M1050" i="10" s="1"/>
  <c r="M1051" i="10" s="1"/>
  <c r="M1052" i="10" s="1"/>
  <c r="M1053" i="10" s="1"/>
  <c r="M1054" i="10" s="1"/>
  <c r="M1055" i="10" s="1"/>
  <c r="M1056" i="10" s="1"/>
  <c r="M1057" i="10" s="1"/>
  <c r="M1058" i="10" s="1"/>
  <c r="M1059" i="10" s="1"/>
  <c r="M1060" i="10" s="1"/>
  <c r="M1061" i="10" s="1"/>
  <c r="M1062" i="10" s="1"/>
  <c r="M1063" i="10" s="1"/>
  <c r="M1064" i="10" s="1"/>
  <c r="M1065" i="10" s="1"/>
  <c r="M1066" i="10" s="1"/>
  <c r="M1067" i="10" s="1"/>
  <c r="M1068" i="10" s="1"/>
  <c r="M1069" i="10" s="1"/>
  <c r="M1070" i="10" s="1"/>
  <c r="M1071" i="10" s="1"/>
  <c r="M1072" i="10" s="1"/>
  <c r="M1073" i="10" s="1"/>
  <c r="M1074" i="10" s="1"/>
  <c r="M1075" i="10" s="1"/>
  <c r="M1076" i="10" s="1"/>
  <c r="M1077" i="10" s="1"/>
  <c r="M1078" i="10" s="1"/>
  <c r="M1079" i="10" s="1"/>
  <c r="M1080" i="10" s="1"/>
  <c r="M1081" i="10" s="1"/>
  <c r="M1082" i="10" s="1"/>
  <c r="M1083" i="10" s="1"/>
  <c r="M1084" i="10" s="1"/>
  <c r="M1085" i="10" s="1"/>
  <c r="M1086" i="10" s="1"/>
  <c r="M1087" i="10" s="1"/>
  <c r="M1088" i="10" s="1"/>
  <c r="M1089" i="10" s="1"/>
  <c r="M1090" i="10" s="1"/>
  <c r="M1091" i="10" s="1"/>
  <c r="M1092" i="10" s="1"/>
  <c r="M1093" i="10" s="1"/>
  <c r="M1094" i="10" s="1"/>
  <c r="M1095" i="10" s="1"/>
  <c r="M1096" i="10" s="1"/>
  <c r="M1097" i="10" s="1"/>
  <c r="M1098" i="10" s="1"/>
  <c r="M1099" i="10" s="1"/>
  <c r="M1100" i="10" s="1"/>
  <c r="M1101" i="10" s="1"/>
  <c r="M1102" i="10" s="1"/>
  <c r="M1103" i="10" s="1"/>
  <c r="M1104" i="10" s="1"/>
  <c r="M1105" i="10" s="1"/>
  <c r="M1106" i="10" s="1"/>
  <c r="M1107" i="10" s="1"/>
  <c r="M1108" i="10" s="1"/>
  <c r="M1109" i="10" s="1"/>
  <c r="M1110" i="10" s="1"/>
  <c r="M1111" i="10" s="1"/>
  <c r="M1112" i="10" s="1"/>
  <c r="M1113" i="10" s="1"/>
  <c r="M1114" i="10" s="1"/>
  <c r="M1115" i="10" s="1"/>
  <c r="M1116" i="10" s="1"/>
  <c r="M1117" i="10" s="1"/>
  <c r="M1118" i="10" s="1"/>
  <c r="M1119" i="10" s="1"/>
  <c r="M1120" i="10" s="1"/>
  <c r="M1121" i="10" s="1"/>
  <c r="M1122" i="10" s="1"/>
  <c r="M1123" i="10" s="1"/>
  <c r="M1124" i="10" s="1"/>
  <c r="M1125" i="10" s="1"/>
  <c r="M1126" i="10" s="1"/>
  <c r="M1127" i="10" s="1"/>
  <c r="M1128" i="10" s="1"/>
  <c r="M1129" i="10" s="1"/>
  <c r="M1130" i="10" s="1"/>
  <c r="M1131" i="10" s="1"/>
  <c r="M1132" i="10" s="1"/>
  <c r="M1133" i="10" s="1"/>
  <c r="M1134" i="10" s="1"/>
  <c r="M1135" i="10" s="1"/>
  <c r="M1136" i="10" s="1"/>
  <c r="M1137" i="10" s="1"/>
  <c r="M1138" i="10" s="1"/>
  <c r="M1139" i="10" s="1"/>
  <c r="M1140" i="10" s="1"/>
  <c r="M1141" i="10" s="1"/>
  <c r="M1142" i="10" s="1"/>
  <c r="M1143" i="10" s="1"/>
  <c r="M1144" i="10" s="1"/>
  <c r="M1145" i="10" s="1"/>
  <c r="M1146" i="10" s="1"/>
  <c r="M1147" i="10" s="1"/>
  <c r="M1148" i="10" s="1"/>
  <c r="M1149" i="10" s="1"/>
  <c r="M1150" i="10" s="1"/>
  <c r="M1151" i="10" s="1"/>
  <c r="M1152" i="10" s="1"/>
  <c r="M1153" i="10" s="1"/>
  <c r="M1154" i="10" s="1"/>
  <c r="M1155" i="10" s="1"/>
  <c r="M1156" i="10" s="1"/>
  <c r="M1157" i="10" s="1"/>
  <c r="M1158" i="10" s="1"/>
  <c r="M1159" i="10" s="1"/>
  <c r="M1160" i="10" s="1"/>
  <c r="M1161" i="10" s="1"/>
  <c r="M1162" i="10" s="1"/>
  <c r="M1163" i="10" s="1"/>
  <c r="M1164" i="10" s="1"/>
  <c r="M1165" i="10" s="1"/>
  <c r="M1166" i="10" s="1"/>
  <c r="M1167" i="10" s="1"/>
  <c r="M1168" i="10" s="1"/>
  <c r="M1169" i="10" s="1"/>
  <c r="M1170" i="10" s="1"/>
  <c r="M1171" i="10" s="1"/>
  <c r="M1172" i="10" s="1"/>
  <c r="M1173" i="10" s="1"/>
  <c r="M1174" i="10" s="1"/>
  <c r="M1175" i="10" s="1"/>
  <c r="M1176" i="10" s="1"/>
  <c r="M1177" i="10" s="1"/>
  <c r="M1178" i="10" s="1"/>
  <c r="M1179" i="10" s="1"/>
  <c r="M1180" i="10" s="1"/>
  <c r="M1181" i="10" s="1"/>
  <c r="R10" i="10"/>
  <c r="S10" i="10"/>
  <c r="P10" i="10"/>
  <c r="Q10" i="10"/>
  <c r="O10" i="10"/>
  <c r="N11" i="10"/>
  <c r="R44" i="9"/>
  <c r="C39" i="1"/>
  <c r="F3" i="1" s="1"/>
  <c r="A25" i="14" l="1"/>
  <c r="O12" i="14"/>
  <c r="P12" i="14"/>
  <c r="N13" i="14"/>
  <c r="S12" i="14"/>
  <c r="R12" i="14"/>
  <c r="Q12" i="14"/>
  <c r="J32" i="1"/>
  <c r="J33" i="1"/>
  <c r="J42" i="1"/>
  <c r="J8" i="1"/>
  <c r="L4" i="1" s="1"/>
  <c r="Q9" i="1"/>
  <c r="L33" i="1"/>
  <c r="L42" i="1"/>
  <c r="L34" i="1"/>
  <c r="Q4" i="1"/>
  <c r="L32" i="1"/>
  <c r="R11" i="10"/>
  <c r="Q11" i="10"/>
  <c r="P11" i="10"/>
  <c r="O11" i="10"/>
  <c r="N12" i="10"/>
  <c r="S11" i="10"/>
  <c r="F24" i="1"/>
  <c r="F9" i="1"/>
  <c r="J4" i="1" s="1"/>
  <c r="F10" i="1"/>
  <c r="A26" i="14" l="1"/>
  <c r="P13" i="14"/>
  <c r="Q13" i="14"/>
  <c r="O13" i="14"/>
  <c r="N14" i="14"/>
  <c r="S13" i="14"/>
  <c r="R13" i="14"/>
  <c r="K8" i="1"/>
  <c r="J38" i="1" s="1"/>
  <c r="N13" i="10"/>
  <c r="O12" i="10"/>
  <c r="S12" i="10"/>
  <c r="P12" i="10"/>
  <c r="Q12" i="10"/>
  <c r="R12" i="10"/>
  <c r="A27" i="14" l="1"/>
  <c r="S14" i="14"/>
  <c r="R14" i="14"/>
  <c r="Q14" i="14"/>
  <c r="N15" i="14"/>
  <c r="P14" i="14"/>
  <c r="O14" i="14"/>
  <c r="P13" i="10"/>
  <c r="O13" i="10"/>
  <c r="R13" i="10"/>
  <c r="N14" i="10"/>
  <c r="Q13" i="10"/>
  <c r="S13" i="10"/>
  <c r="Q15" i="14" l="1"/>
  <c r="R15" i="14"/>
  <c r="N16" i="14"/>
  <c r="P15" i="14"/>
  <c r="O15" i="14"/>
  <c r="S15" i="14"/>
  <c r="A28" i="14"/>
  <c r="Q14" i="10"/>
  <c r="N15" i="10"/>
  <c r="O14" i="10"/>
  <c r="R14" i="10"/>
  <c r="S14" i="10"/>
  <c r="P14" i="10"/>
  <c r="A29" i="14" l="1"/>
  <c r="O16" i="14"/>
  <c r="N17" i="14"/>
  <c r="S16" i="14"/>
  <c r="R16" i="14"/>
  <c r="Q16" i="14"/>
  <c r="P16" i="14"/>
  <c r="Q15" i="10"/>
  <c r="O15" i="10"/>
  <c r="R15" i="10"/>
  <c r="N16" i="10"/>
  <c r="S15" i="10"/>
  <c r="P15" i="10"/>
  <c r="A30" i="14" l="1"/>
  <c r="Q17" i="14"/>
  <c r="P17" i="14"/>
  <c r="O17" i="14"/>
  <c r="N18" i="14"/>
  <c r="R17" i="14"/>
  <c r="S17" i="14"/>
  <c r="Q16" i="10"/>
  <c r="P16" i="10"/>
  <c r="N17" i="10"/>
  <c r="S16" i="10"/>
  <c r="O16" i="10"/>
  <c r="R16" i="10"/>
  <c r="A31" i="14" l="1"/>
  <c r="S18" i="14"/>
  <c r="R18" i="14"/>
  <c r="Q18" i="14"/>
  <c r="P18" i="14"/>
  <c r="O18" i="14"/>
  <c r="N19" i="14"/>
  <c r="Q17" i="10"/>
  <c r="S17" i="10"/>
  <c r="R17" i="10"/>
  <c r="P17" i="10"/>
  <c r="O17" i="10"/>
  <c r="N18" i="10"/>
  <c r="S19" i="14" l="1"/>
  <c r="R19" i="14"/>
  <c r="Q19" i="14"/>
  <c r="P19" i="14"/>
  <c r="O19" i="14"/>
  <c r="N20" i="14"/>
  <c r="A32" i="14"/>
  <c r="N19" i="10"/>
  <c r="R18" i="10"/>
  <c r="O18" i="10"/>
  <c r="Q18" i="10"/>
  <c r="S18" i="10"/>
  <c r="P18" i="10"/>
  <c r="A33" i="14" l="1"/>
  <c r="N21" i="14"/>
  <c r="S20" i="14"/>
  <c r="R20" i="14"/>
  <c r="Q20" i="14"/>
  <c r="P20" i="14"/>
  <c r="O20" i="14"/>
  <c r="Q19" i="10"/>
  <c r="O19" i="10"/>
  <c r="R19" i="10"/>
  <c r="N20" i="10"/>
  <c r="P19" i="10"/>
  <c r="S19" i="10"/>
  <c r="N22" i="14" l="1"/>
  <c r="S21" i="14"/>
  <c r="O21" i="14"/>
  <c r="R21" i="14"/>
  <c r="Q21" i="14"/>
  <c r="P21" i="14"/>
  <c r="A34" i="14"/>
  <c r="Q20" i="10"/>
  <c r="P20" i="10"/>
  <c r="N21" i="10"/>
  <c r="R20" i="10"/>
  <c r="S20" i="10"/>
  <c r="O20" i="10"/>
  <c r="A35" i="14" l="1"/>
  <c r="O22" i="14"/>
  <c r="P22" i="14"/>
  <c r="N23" i="14"/>
  <c r="S22" i="14"/>
  <c r="R22" i="14"/>
  <c r="Q22" i="14"/>
  <c r="P21" i="10"/>
  <c r="N22" i="10"/>
  <c r="R21" i="10"/>
  <c r="Q21" i="10"/>
  <c r="S21" i="10"/>
  <c r="O21" i="10"/>
  <c r="A36" i="14" l="1"/>
  <c r="P23" i="14"/>
  <c r="Q23" i="14"/>
  <c r="O23" i="14"/>
  <c r="N24" i="14"/>
  <c r="S23" i="14"/>
  <c r="R23" i="14"/>
  <c r="O22" i="10"/>
  <c r="R22" i="10"/>
  <c r="S22" i="10"/>
  <c r="Q22" i="10"/>
  <c r="N23" i="10"/>
  <c r="P22" i="10"/>
  <c r="A37" i="14" l="1"/>
  <c r="Q24" i="14"/>
  <c r="P24" i="14"/>
  <c r="O24" i="14"/>
  <c r="R24" i="14"/>
  <c r="N25" i="14"/>
  <c r="S24" i="14"/>
  <c r="Q23" i="10"/>
  <c r="R23" i="10"/>
  <c r="N24" i="10"/>
  <c r="O23" i="10"/>
  <c r="P23" i="10"/>
  <c r="S23" i="10"/>
  <c r="A38" i="14" l="1"/>
  <c r="R25" i="14"/>
  <c r="Q25" i="14"/>
  <c r="P25" i="14"/>
  <c r="O25" i="14"/>
  <c r="S25" i="14"/>
  <c r="N26" i="14"/>
  <c r="Q24" i="10"/>
  <c r="R24" i="10"/>
  <c r="O24" i="10"/>
  <c r="S24" i="10"/>
  <c r="P24" i="10"/>
  <c r="N25" i="10"/>
  <c r="S26" i="14" l="1"/>
  <c r="R26" i="14"/>
  <c r="Q26" i="14"/>
  <c r="P26" i="14"/>
  <c r="O26" i="14"/>
  <c r="N27" i="14"/>
  <c r="A39" i="14"/>
  <c r="O25" i="10"/>
  <c r="Q25" i="10"/>
  <c r="S25" i="10"/>
  <c r="N26" i="10"/>
  <c r="R25" i="10"/>
  <c r="P25" i="10"/>
  <c r="A40" i="14" l="1"/>
  <c r="S27" i="14"/>
  <c r="R27" i="14"/>
  <c r="N28" i="14"/>
  <c r="Q27" i="14"/>
  <c r="P27" i="14"/>
  <c r="O27" i="14"/>
  <c r="S26" i="10"/>
  <c r="N27" i="10"/>
  <c r="Q26" i="10"/>
  <c r="P26" i="10"/>
  <c r="O26" i="10"/>
  <c r="R26" i="10"/>
  <c r="N29" i="14" l="1"/>
  <c r="S28" i="14"/>
  <c r="R28" i="14"/>
  <c r="Q28" i="14"/>
  <c r="P28" i="14"/>
  <c r="O28" i="14"/>
  <c r="A41" i="14"/>
  <c r="S27" i="10"/>
  <c r="R27" i="10"/>
  <c r="O27" i="10"/>
  <c r="Q27" i="10"/>
  <c r="N28" i="10"/>
  <c r="P27" i="10"/>
  <c r="N30" i="14" l="1"/>
  <c r="S29" i="14"/>
  <c r="O29" i="14"/>
  <c r="R29" i="14"/>
  <c r="Q29" i="14"/>
  <c r="P29" i="14"/>
  <c r="A42" i="14"/>
  <c r="P28" i="10"/>
  <c r="R28" i="10"/>
  <c r="N29" i="10"/>
  <c r="Q28" i="10"/>
  <c r="O28" i="10"/>
  <c r="S28" i="10"/>
  <c r="A43" i="14" l="1"/>
  <c r="O30" i="14"/>
  <c r="N31" i="14"/>
  <c r="S30" i="14"/>
  <c r="R30" i="14"/>
  <c r="P30" i="14"/>
  <c r="Q30" i="14"/>
  <c r="R29" i="10"/>
  <c r="Q29" i="10"/>
  <c r="N30" i="10"/>
  <c r="S29" i="10"/>
  <c r="P29" i="10"/>
  <c r="O29" i="10"/>
  <c r="A44" i="14" l="1"/>
  <c r="P31" i="14"/>
  <c r="O31" i="14"/>
  <c r="N32" i="14"/>
  <c r="S31" i="14"/>
  <c r="R31" i="14"/>
  <c r="Q31" i="14"/>
  <c r="N31" i="10"/>
  <c r="Q30" i="10"/>
  <c r="S30" i="10"/>
  <c r="O30" i="10"/>
  <c r="P30" i="10"/>
  <c r="R30" i="10"/>
  <c r="A45" i="14" l="1"/>
  <c r="Q32" i="14"/>
  <c r="P32" i="14"/>
  <c r="O32" i="14"/>
  <c r="R32" i="14"/>
  <c r="N33" i="14"/>
  <c r="S32" i="14"/>
  <c r="N32" i="10"/>
  <c r="R31" i="10"/>
  <c r="S31" i="10"/>
  <c r="Q31" i="10"/>
  <c r="O31" i="10"/>
  <c r="P31" i="10"/>
  <c r="A46" i="14" l="1"/>
  <c r="R33" i="14"/>
  <c r="Q33" i="14"/>
  <c r="P33" i="14"/>
  <c r="O33" i="14"/>
  <c r="N34" i="14"/>
  <c r="S33" i="14"/>
  <c r="R32" i="10"/>
  <c r="Q32" i="10"/>
  <c r="O32" i="10"/>
  <c r="P32" i="10"/>
  <c r="S32" i="10"/>
  <c r="N33" i="10"/>
  <c r="A47" i="14" l="1"/>
  <c r="S34" i="14"/>
  <c r="R34" i="14"/>
  <c r="Q34" i="14"/>
  <c r="P34" i="14"/>
  <c r="O34" i="14"/>
  <c r="N35" i="14"/>
  <c r="Q33" i="10"/>
  <c r="O33" i="10"/>
  <c r="S33" i="10"/>
  <c r="R33" i="10"/>
  <c r="N34" i="10"/>
  <c r="P33" i="10"/>
  <c r="S35" i="14" l="1"/>
  <c r="N36" i="14"/>
  <c r="R35" i="14"/>
  <c r="Q35" i="14"/>
  <c r="P35" i="14"/>
  <c r="O35" i="14"/>
  <c r="A48" i="14"/>
  <c r="O34" i="10"/>
  <c r="P34" i="10"/>
  <c r="S34" i="10"/>
  <c r="N35" i="10"/>
  <c r="Q34" i="10"/>
  <c r="R34" i="10"/>
  <c r="N37" i="14" l="1"/>
  <c r="S36" i="14"/>
  <c r="R36" i="14"/>
  <c r="Q36" i="14"/>
  <c r="P36" i="14"/>
  <c r="O36" i="14"/>
  <c r="A49" i="14"/>
  <c r="S35" i="10"/>
  <c r="P35" i="10"/>
  <c r="Q35" i="10"/>
  <c r="N36" i="10"/>
  <c r="R35" i="10"/>
  <c r="O35" i="10"/>
  <c r="A50" i="14" l="1"/>
  <c r="N38" i="14"/>
  <c r="S37" i="14"/>
  <c r="R37" i="14"/>
  <c r="Q37" i="14"/>
  <c r="P37" i="14"/>
  <c r="O37" i="14"/>
  <c r="R36" i="10"/>
  <c r="S36" i="10"/>
  <c r="N37" i="10"/>
  <c r="O36" i="10"/>
  <c r="Q36" i="10"/>
  <c r="P36" i="10"/>
  <c r="A51" i="14" l="1"/>
  <c r="O38" i="14"/>
  <c r="N39" i="14"/>
  <c r="S38" i="14"/>
  <c r="R38" i="14"/>
  <c r="Q38" i="14"/>
  <c r="P38" i="14"/>
  <c r="O37" i="10"/>
  <c r="Q37" i="10"/>
  <c r="P37" i="10"/>
  <c r="S37" i="10"/>
  <c r="N38" i="10"/>
  <c r="R37" i="10"/>
  <c r="A52" i="14" l="1"/>
  <c r="P39" i="14"/>
  <c r="O39" i="14"/>
  <c r="N40" i="14"/>
  <c r="Q39" i="14"/>
  <c r="S39" i="14"/>
  <c r="R39" i="14"/>
  <c r="R38" i="10"/>
  <c r="S38" i="10"/>
  <c r="P38" i="10"/>
  <c r="N39" i="10"/>
  <c r="Q38" i="10"/>
  <c r="O38" i="10"/>
  <c r="A53" i="14" l="1"/>
  <c r="Q40" i="14"/>
  <c r="P40" i="14"/>
  <c r="R40" i="14"/>
  <c r="O40" i="14"/>
  <c r="N41" i="14"/>
  <c r="S40" i="14"/>
  <c r="N40" i="10"/>
  <c r="O39" i="10"/>
  <c r="P39" i="10"/>
  <c r="S39" i="10"/>
  <c r="Q39" i="10"/>
  <c r="R39" i="10"/>
  <c r="R41" i="14" l="1"/>
  <c r="Q41" i="14"/>
  <c r="P41" i="14"/>
  <c r="S41" i="14"/>
  <c r="O41" i="14"/>
  <c r="N42" i="14"/>
  <c r="A54" i="14"/>
  <c r="Q40" i="10"/>
  <c r="O40" i="10"/>
  <c r="R40" i="10"/>
  <c r="N41" i="10"/>
  <c r="S40" i="10"/>
  <c r="P40" i="10"/>
  <c r="S42" i="14" l="1"/>
  <c r="R42" i="14"/>
  <c r="Q42" i="14"/>
  <c r="P42" i="14"/>
  <c r="O42" i="14"/>
  <c r="N43" i="14"/>
  <c r="A55" i="14"/>
  <c r="R41" i="10"/>
  <c r="P41" i="10"/>
  <c r="N42" i="10"/>
  <c r="Q41" i="10"/>
  <c r="S41" i="10"/>
  <c r="O41" i="10"/>
  <c r="A56" i="14" l="1"/>
  <c r="S43" i="14"/>
  <c r="R43" i="14"/>
  <c r="Q43" i="14"/>
  <c r="P43" i="14"/>
  <c r="N44" i="14"/>
  <c r="O43" i="14"/>
  <c r="Q42" i="10"/>
  <c r="O42" i="10"/>
  <c r="N43" i="10"/>
  <c r="R42" i="10"/>
  <c r="S42" i="10"/>
  <c r="P42" i="10"/>
  <c r="N45" i="14" l="1"/>
  <c r="S44" i="14"/>
  <c r="R44" i="14"/>
  <c r="Q44" i="14"/>
  <c r="P44" i="14"/>
  <c r="O44" i="14"/>
  <c r="A57" i="14"/>
  <c r="P43" i="10"/>
  <c r="N44" i="10"/>
  <c r="R43" i="10"/>
  <c r="Q43" i="10"/>
  <c r="O43" i="10"/>
  <c r="S43" i="10"/>
  <c r="O45" i="14" l="1"/>
  <c r="N46" i="14"/>
  <c r="S45" i="14"/>
  <c r="R45" i="14"/>
  <c r="Q45" i="14"/>
  <c r="P45" i="14"/>
  <c r="A58" i="14"/>
  <c r="R44" i="10"/>
  <c r="O44" i="10"/>
  <c r="S44" i="10"/>
  <c r="P44" i="10"/>
  <c r="N45" i="10"/>
  <c r="Q44" i="10"/>
  <c r="A59" i="14" l="1"/>
  <c r="O46" i="14"/>
  <c r="N47" i="14"/>
  <c r="P46" i="14"/>
  <c r="S46" i="14"/>
  <c r="R46" i="14"/>
  <c r="Q46" i="14"/>
  <c r="Q45" i="10"/>
  <c r="P45" i="10"/>
  <c r="O45" i="10"/>
  <c r="N46" i="10"/>
  <c r="R45" i="10"/>
  <c r="S45" i="10"/>
  <c r="P47" i="14" l="1"/>
  <c r="O47" i="14"/>
  <c r="N48" i="14"/>
  <c r="S47" i="14"/>
  <c r="R47" i="14"/>
  <c r="Q47" i="14"/>
  <c r="A60" i="14"/>
  <c r="O46" i="10"/>
  <c r="P46" i="10"/>
  <c r="N47" i="10"/>
  <c r="R46" i="10"/>
  <c r="S46" i="10"/>
  <c r="Q46" i="10"/>
  <c r="Q48" i="14" l="1"/>
  <c r="P48" i="14"/>
  <c r="O48" i="14"/>
  <c r="N49" i="14"/>
  <c r="R48" i="14"/>
  <c r="S48" i="14"/>
  <c r="A61" i="14"/>
  <c r="O47" i="10"/>
  <c r="P47" i="10"/>
  <c r="S47" i="10"/>
  <c r="Q47" i="10"/>
  <c r="R47" i="10"/>
  <c r="N48" i="10"/>
  <c r="A62" i="14" l="1"/>
  <c r="R49" i="14"/>
  <c r="Q49" i="14"/>
  <c r="P49" i="14"/>
  <c r="S49" i="14"/>
  <c r="O49" i="14"/>
  <c r="N50" i="14"/>
  <c r="Q48" i="10"/>
  <c r="S48" i="10"/>
  <c r="P48" i="10"/>
  <c r="O48" i="10"/>
  <c r="N49" i="10"/>
  <c r="R48" i="10"/>
  <c r="S50" i="14" l="1"/>
  <c r="R50" i="14"/>
  <c r="Q50" i="14"/>
  <c r="P50" i="14"/>
  <c r="O50" i="14"/>
  <c r="N51" i="14"/>
  <c r="A63" i="14"/>
  <c r="R49" i="10"/>
  <c r="N50" i="10"/>
  <c r="S49" i="10"/>
  <c r="O49" i="10"/>
  <c r="Q49" i="10"/>
  <c r="P49" i="10"/>
  <c r="A64" i="14" l="1"/>
  <c r="S51" i="14"/>
  <c r="R51" i="14"/>
  <c r="Q51" i="14"/>
  <c r="N52" i="14"/>
  <c r="P51" i="14"/>
  <c r="O51" i="14"/>
  <c r="P50" i="10"/>
  <c r="N51" i="10"/>
  <c r="O50" i="10"/>
  <c r="Q50" i="10"/>
  <c r="S50" i="10"/>
  <c r="R50" i="10"/>
  <c r="A65" i="14" l="1"/>
  <c r="Q52" i="14"/>
  <c r="N53" i="14"/>
  <c r="S52" i="14"/>
  <c r="R52" i="14"/>
  <c r="P52" i="14"/>
  <c r="O52" i="14"/>
  <c r="N52" i="10"/>
  <c r="R51" i="10"/>
  <c r="O51" i="10"/>
  <c r="Q51" i="10"/>
  <c r="P51" i="10"/>
  <c r="S51" i="10"/>
  <c r="A66" i="14" l="1"/>
  <c r="R53" i="14"/>
  <c r="O53" i="14"/>
  <c r="N54" i="14"/>
  <c r="S53" i="14"/>
  <c r="Q53" i="14"/>
  <c r="P53" i="14"/>
  <c r="Q52" i="10"/>
  <c r="S52" i="10"/>
  <c r="R52" i="10"/>
  <c r="N53" i="10"/>
  <c r="O52" i="10"/>
  <c r="P52" i="10"/>
  <c r="A67" i="14" l="1"/>
  <c r="S54" i="14"/>
  <c r="P54" i="14"/>
  <c r="O54" i="14"/>
  <c r="N55" i="14"/>
  <c r="R54" i="14"/>
  <c r="Q54" i="14"/>
  <c r="O53" i="10"/>
  <c r="N54" i="10"/>
  <c r="P53" i="10"/>
  <c r="Q53" i="10"/>
  <c r="S53" i="10"/>
  <c r="R53" i="10"/>
  <c r="Q55" i="14" l="1"/>
  <c r="S55" i="14"/>
  <c r="N56" i="14"/>
  <c r="R55" i="14"/>
  <c r="P55" i="14"/>
  <c r="O55" i="14"/>
  <c r="A68" i="14"/>
  <c r="S54" i="10"/>
  <c r="P54" i="10"/>
  <c r="O54" i="10"/>
  <c r="N55" i="10"/>
  <c r="R54" i="10"/>
  <c r="Q54" i="10"/>
  <c r="N57" i="14" l="1"/>
  <c r="R56" i="14"/>
  <c r="P56" i="14"/>
  <c r="O56" i="14"/>
  <c r="Q56" i="14"/>
  <c r="S56" i="14"/>
  <c r="A69" i="14"/>
  <c r="R55" i="10"/>
  <c r="N56" i="10"/>
  <c r="P55" i="10"/>
  <c r="S55" i="10"/>
  <c r="O55" i="10"/>
  <c r="Q55" i="10"/>
  <c r="A70" i="14" l="1"/>
  <c r="O57" i="14"/>
  <c r="S57" i="14"/>
  <c r="R57" i="14"/>
  <c r="N58" i="14"/>
  <c r="Q57" i="14"/>
  <c r="P57" i="14"/>
  <c r="N57" i="10"/>
  <c r="Q56" i="10"/>
  <c r="R56" i="10"/>
  <c r="S56" i="10"/>
  <c r="P56" i="10"/>
  <c r="O56" i="10"/>
  <c r="P58" i="14" l="1"/>
  <c r="O58" i="14"/>
  <c r="N59" i="14"/>
  <c r="S58" i="14"/>
  <c r="R58" i="14"/>
  <c r="Q58" i="14"/>
  <c r="A71" i="14"/>
  <c r="Q57" i="10"/>
  <c r="S57" i="10"/>
  <c r="P57" i="10"/>
  <c r="N58" i="10"/>
  <c r="R57" i="10"/>
  <c r="O57" i="10"/>
  <c r="Q59" i="14" l="1"/>
  <c r="P59" i="14"/>
  <c r="O59" i="14"/>
  <c r="N60" i="14"/>
  <c r="S59" i="14"/>
  <c r="R59" i="14"/>
  <c r="A72" i="14"/>
  <c r="R58" i="10"/>
  <c r="Q58" i="10"/>
  <c r="S58" i="10"/>
  <c r="N59" i="10"/>
  <c r="P58" i="10"/>
  <c r="O58" i="10"/>
  <c r="A73" i="14" l="1"/>
  <c r="R60" i="14"/>
  <c r="Q60" i="14"/>
  <c r="P60" i="14"/>
  <c r="O60" i="14"/>
  <c r="S60" i="14"/>
  <c r="N61" i="14"/>
  <c r="O59" i="10"/>
  <c r="N60" i="10"/>
  <c r="P59" i="10"/>
  <c r="Q59" i="10"/>
  <c r="R59" i="10"/>
  <c r="S59" i="10"/>
  <c r="S61" i="14" l="1"/>
  <c r="R61" i="14"/>
  <c r="Q61" i="14"/>
  <c r="P61" i="14"/>
  <c r="O61" i="14"/>
  <c r="N62" i="14"/>
  <c r="A74" i="14"/>
  <c r="S60" i="10"/>
  <c r="P60" i="10"/>
  <c r="N61" i="10"/>
  <c r="R60" i="10"/>
  <c r="O60" i="10"/>
  <c r="Q60" i="10"/>
  <c r="A75" i="14" l="1"/>
  <c r="S62" i="14"/>
  <c r="R62" i="14"/>
  <c r="Q62" i="14"/>
  <c r="P62" i="14"/>
  <c r="N63" i="14"/>
  <c r="O62" i="14"/>
  <c r="S61" i="10"/>
  <c r="P61" i="10"/>
  <c r="Q61" i="10"/>
  <c r="O61" i="10"/>
  <c r="N62" i="10"/>
  <c r="R61" i="10"/>
  <c r="N64" i="14" l="1"/>
  <c r="S63" i="14"/>
  <c r="R63" i="14"/>
  <c r="Q63" i="14"/>
  <c r="O63" i="14"/>
  <c r="P63" i="14"/>
  <c r="A76" i="14"/>
  <c r="R62" i="10"/>
  <c r="Q62" i="10"/>
  <c r="S62" i="10"/>
  <c r="O62" i="10"/>
  <c r="N63" i="10"/>
  <c r="P62" i="10"/>
  <c r="N65" i="14" l="1"/>
  <c r="S64" i="14"/>
  <c r="R64" i="14"/>
  <c r="Q64" i="14"/>
  <c r="P64" i="14"/>
  <c r="O64" i="14"/>
  <c r="A77" i="14"/>
  <c r="N64" i="10"/>
  <c r="R63" i="10"/>
  <c r="P63" i="10"/>
  <c r="S63" i="10"/>
  <c r="Q63" i="10"/>
  <c r="O63" i="10"/>
  <c r="O65" i="14" l="1"/>
  <c r="N66" i="14"/>
  <c r="S65" i="14"/>
  <c r="R65" i="14"/>
  <c r="Q65" i="14"/>
  <c r="P65" i="14"/>
  <c r="A78" i="14"/>
  <c r="N65" i="10"/>
  <c r="S64" i="10"/>
  <c r="R64" i="10"/>
  <c r="P64" i="10"/>
  <c r="Q64" i="10"/>
  <c r="O64" i="10"/>
  <c r="A79" i="14" l="1"/>
  <c r="P66" i="14"/>
  <c r="O66" i="14"/>
  <c r="N67" i="14"/>
  <c r="S66" i="14"/>
  <c r="R66" i="14"/>
  <c r="Q66" i="14"/>
  <c r="S65" i="10"/>
  <c r="R65" i="10"/>
  <c r="Q65" i="10"/>
  <c r="N66" i="10"/>
  <c r="O65" i="10"/>
  <c r="P65" i="10"/>
  <c r="A80" i="14" l="1"/>
  <c r="Q67" i="14"/>
  <c r="P67" i="14"/>
  <c r="O67" i="14"/>
  <c r="N68" i="14"/>
  <c r="R67" i="14"/>
  <c r="S67" i="14"/>
  <c r="P66" i="10"/>
  <c r="Q66" i="10"/>
  <c r="O66" i="10"/>
  <c r="R66" i="10"/>
  <c r="S66" i="10"/>
  <c r="N67" i="10"/>
  <c r="A81" i="14" l="1"/>
  <c r="R68" i="14"/>
  <c r="Q68" i="14"/>
  <c r="P68" i="14"/>
  <c r="O68" i="14"/>
  <c r="S68" i="14"/>
  <c r="N69" i="14"/>
  <c r="P67" i="10"/>
  <c r="R67" i="10"/>
  <c r="N68" i="10"/>
  <c r="Q67" i="10"/>
  <c r="S67" i="10"/>
  <c r="O67" i="10"/>
  <c r="A82" i="14" l="1"/>
  <c r="S69" i="14"/>
  <c r="R69" i="14"/>
  <c r="Q69" i="14"/>
  <c r="P69" i="14"/>
  <c r="O69" i="14"/>
  <c r="N70" i="14"/>
  <c r="N69" i="10"/>
  <c r="P68" i="10"/>
  <c r="R68" i="10"/>
  <c r="O68" i="10"/>
  <c r="S68" i="10"/>
  <c r="Q68" i="10"/>
  <c r="A83" i="14" l="1"/>
  <c r="S70" i="14"/>
  <c r="R70" i="14"/>
  <c r="Q70" i="14"/>
  <c r="P70" i="14"/>
  <c r="N71" i="14"/>
  <c r="O70" i="14"/>
  <c r="S69" i="10"/>
  <c r="P69" i="10"/>
  <c r="R69" i="10"/>
  <c r="O69" i="10"/>
  <c r="Q69" i="10"/>
  <c r="N70" i="10"/>
  <c r="N72" i="14" l="1"/>
  <c r="S71" i="14"/>
  <c r="R71" i="14"/>
  <c r="Q71" i="14"/>
  <c r="P71" i="14"/>
  <c r="O71" i="14"/>
  <c r="A84" i="14"/>
  <c r="P70" i="10"/>
  <c r="N71" i="10"/>
  <c r="Q70" i="10"/>
  <c r="O70" i="10"/>
  <c r="R70" i="10"/>
  <c r="S70" i="10"/>
  <c r="A85" i="14" l="1"/>
  <c r="N73" i="14"/>
  <c r="S72" i="14"/>
  <c r="R72" i="14"/>
  <c r="Q72" i="14"/>
  <c r="P72" i="14"/>
  <c r="O72" i="14"/>
  <c r="N72" i="10"/>
  <c r="S71" i="10"/>
  <c r="O71" i="10"/>
  <c r="R71" i="10"/>
  <c r="P71" i="10"/>
  <c r="Q71" i="10"/>
  <c r="O73" i="14" l="1"/>
  <c r="N74" i="14"/>
  <c r="S73" i="14"/>
  <c r="R73" i="14"/>
  <c r="P73" i="14"/>
  <c r="Q73" i="14"/>
  <c r="A86" i="14"/>
  <c r="N73" i="10"/>
  <c r="R72" i="10"/>
  <c r="P72" i="10"/>
  <c r="S72" i="10"/>
  <c r="Q72" i="10"/>
  <c r="O72" i="10"/>
  <c r="A87" i="14" l="1"/>
  <c r="P74" i="14"/>
  <c r="O74" i="14"/>
  <c r="N75" i="14"/>
  <c r="R74" i="14"/>
  <c r="Q74" i="14"/>
  <c r="S74" i="14"/>
  <c r="P73" i="10"/>
  <c r="R73" i="10"/>
  <c r="N74" i="10"/>
  <c r="S73" i="10"/>
  <c r="Q73" i="10"/>
  <c r="O73" i="10"/>
  <c r="A88" i="14" l="1"/>
  <c r="Q75" i="14"/>
  <c r="P75" i="14"/>
  <c r="O75" i="14"/>
  <c r="N76" i="14"/>
  <c r="S75" i="14"/>
  <c r="R75" i="14"/>
  <c r="S74" i="10"/>
  <c r="P74" i="10"/>
  <c r="N75" i="10"/>
  <c r="Q74" i="10"/>
  <c r="O74" i="10"/>
  <c r="R74" i="10"/>
  <c r="R76" i="14" l="1"/>
  <c r="Q76" i="14"/>
  <c r="P76" i="14"/>
  <c r="O76" i="14"/>
  <c r="N77" i="14"/>
  <c r="S76" i="14"/>
  <c r="A89" i="14"/>
  <c r="S75" i="10"/>
  <c r="N76" i="10"/>
  <c r="R75" i="10"/>
  <c r="O75" i="10"/>
  <c r="P75" i="10"/>
  <c r="Q75" i="10"/>
  <c r="S77" i="14" l="1"/>
  <c r="R77" i="14"/>
  <c r="Q77" i="14"/>
  <c r="P77" i="14"/>
  <c r="O77" i="14"/>
  <c r="N78" i="14"/>
  <c r="A90" i="14"/>
  <c r="P76" i="10"/>
  <c r="Q76" i="10"/>
  <c r="R76" i="10"/>
  <c r="N77" i="10"/>
  <c r="O76" i="10"/>
  <c r="S76" i="10"/>
  <c r="A91" i="14" l="1"/>
  <c r="S78" i="14"/>
  <c r="R78" i="14"/>
  <c r="Q78" i="14"/>
  <c r="P78" i="14"/>
  <c r="O78" i="14"/>
  <c r="N79" i="14"/>
  <c r="O77" i="10"/>
  <c r="Q77" i="10"/>
  <c r="N78" i="10"/>
  <c r="S77" i="10"/>
  <c r="P77" i="10"/>
  <c r="R77" i="10"/>
  <c r="N80" i="14" l="1"/>
  <c r="S79" i="14"/>
  <c r="R79" i="14"/>
  <c r="Q79" i="14"/>
  <c r="P79" i="14"/>
  <c r="O79" i="14"/>
  <c r="A92" i="14"/>
  <c r="N79" i="10"/>
  <c r="P78" i="10"/>
  <c r="R78" i="10"/>
  <c r="Q78" i="10"/>
  <c r="S78" i="10"/>
  <c r="O78" i="10"/>
  <c r="A93" i="14" l="1"/>
  <c r="N81" i="14"/>
  <c r="S80" i="14"/>
  <c r="R80" i="14"/>
  <c r="O80" i="14"/>
  <c r="P80" i="14"/>
  <c r="Q80" i="14"/>
  <c r="R79" i="10"/>
  <c r="Q79" i="10"/>
  <c r="N80" i="10"/>
  <c r="O79" i="10"/>
  <c r="S79" i="10"/>
  <c r="P79" i="10"/>
  <c r="O81" i="14" l="1"/>
  <c r="N82" i="14"/>
  <c r="S81" i="14"/>
  <c r="R81" i="14"/>
  <c r="Q81" i="14"/>
  <c r="P81" i="14"/>
  <c r="A94" i="14"/>
  <c r="Q80" i="10"/>
  <c r="N81" i="10"/>
  <c r="S80" i="10"/>
  <c r="P80" i="10"/>
  <c r="R80" i="10"/>
  <c r="O80" i="10"/>
  <c r="P82" i="14" l="1"/>
  <c r="O82" i="14"/>
  <c r="N83" i="14"/>
  <c r="S82" i="14"/>
  <c r="R82" i="14"/>
  <c r="Q82" i="14"/>
  <c r="A95" i="14"/>
  <c r="O81" i="10"/>
  <c r="P81" i="10"/>
  <c r="R81" i="10"/>
  <c r="S81" i="10"/>
  <c r="N82" i="10"/>
  <c r="Q81" i="10"/>
  <c r="A96" i="14" l="1"/>
  <c r="Q83" i="14"/>
  <c r="P83" i="14"/>
  <c r="O83" i="14"/>
  <c r="N84" i="14"/>
  <c r="S83" i="14"/>
  <c r="R83" i="14"/>
  <c r="O82" i="10"/>
  <c r="R82" i="10"/>
  <c r="N83" i="10"/>
  <c r="P82" i="10"/>
  <c r="Q82" i="10"/>
  <c r="S82" i="10"/>
  <c r="A97" i="14" l="1"/>
  <c r="R84" i="14"/>
  <c r="Q84" i="14"/>
  <c r="P84" i="14"/>
  <c r="O84" i="14"/>
  <c r="S84" i="14"/>
  <c r="N85" i="14"/>
  <c r="S83" i="10"/>
  <c r="O83" i="10"/>
  <c r="Q83" i="10"/>
  <c r="R83" i="10"/>
  <c r="N84" i="10"/>
  <c r="P83" i="10"/>
  <c r="R85" i="14" l="1"/>
  <c r="N86" i="14"/>
  <c r="S85" i="14"/>
  <c r="Q85" i="14"/>
  <c r="P85" i="14"/>
  <c r="O85" i="14"/>
  <c r="A98" i="14"/>
  <c r="S84" i="10"/>
  <c r="P84" i="10"/>
  <c r="R84" i="10"/>
  <c r="Q84" i="10"/>
  <c r="O84" i="10"/>
  <c r="N85" i="10"/>
  <c r="A99" i="14" l="1"/>
  <c r="N87" i="14"/>
  <c r="S86" i="14"/>
  <c r="R86" i="14"/>
  <c r="O86" i="14"/>
  <c r="Q86" i="14"/>
  <c r="P86" i="14"/>
  <c r="P85" i="10"/>
  <c r="Q85" i="10"/>
  <c r="N86" i="10"/>
  <c r="R85" i="10"/>
  <c r="S85" i="10"/>
  <c r="O85" i="10"/>
  <c r="S87" i="14" l="1"/>
  <c r="N88" i="14"/>
  <c r="R87" i="14"/>
  <c r="Q87" i="14"/>
  <c r="P87" i="14"/>
  <c r="O87" i="14"/>
  <c r="A100" i="14"/>
  <c r="N87" i="10"/>
  <c r="P86" i="10"/>
  <c r="R86" i="10"/>
  <c r="O86" i="10"/>
  <c r="Q86" i="10"/>
  <c r="S86" i="10"/>
  <c r="A101" i="14" l="1"/>
  <c r="O88" i="14"/>
  <c r="N89" i="14"/>
  <c r="S88" i="14"/>
  <c r="P88" i="14"/>
  <c r="R88" i="14"/>
  <c r="Q88" i="14"/>
  <c r="S87" i="10"/>
  <c r="P87" i="10"/>
  <c r="R87" i="10"/>
  <c r="Q87" i="10"/>
  <c r="N88" i="10"/>
  <c r="O87" i="10"/>
  <c r="A102" i="14" l="1"/>
  <c r="P89" i="14"/>
  <c r="O89" i="14"/>
  <c r="N90" i="14"/>
  <c r="Q89" i="14"/>
  <c r="S89" i="14"/>
  <c r="R89" i="14"/>
  <c r="N89" i="10"/>
  <c r="Q88" i="10"/>
  <c r="S88" i="10"/>
  <c r="R88" i="10"/>
  <c r="O88" i="10"/>
  <c r="P88" i="10"/>
  <c r="A103" i="14" l="1"/>
  <c r="Q90" i="14"/>
  <c r="P90" i="14"/>
  <c r="O90" i="14"/>
  <c r="N91" i="14"/>
  <c r="S90" i="14"/>
  <c r="R90" i="14"/>
  <c r="S89" i="10"/>
  <c r="Q89" i="10"/>
  <c r="O89" i="10"/>
  <c r="R89" i="10"/>
  <c r="N90" i="10"/>
  <c r="P89" i="10"/>
  <c r="A104" i="14" l="1"/>
  <c r="R91" i="14"/>
  <c r="Q91" i="14"/>
  <c r="P91" i="14"/>
  <c r="O91" i="14"/>
  <c r="S91" i="14"/>
  <c r="N92" i="14"/>
  <c r="P90" i="10"/>
  <c r="O90" i="10"/>
  <c r="N91" i="10"/>
  <c r="R90" i="10"/>
  <c r="S90" i="10"/>
  <c r="Q90" i="10"/>
  <c r="S92" i="14" l="1"/>
  <c r="R92" i="14"/>
  <c r="Q92" i="14"/>
  <c r="P92" i="14"/>
  <c r="O92" i="14"/>
  <c r="N93" i="14"/>
  <c r="A105" i="14"/>
  <c r="P91" i="10"/>
  <c r="R91" i="10"/>
  <c r="O91" i="10"/>
  <c r="Q91" i="10"/>
  <c r="S91" i="10"/>
  <c r="N92" i="10"/>
  <c r="S93" i="14" l="1"/>
  <c r="R93" i="14"/>
  <c r="Q93" i="14"/>
  <c r="P93" i="14"/>
  <c r="O93" i="14"/>
  <c r="N94" i="14"/>
  <c r="A106" i="14"/>
  <c r="S92" i="10"/>
  <c r="O92" i="10"/>
  <c r="P92" i="10"/>
  <c r="Q92" i="10"/>
  <c r="R92" i="10"/>
  <c r="N93" i="10"/>
  <c r="N95" i="14" l="1"/>
  <c r="S94" i="14"/>
  <c r="R94" i="14"/>
  <c r="Q94" i="14"/>
  <c r="P94" i="14"/>
  <c r="O94" i="14"/>
  <c r="A107" i="14"/>
  <c r="P93" i="10"/>
  <c r="R93" i="10"/>
  <c r="N94" i="10"/>
  <c r="O93" i="10"/>
  <c r="S93" i="10"/>
  <c r="Q93" i="10"/>
  <c r="A108" i="14" l="1"/>
  <c r="N96" i="14"/>
  <c r="S95" i="14"/>
  <c r="R95" i="14"/>
  <c r="O95" i="14"/>
  <c r="Q95" i="14"/>
  <c r="P95" i="14"/>
  <c r="Q94" i="10"/>
  <c r="S94" i="10"/>
  <c r="P94" i="10"/>
  <c r="R94" i="10"/>
  <c r="O94" i="10"/>
  <c r="N95" i="10"/>
  <c r="O96" i="14" l="1"/>
  <c r="N97" i="14"/>
  <c r="S96" i="14"/>
  <c r="Q96" i="14"/>
  <c r="P96" i="14"/>
  <c r="R96" i="14"/>
  <c r="A109" i="14"/>
  <c r="O95" i="10"/>
  <c r="S95" i="10"/>
  <c r="R95" i="10"/>
  <c r="Q95" i="10"/>
  <c r="P95" i="10"/>
  <c r="N96" i="10"/>
  <c r="A110" i="14" l="1"/>
  <c r="P97" i="14"/>
  <c r="O97" i="14"/>
  <c r="N98" i="14"/>
  <c r="S97" i="14"/>
  <c r="R97" i="14"/>
  <c r="Q97" i="14"/>
  <c r="S96" i="10"/>
  <c r="Q96" i="10"/>
  <c r="O96" i="10"/>
  <c r="N97" i="10"/>
  <c r="P96" i="10"/>
  <c r="R96" i="10"/>
  <c r="A111" i="14" l="1"/>
  <c r="Q98" i="14"/>
  <c r="P98" i="14"/>
  <c r="O98" i="14"/>
  <c r="N99" i="14"/>
  <c r="S98" i="14"/>
  <c r="R98" i="14"/>
  <c r="O97" i="10"/>
  <c r="N98" i="10"/>
  <c r="P97" i="10"/>
  <c r="R97" i="10"/>
  <c r="Q97" i="10"/>
  <c r="S97" i="10"/>
  <c r="A112" i="14" l="1"/>
  <c r="R99" i="14"/>
  <c r="Q99" i="14"/>
  <c r="P99" i="14"/>
  <c r="O99" i="14"/>
  <c r="N100" i="14"/>
  <c r="S99" i="14"/>
  <c r="R98" i="10"/>
  <c r="O98" i="10"/>
  <c r="N99" i="10"/>
  <c r="P98" i="10"/>
  <c r="S98" i="10"/>
  <c r="Q98" i="10"/>
  <c r="A113" i="14" l="1"/>
  <c r="S100" i="14"/>
  <c r="R100" i="14"/>
  <c r="Q100" i="14"/>
  <c r="P100" i="14"/>
  <c r="O100" i="14"/>
  <c r="N101" i="14"/>
  <c r="N100" i="10"/>
  <c r="S99" i="10"/>
  <c r="Q99" i="10"/>
  <c r="P99" i="10"/>
  <c r="R99" i="10"/>
  <c r="O99" i="10"/>
  <c r="S101" i="14" l="1"/>
  <c r="R101" i="14"/>
  <c r="Q101" i="14"/>
  <c r="P101" i="14"/>
  <c r="N102" i="14"/>
  <c r="O101" i="14"/>
  <c r="A114" i="14"/>
  <c r="O100" i="10"/>
  <c r="S100" i="10"/>
  <c r="P100" i="10"/>
  <c r="N101" i="10"/>
  <c r="Q100" i="10"/>
  <c r="R100" i="10"/>
  <c r="N103" i="14" l="1"/>
  <c r="S102" i="14"/>
  <c r="R102" i="14"/>
  <c r="Q102" i="14"/>
  <c r="O102" i="14"/>
  <c r="P102" i="14"/>
  <c r="A115" i="14"/>
  <c r="S101" i="10"/>
  <c r="P101" i="10"/>
  <c r="O101" i="10"/>
  <c r="R101" i="10"/>
  <c r="Q101" i="10"/>
  <c r="N102" i="10"/>
  <c r="A116" i="14" l="1"/>
  <c r="N104" i="14"/>
  <c r="S103" i="14"/>
  <c r="R103" i="14"/>
  <c r="Q103" i="14"/>
  <c r="P103" i="14"/>
  <c r="O103" i="14"/>
  <c r="Q102" i="10"/>
  <c r="P102" i="10"/>
  <c r="N103" i="10"/>
  <c r="R102" i="10"/>
  <c r="S102" i="10"/>
  <c r="O102" i="10"/>
  <c r="O104" i="14" l="1"/>
  <c r="N105" i="14"/>
  <c r="S104" i="14"/>
  <c r="R104" i="14"/>
  <c r="Q104" i="14"/>
  <c r="P104" i="14"/>
  <c r="A117" i="14"/>
  <c r="R103" i="10"/>
  <c r="N104" i="10"/>
  <c r="Q103" i="10"/>
  <c r="S103" i="10"/>
  <c r="P103" i="10"/>
  <c r="O103" i="10"/>
  <c r="A118" i="14" l="1"/>
  <c r="P105" i="14"/>
  <c r="O105" i="14"/>
  <c r="N106" i="14"/>
  <c r="S105" i="14"/>
  <c r="R105" i="14"/>
  <c r="Q105" i="14"/>
  <c r="S104" i="10"/>
  <c r="O104" i="10"/>
  <c r="R104" i="10"/>
  <c r="N105" i="10"/>
  <c r="P104" i="10"/>
  <c r="Q104" i="10"/>
  <c r="A119" i="14" l="1"/>
  <c r="Q106" i="14"/>
  <c r="P106" i="14"/>
  <c r="O106" i="14"/>
  <c r="N107" i="14"/>
  <c r="R106" i="14"/>
  <c r="S106" i="14"/>
  <c r="S105" i="10"/>
  <c r="R105" i="10"/>
  <c r="O105" i="10"/>
  <c r="Q105" i="10"/>
  <c r="N106" i="10"/>
  <c r="P105" i="10"/>
  <c r="A120" i="14" l="1"/>
  <c r="R107" i="14"/>
  <c r="Q107" i="14"/>
  <c r="P107" i="14"/>
  <c r="O107" i="14"/>
  <c r="S107" i="14"/>
  <c r="N108" i="14"/>
  <c r="S106" i="10"/>
  <c r="N107" i="10"/>
  <c r="R106" i="10"/>
  <c r="P106" i="10"/>
  <c r="O106" i="10"/>
  <c r="Q106" i="10"/>
  <c r="S108" i="14" l="1"/>
  <c r="R108" i="14"/>
  <c r="Q108" i="14"/>
  <c r="P108" i="14"/>
  <c r="O108" i="14"/>
  <c r="N109" i="14"/>
  <c r="A121" i="14"/>
  <c r="O107" i="10"/>
  <c r="P107" i="10"/>
  <c r="R107" i="10"/>
  <c r="Q107" i="10"/>
  <c r="N108" i="10"/>
  <c r="S107" i="10"/>
  <c r="S109" i="14" l="1"/>
  <c r="R109" i="14"/>
  <c r="Q109" i="14"/>
  <c r="P109" i="14"/>
  <c r="N110" i="14"/>
  <c r="O109" i="14"/>
  <c r="A122" i="14"/>
  <c r="S108" i="10"/>
  <c r="O108" i="10"/>
  <c r="P108" i="10"/>
  <c r="R108" i="10"/>
  <c r="N109" i="10"/>
  <c r="Q108" i="10"/>
  <c r="N111" i="14" l="1"/>
  <c r="S110" i="14"/>
  <c r="R110" i="14"/>
  <c r="Q110" i="14"/>
  <c r="P110" i="14"/>
  <c r="O110" i="14"/>
  <c r="A123" i="14"/>
  <c r="N110" i="10"/>
  <c r="P109" i="10"/>
  <c r="S109" i="10"/>
  <c r="Q109" i="10"/>
  <c r="O109" i="10"/>
  <c r="R109" i="10"/>
  <c r="A124" i="14" l="1"/>
  <c r="N112" i="14"/>
  <c r="S111" i="14"/>
  <c r="R111" i="14"/>
  <c r="Q111" i="14"/>
  <c r="P111" i="14"/>
  <c r="O111" i="14"/>
  <c r="R110" i="10"/>
  <c r="P110" i="10"/>
  <c r="Q110" i="10"/>
  <c r="N111" i="10"/>
  <c r="S110" i="10"/>
  <c r="O110" i="10"/>
  <c r="O112" i="14" l="1"/>
  <c r="N113" i="14"/>
  <c r="S112" i="14"/>
  <c r="R112" i="14"/>
  <c r="Q112" i="14"/>
  <c r="P112" i="14"/>
  <c r="A125" i="14"/>
  <c r="N112" i="10"/>
  <c r="S111" i="10"/>
  <c r="O111" i="10"/>
  <c r="Q111" i="10"/>
  <c r="P111" i="10"/>
  <c r="R111" i="10"/>
  <c r="A126" i="14" l="1"/>
  <c r="P113" i="14"/>
  <c r="O113" i="14"/>
  <c r="N114" i="14"/>
  <c r="R113" i="14"/>
  <c r="Q113" i="14"/>
  <c r="S113" i="14"/>
  <c r="O112" i="10"/>
  <c r="N113" i="10"/>
  <c r="Q112" i="10"/>
  <c r="R112" i="10"/>
  <c r="S112" i="10"/>
  <c r="P112" i="10"/>
  <c r="A127" i="14" l="1"/>
  <c r="R114" i="14"/>
  <c r="S114" i="14"/>
  <c r="Q114" i="14"/>
  <c r="P114" i="14"/>
  <c r="O114" i="14"/>
  <c r="N115" i="14"/>
  <c r="P113" i="10"/>
  <c r="N114" i="10"/>
  <c r="S113" i="10"/>
  <c r="Q113" i="10"/>
  <c r="O113" i="10"/>
  <c r="R113" i="10"/>
  <c r="A128" i="14" l="1"/>
  <c r="S115" i="14"/>
  <c r="N116" i="14"/>
  <c r="R115" i="14"/>
  <c r="Q115" i="14"/>
  <c r="P115" i="14"/>
  <c r="O115" i="14"/>
  <c r="O114" i="10"/>
  <c r="P114" i="10"/>
  <c r="N115" i="10"/>
  <c r="R114" i="10"/>
  <c r="S114" i="10"/>
  <c r="Q114" i="10"/>
  <c r="P116" i="14" l="1"/>
  <c r="Q116" i="14"/>
  <c r="O116" i="14"/>
  <c r="S116" i="14"/>
  <c r="R116" i="14"/>
  <c r="N117" i="14"/>
  <c r="A129" i="14"/>
  <c r="Q115" i="10"/>
  <c r="P115" i="10"/>
  <c r="S115" i="10"/>
  <c r="R115" i="10"/>
  <c r="O115" i="10"/>
  <c r="N116" i="10"/>
  <c r="A130" i="14" l="1"/>
  <c r="N118" i="14"/>
  <c r="Q117" i="14"/>
  <c r="S117" i="14"/>
  <c r="R117" i="14"/>
  <c r="P117" i="14"/>
  <c r="O117" i="14"/>
  <c r="S116" i="10"/>
  <c r="Q116" i="10"/>
  <c r="O116" i="10"/>
  <c r="P116" i="10"/>
  <c r="R116" i="10"/>
  <c r="N117" i="10"/>
  <c r="S118" i="14" l="1"/>
  <c r="R118" i="14"/>
  <c r="Q118" i="14"/>
  <c r="N119" i="14"/>
  <c r="P118" i="14"/>
  <c r="O118" i="14"/>
  <c r="A131" i="14"/>
  <c r="O117" i="10"/>
  <c r="R117" i="10"/>
  <c r="N118" i="10"/>
  <c r="Q117" i="10"/>
  <c r="P117" i="10"/>
  <c r="S117" i="10"/>
  <c r="A132" i="14" l="1"/>
  <c r="O119" i="14"/>
  <c r="N120" i="14"/>
  <c r="S119" i="14"/>
  <c r="Q119" i="14"/>
  <c r="P119" i="14"/>
  <c r="R119" i="14"/>
  <c r="Q118" i="10"/>
  <c r="P118" i="10"/>
  <c r="R118" i="10"/>
  <c r="N119" i="10"/>
  <c r="O118" i="10"/>
  <c r="S118" i="10"/>
  <c r="P120" i="14" l="1"/>
  <c r="N121" i="14"/>
  <c r="R120" i="14"/>
  <c r="Q120" i="14"/>
  <c r="O120" i="14"/>
  <c r="S120" i="14"/>
  <c r="A133" i="14"/>
  <c r="O119" i="10"/>
  <c r="N120" i="10"/>
  <c r="Q119" i="10"/>
  <c r="S119" i="10"/>
  <c r="P119" i="10"/>
  <c r="R119" i="10"/>
  <c r="A134" i="14" l="1"/>
  <c r="Q121" i="14"/>
  <c r="P121" i="14"/>
  <c r="O121" i="14"/>
  <c r="N122" i="14"/>
  <c r="S121" i="14"/>
  <c r="R121" i="14"/>
  <c r="S120" i="10"/>
  <c r="O120" i="10"/>
  <c r="N121" i="10"/>
  <c r="R120" i="10"/>
  <c r="Q120" i="10"/>
  <c r="P120" i="10"/>
  <c r="A135" i="14" l="1"/>
  <c r="R122" i="14"/>
  <c r="Q122" i="14"/>
  <c r="P122" i="14"/>
  <c r="O122" i="14"/>
  <c r="S122" i="14"/>
  <c r="N123" i="14"/>
  <c r="P121" i="10"/>
  <c r="O121" i="10"/>
  <c r="S121" i="10"/>
  <c r="N122" i="10"/>
  <c r="R121" i="10"/>
  <c r="Q121" i="10"/>
  <c r="S123" i="14" l="1"/>
  <c r="R123" i="14"/>
  <c r="Q123" i="14"/>
  <c r="P123" i="14"/>
  <c r="O123" i="14"/>
  <c r="N124" i="14"/>
  <c r="A136" i="14"/>
  <c r="N123" i="10"/>
  <c r="R122" i="10"/>
  <c r="P122" i="10"/>
  <c r="Q122" i="10"/>
  <c r="S122" i="10"/>
  <c r="O122" i="10"/>
  <c r="S124" i="14" l="1"/>
  <c r="R124" i="14"/>
  <c r="Q124" i="14"/>
  <c r="P124" i="14"/>
  <c r="O124" i="14"/>
  <c r="N125" i="14"/>
  <c r="A137" i="14"/>
  <c r="N124" i="10"/>
  <c r="O123" i="10"/>
  <c r="R123" i="10"/>
  <c r="Q123" i="10"/>
  <c r="S123" i="10"/>
  <c r="P123" i="10"/>
  <c r="N126" i="14" l="1"/>
  <c r="S125" i="14"/>
  <c r="R125" i="14"/>
  <c r="Q125" i="14"/>
  <c r="P125" i="14"/>
  <c r="O125" i="14"/>
  <c r="A138" i="14"/>
  <c r="O124" i="10"/>
  <c r="N125" i="10"/>
  <c r="R124" i="10"/>
  <c r="P124" i="10"/>
  <c r="Q124" i="10"/>
  <c r="S124" i="10"/>
  <c r="A139" i="14" l="1"/>
  <c r="N127" i="14"/>
  <c r="S126" i="14"/>
  <c r="R126" i="14"/>
  <c r="P126" i="14"/>
  <c r="O126" i="14"/>
  <c r="Q126" i="14"/>
  <c r="Q125" i="10"/>
  <c r="S125" i="10"/>
  <c r="P125" i="10"/>
  <c r="N126" i="10"/>
  <c r="R125" i="10"/>
  <c r="O125" i="10"/>
  <c r="O127" i="14" l="1"/>
  <c r="N128" i="14"/>
  <c r="S127" i="14"/>
  <c r="Q127" i="14"/>
  <c r="P127" i="14"/>
  <c r="R127" i="14"/>
  <c r="A140" i="14"/>
  <c r="P126" i="10"/>
  <c r="R126" i="10"/>
  <c r="N127" i="10"/>
  <c r="Q126" i="10"/>
  <c r="S126" i="10"/>
  <c r="O126" i="10"/>
  <c r="A141" i="14" l="1"/>
  <c r="P128" i="14"/>
  <c r="O128" i="14"/>
  <c r="N129" i="14"/>
  <c r="S128" i="14"/>
  <c r="R128" i="14"/>
  <c r="Q128" i="14"/>
  <c r="S127" i="10"/>
  <c r="Q127" i="10"/>
  <c r="P127" i="10"/>
  <c r="R127" i="10"/>
  <c r="N128" i="10"/>
  <c r="O127" i="10"/>
  <c r="A142" i="14" l="1"/>
  <c r="Q129" i="14"/>
  <c r="P129" i="14"/>
  <c r="O129" i="14"/>
  <c r="N130" i="14"/>
  <c r="S129" i="14"/>
  <c r="R129" i="14"/>
  <c r="S128" i="10"/>
  <c r="N129" i="10"/>
  <c r="Q128" i="10"/>
  <c r="O128" i="10"/>
  <c r="P128" i="10"/>
  <c r="R128" i="10"/>
  <c r="R130" i="14" l="1"/>
  <c r="Q130" i="14"/>
  <c r="P130" i="14"/>
  <c r="O130" i="14"/>
  <c r="N131" i="14"/>
  <c r="S130" i="14"/>
  <c r="A143" i="14"/>
  <c r="P129" i="10"/>
  <c r="O129" i="10"/>
  <c r="N130" i="10"/>
  <c r="R129" i="10"/>
  <c r="Q129" i="10"/>
  <c r="S129" i="10"/>
  <c r="S131" i="14" l="1"/>
  <c r="R131" i="14"/>
  <c r="Q131" i="14"/>
  <c r="P131" i="14"/>
  <c r="O131" i="14"/>
  <c r="N132" i="14"/>
  <c r="A144" i="14"/>
  <c r="Q130" i="10"/>
  <c r="R130" i="10"/>
  <c r="P130" i="10"/>
  <c r="O130" i="10"/>
  <c r="N131" i="10"/>
  <c r="S130" i="10"/>
  <c r="A145" i="14" l="1"/>
  <c r="S132" i="14"/>
  <c r="R132" i="14"/>
  <c r="Q132" i="14"/>
  <c r="P132" i="14"/>
  <c r="N133" i="14"/>
  <c r="O132" i="14"/>
  <c r="O131" i="10"/>
  <c r="P131" i="10"/>
  <c r="S131" i="10"/>
  <c r="Q131" i="10"/>
  <c r="R131" i="10"/>
  <c r="N132" i="10"/>
  <c r="N134" i="14" l="1"/>
  <c r="S133" i="14"/>
  <c r="R133" i="14"/>
  <c r="Q133" i="14"/>
  <c r="P133" i="14"/>
  <c r="O133" i="14"/>
  <c r="A146" i="14"/>
  <c r="S132" i="10"/>
  <c r="N133" i="10"/>
  <c r="Q132" i="10"/>
  <c r="P132" i="10"/>
  <c r="O132" i="10"/>
  <c r="R132" i="10"/>
  <c r="A147" i="14" l="1"/>
  <c r="N135" i="14"/>
  <c r="S134" i="14"/>
  <c r="R134" i="14"/>
  <c r="Q134" i="14"/>
  <c r="P134" i="14"/>
  <c r="O134" i="14"/>
  <c r="P133" i="10"/>
  <c r="R133" i="10"/>
  <c r="Q133" i="10"/>
  <c r="S133" i="10"/>
  <c r="N134" i="10"/>
  <c r="O133" i="10"/>
  <c r="O135" i="14" l="1"/>
  <c r="N136" i="14"/>
  <c r="S135" i="14"/>
  <c r="R135" i="14"/>
  <c r="Q135" i="14"/>
  <c r="P135" i="14"/>
  <c r="A148" i="14"/>
  <c r="O134" i="10"/>
  <c r="R134" i="10"/>
  <c r="P134" i="10"/>
  <c r="Q134" i="10"/>
  <c r="N135" i="10"/>
  <c r="S134" i="10"/>
  <c r="A149" i="14" l="1"/>
  <c r="P136" i="14"/>
  <c r="O136" i="14"/>
  <c r="N137" i="14"/>
  <c r="S136" i="14"/>
  <c r="R136" i="14"/>
  <c r="Q136" i="14"/>
  <c r="N136" i="10"/>
  <c r="Q135" i="10"/>
  <c r="S135" i="10"/>
  <c r="O135" i="10"/>
  <c r="R135" i="10"/>
  <c r="P135" i="10"/>
  <c r="A150" i="14" l="1"/>
  <c r="Q137" i="14"/>
  <c r="P137" i="14"/>
  <c r="O137" i="14"/>
  <c r="N138" i="14"/>
  <c r="R137" i="14"/>
  <c r="S137" i="14"/>
  <c r="S136" i="10"/>
  <c r="R136" i="10"/>
  <c r="N137" i="10"/>
  <c r="O136" i="10"/>
  <c r="P136" i="10"/>
  <c r="Q136" i="10"/>
  <c r="A151" i="14" l="1"/>
  <c r="R138" i="14"/>
  <c r="Q138" i="14"/>
  <c r="P138" i="14"/>
  <c r="O138" i="14"/>
  <c r="S138" i="14"/>
  <c r="N139" i="14"/>
  <c r="Q137" i="10"/>
  <c r="P137" i="10"/>
  <c r="O137" i="10"/>
  <c r="S137" i="10"/>
  <c r="N138" i="10"/>
  <c r="R137" i="10"/>
  <c r="S139" i="14" l="1"/>
  <c r="R139" i="14"/>
  <c r="Q139" i="14"/>
  <c r="P139" i="14"/>
  <c r="O139" i="14"/>
  <c r="N140" i="14"/>
  <c r="A152" i="14"/>
  <c r="R138" i="10"/>
  <c r="O138" i="10"/>
  <c r="N139" i="10"/>
  <c r="S138" i="10"/>
  <c r="P138" i="10"/>
  <c r="Q138" i="10"/>
  <c r="N141" i="14" l="1"/>
  <c r="S140" i="14"/>
  <c r="R140" i="14"/>
  <c r="Q140" i="14"/>
  <c r="P140" i="14"/>
  <c r="O140" i="14"/>
  <c r="A153" i="14"/>
  <c r="S139" i="10"/>
  <c r="O139" i="10"/>
  <c r="P139" i="10"/>
  <c r="Q139" i="10"/>
  <c r="R139" i="10"/>
  <c r="N140" i="10"/>
  <c r="A154" i="14" l="1"/>
  <c r="O141" i="14"/>
  <c r="N142" i="14"/>
  <c r="S141" i="14"/>
  <c r="R141" i="14"/>
  <c r="Q141" i="14"/>
  <c r="P141" i="14"/>
  <c r="R140" i="10"/>
  <c r="S140" i="10"/>
  <c r="N141" i="10"/>
  <c r="Q140" i="10"/>
  <c r="P140" i="10"/>
  <c r="O140" i="10"/>
  <c r="O142" i="14" l="1"/>
  <c r="R142" i="14"/>
  <c r="Q142" i="14"/>
  <c r="P142" i="14"/>
  <c r="N143" i="14"/>
  <c r="S142" i="14"/>
  <c r="A155" i="14"/>
  <c r="Q141" i="10"/>
  <c r="O141" i="10"/>
  <c r="N142" i="10"/>
  <c r="R141" i="10"/>
  <c r="S141" i="10"/>
  <c r="P141" i="10"/>
  <c r="P143" i="14" l="1"/>
  <c r="N144" i="14"/>
  <c r="S143" i="14"/>
  <c r="R143" i="14"/>
  <c r="Q143" i="14"/>
  <c r="O143" i="14"/>
  <c r="A156" i="14"/>
  <c r="N143" i="10"/>
  <c r="Q142" i="10"/>
  <c r="R142" i="10"/>
  <c r="P142" i="10"/>
  <c r="O142" i="10"/>
  <c r="S142" i="10"/>
  <c r="A157" i="14" l="1"/>
  <c r="Q144" i="14"/>
  <c r="O144" i="14"/>
  <c r="N145" i="14"/>
  <c r="S144" i="14"/>
  <c r="R144" i="14"/>
  <c r="P144" i="14"/>
  <c r="R143" i="10"/>
  <c r="S143" i="10"/>
  <c r="N144" i="10"/>
  <c r="Q143" i="10"/>
  <c r="O143" i="10"/>
  <c r="P143" i="10"/>
  <c r="A158" i="14" l="1"/>
  <c r="R145" i="14"/>
  <c r="Q145" i="14"/>
  <c r="P145" i="14"/>
  <c r="S145" i="14"/>
  <c r="N146" i="14"/>
  <c r="O145" i="14"/>
  <c r="P144" i="10"/>
  <c r="Q144" i="10"/>
  <c r="O144" i="10"/>
  <c r="S144" i="10"/>
  <c r="N145" i="10"/>
  <c r="R144" i="10"/>
  <c r="S146" i="14" l="1"/>
  <c r="R146" i="14"/>
  <c r="Q146" i="14"/>
  <c r="O146" i="14"/>
  <c r="N147" i="14"/>
  <c r="P146" i="14"/>
  <c r="A159" i="14"/>
  <c r="S145" i="10"/>
  <c r="N146" i="10"/>
  <c r="P145" i="10"/>
  <c r="R145" i="10"/>
  <c r="Q145" i="10"/>
  <c r="O145" i="10"/>
  <c r="A160" i="14" l="1"/>
  <c r="S147" i="14"/>
  <c r="R147" i="14"/>
  <c r="P147" i="14"/>
  <c r="N148" i="14"/>
  <c r="Q147" i="14"/>
  <c r="O147" i="14"/>
  <c r="R146" i="10"/>
  <c r="Q146" i="10"/>
  <c r="N147" i="10"/>
  <c r="O146" i="10"/>
  <c r="S146" i="10"/>
  <c r="P146" i="10"/>
  <c r="N149" i="14" l="1"/>
  <c r="S148" i="14"/>
  <c r="Q148" i="14"/>
  <c r="O148" i="14"/>
  <c r="R148" i="14"/>
  <c r="P148" i="14"/>
  <c r="A161" i="14"/>
  <c r="R147" i="10"/>
  <c r="O147" i="10"/>
  <c r="N148" i="10"/>
  <c r="S147" i="10"/>
  <c r="Q147" i="10"/>
  <c r="P147" i="10"/>
  <c r="A162" i="14" l="1"/>
  <c r="N150" i="14"/>
  <c r="S149" i="14"/>
  <c r="R149" i="14"/>
  <c r="P149" i="14"/>
  <c r="O149" i="14"/>
  <c r="Q149" i="14"/>
  <c r="Q148" i="10"/>
  <c r="S148" i="10"/>
  <c r="N149" i="10"/>
  <c r="P148" i="10"/>
  <c r="O148" i="10"/>
  <c r="R148" i="10"/>
  <c r="O150" i="14" l="1"/>
  <c r="N151" i="14"/>
  <c r="S150" i="14"/>
  <c r="R150" i="14"/>
  <c r="Q150" i="14"/>
  <c r="P150" i="14"/>
  <c r="A163" i="14"/>
  <c r="S149" i="10"/>
  <c r="R149" i="10"/>
  <c r="Q149" i="10"/>
  <c r="O149" i="10"/>
  <c r="N150" i="10"/>
  <c r="P149" i="10"/>
  <c r="A164" i="14" l="1"/>
  <c r="P151" i="14"/>
  <c r="O151" i="14"/>
  <c r="N152" i="14"/>
  <c r="S151" i="14"/>
  <c r="R151" i="14"/>
  <c r="Q151" i="14"/>
  <c r="R150" i="10"/>
  <c r="S150" i="10"/>
  <c r="N151" i="10"/>
  <c r="P150" i="10"/>
  <c r="O150" i="10"/>
  <c r="Q150" i="10"/>
  <c r="A165" i="14" l="1"/>
  <c r="Q152" i="14"/>
  <c r="P152" i="14"/>
  <c r="O152" i="14"/>
  <c r="N153" i="14"/>
  <c r="S152" i="14"/>
  <c r="R152" i="14"/>
  <c r="N152" i="10"/>
  <c r="R151" i="10"/>
  <c r="O151" i="10"/>
  <c r="P151" i="10"/>
  <c r="S151" i="10"/>
  <c r="Q151" i="10"/>
  <c r="A166" i="14" l="1"/>
  <c r="R153" i="14"/>
  <c r="Q153" i="14"/>
  <c r="P153" i="14"/>
  <c r="O153" i="14"/>
  <c r="S153" i="14"/>
  <c r="N154" i="14"/>
  <c r="N153" i="10"/>
  <c r="S152" i="10"/>
  <c r="Q152" i="10"/>
  <c r="P152" i="10"/>
  <c r="O152" i="10"/>
  <c r="R152" i="10"/>
  <c r="S154" i="14" l="1"/>
  <c r="R154" i="14"/>
  <c r="Q154" i="14"/>
  <c r="P154" i="14"/>
  <c r="O154" i="14"/>
  <c r="N155" i="14"/>
  <c r="A167" i="14"/>
  <c r="Q153" i="10"/>
  <c r="O153" i="10"/>
  <c r="R153" i="10"/>
  <c r="P153" i="10"/>
  <c r="N154" i="10"/>
  <c r="S153" i="10"/>
  <c r="A168" i="14" l="1"/>
  <c r="S155" i="14"/>
  <c r="R155" i="14"/>
  <c r="Q155" i="14"/>
  <c r="P155" i="14"/>
  <c r="N156" i="14"/>
  <c r="O155" i="14"/>
  <c r="N155" i="10"/>
  <c r="O154" i="10"/>
  <c r="Q154" i="10"/>
  <c r="R154" i="10"/>
  <c r="S154" i="10"/>
  <c r="P154" i="10"/>
  <c r="N157" i="14" l="1"/>
  <c r="S156" i="14"/>
  <c r="R156" i="14"/>
  <c r="Q156" i="14"/>
  <c r="P156" i="14"/>
  <c r="O156" i="14"/>
  <c r="A169" i="14"/>
  <c r="S155" i="10"/>
  <c r="P155" i="10"/>
  <c r="Q155" i="10"/>
  <c r="R155" i="10"/>
  <c r="N156" i="10"/>
  <c r="O155" i="10"/>
  <c r="A170" i="14" l="1"/>
  <c r="N158" i="14"/>
  <c r="S157" i="14"/>
  <c r="R157" i="14"/>
  <c r="Q157" i="14"/>
  <c r="P157" i="14"/>
  <c r="O157" i="14"/>
  <c r="P156" i="10"/>
  <c r="S156" i="10"/>
  <c r="O156" i="10"/>
  <c r="N157" i="10"/>
  <c r="Q156" i="10"/>
  <c r="R156" i="10"/>
  <c r="O158" i="14" l="1"/>
  <c r="N159" i="14"/>
  <c r="S158" i="14"/>
  <c r="R158" i="14"/>
  <c r="Q158" i="14"/>
  <c r="P158" i="14"/>
  <c r="A171" i="14"/>
  <c r="P157" i="10"/>
  <c r="Q157" i="10"/>
  <c r="S157" i="10"/>
  <c r="R157" i="10"/>
  <c r="O157" i="10"/>
  <c r="N158" i="10"/>
  <c r="A172" i="14" l="1"/>
  <c r="P159" i="14"/>
  <c r="O159" i="14"/>
  <c r="N160" i="14"/>
  <c r="Q159" i="14"/>
  <c r="R159" i="14"/>
  <c r="S159" i="14"/>
  <c r="P158" i="10"/>
  <c r="S158" i="10"/>
  <c r="Q158" i="10"/>
  <c r="N159" i="10"/>
  <c r="O158" i="10"/>
  <c r="R158" i="10"/>
  <c r="Q160" i="14" l="1"/>
  <c r="P160" i="14"/>
  <c r="O160" i="14"/>
  <c r="N161" i="14"/>
  <c r="S160" i="14"/>
  <c r="R160" i="14"/>
  <c r="A173" i="14"/>
  <c r="N160" i="10"/>
  <c r="O159" i="10"/>
  <c r="S159" i="10"/>
  <c r="Q159" i="10"/>
  <c r="P159" i="10"/>
  <c r="R159" i="10"/>
  <c r="R161" i="14" l="1"/>
  <c r="Q161" i="14"/>
  <c r="P161" i="14"/>
  <c r="O161" i="14"/>
  <c r="S161" i="14"/>
  <c r="N162" i="14"/>
  <c r="A174" i="14"/>
  <c r="P160" i="10"/>
  <c r="Q160" i="10"/>
  <c r="R160" i="10"/>
  <c r="O160" i="10"/>
  <c r="N161" i="10"/>
  <c r="S160" i="10"/>
  <c r="A175" i="14" l="1"/>
  <c r="S162" i="14"/>
  <c r="R162" i="14"/>
  <c r="Q162" i="14"/>
  <c r="P162" i="14"/>
  <c r="O162" i="14"/>
  <c r="N163" i="14"/>
  <c r="O161" i="10"/>
  <c r="Q161" i="10"/>
  <c r="N162" i="10"/>
  <c r="R161" i="10"/>
  <c r="S161" i="10"/>
  <c r="P161" i="10"/>
  <c r="S163" i="14" l="1"/>
  <c r="R163" i="14"/>
  <c r="Q163" i="14"/>
  <c r="P163" i="14"/>
  <c r="O163" i="14"/>
  <c r="N164" i="14"/>
  <c r="A176" i="14"/>
  <c r="S162" i="10"/>
  <c r="Q162" i="10"/>
  <c r="N163" i="10"/>
  <c r="R162" i="10"/>
  <c r="O162" i="10"/>
  <c r="P162" i="10"/>
  <c r="A177" i="14" l="1"/>
  <c r="N165" i="14"/>
  <c r="S164" i="14"/>
  <c r="R164" i="14"/>
  <c r="Q164" i="14"/>
  <c r="P164" i="14"/>
  <c r="O164" i="14"/>
  <c r="O163" i="10"/>
  <c r="S163" i="10"/>
  <c r="N164" i="10"/>
  <c r="P163" i="10"/>
  <c r="Q163" i="10"/>
  <c r="R163" i="10"/>
  <c r="N166" i="14" l="1"/>
  <c r="S165" i="14"/>
  <c r="R165" i="14"/>
  <c r="Q165" i="14"/>
  <c r="P165" i="14"/>
  <c r="O165" i="14"/>
  <c r="A178" i="14"/>
  <c r="N165" i="10"/>
  <c r="Q164" i="10"/>
  <c r="S164" i="10"/>
  <c r="R164" i="10"/>
  <c r="O164" i="10"/>
  <c r="P164" i="10"/>
  <c r="A179" i="14" l="1"/>
  <c r="O166" i="14"/>
  <c r="N167" i="14"/>
  <c r="S166" i="14"/>
  <c r="Q166" i="14"/>
  <c r="P166" i="14"/>
  <c r="R166" i="14"/>
  <c r="O165" i="10"/>
  <c r="P165" i="10"/>
  <c r="S165" i="10"/>
  <c r="Q165" i="10"/>
  <c r="N166" i="10"/>
  <c r="R165" i="10"/>
  <c r="A180" i="14" l="1"/>
  <c r="P167" i="14"/>
  <c r="O167" i="14"/>
  <c r="N168" i="14"/>
  <c r="S167" i="14"/>
  <c r="R167" i="14"/>
  <c r="Q167" i="14"/>
  <c r="Q166" i="10"/>
  <c r="R166" i="10"/>
  <c r="P166" i="10"/>
  <c r="N167" i="10"/>
  <c r="O166" i="10"/>
  <c r="S166" i="10"/>
  <c r="Q168" i="14" l="1"/>
  <c r="P168" i="14"/>
  <c r="O168" i="14"/>
  <c r="N169" i="14"/>
  <c r="S168" i="14"/>
  <c r="R168" i="14"/>
  <c r="A181" i="14"/>
  <c r="S167" i="10"/>
  <c r="P167" i="10"/>
  <c r="O167" i="10"/>
  <c r="Q167" i="10"/>
  <c r="N168" i="10"/>
  <c r="R167" i="10"/>
  <c r="R169" i="14" l="1"/>
  <c r="Q169" i="14"/>
  <c r="P169" i="14"/>
  <c r="O169" i="14"/>
  <c r="N170" i="14"/>
  <c r="S169" i="14"/>
  <c r="A182" i="14"/>
  <c r="N169" i="10"/>
  <c r="O168" i="10"/>
  <c r="Q168" i="10"/>
  <c r="R168" i="10"/>
  <c r="P168" i="10"/>
  <c r="S168" i="10"/>
  <c r="O170" i="14" l="1"/>
  <c r="N171" i="14"/>
  <c r="S170" i="14"/>
  <c r="R170" i="14"/>
  <c r="Q170" i="14"/>
  <c r="P170" i="14"/>
  <c r="A183" i="14"/>
  <c r="N170" i="10"/>
  <c r="Q169" i="10"/>
  <c r="R169" i="10"/>
  <c r="O169" i="10"/>
  <c r="S169" i="10"/>
  <c r="P169" i="10"/>
  <c r="A184" i="14" l="1"/>
  <c r="P171" i="14"/>
  <c r="N172" i="14"/>
  <c r="S171" i="14"/>
  <c r="R171" i="14"/>
  <c r="O171" i="14"/>
  <c r="Q171" i="14"/>
  <c r="S170" i="10"/>
  <c r="R170" i="10"/>
  <c r="N171" i="10"/>
  <c r="O170" i="10"/>
  <c r="P170" i="10"/>
  <c r="Q170" i="10"/>
  <c r="A185" i="14" l="1"/>
  <c r="Q172" i="14"/>
  <c r="N173" i="14"/>
  <c r="S172" i="14"/>
  <c r="R172" i="14"/>
  <c r="P172" i="14"/>
  <c r="O172" i="14"/>
  <c r="Q171" i="10"/>
  <c r="N172" i="10"/>
  <c r="S171" i="10"/>
  <c r="P171" i="10"/>
  <c r="R171" i="10"/>
  <c r="O171" i="10"/>
  <c r="R173" i="14" l="1"/>
  <c r="Q173" i="14"/>
  <c r="N174" i="14"/>
  <c r="P173" i="14"/>
  <c r="O173" i="14"/>
  <c r="S173" i="14"/>
  <c r="A186" i="14"/>
  <c r="R172" i="10"/>
  <c r="S172" i="10"/>
  <c r="Q172" i="10"/>
  <c r="N173" i="10"/>
  <c r="P172" i="10"/>
  <c r="O172" i="10"/>
  <c r="A187" i="14" l="1"/>
  <c r="S174" i="14"/>
  <c r="R174" i="14"/>
  <c r="O174" i="14"/>
  <c r="Q174" i="14"/>
  <c r="P174" i="14"/>
  <c r="N175" i="14"/>
  <c r="O173" i="10"/>
  <c r="Q173" i="10"/>
  <c r="R173" i="10"/>
  <c r="P173" i="10"/>
  <c r="N174" i="10"/>
  <c r="S173" i="10"/>
  <c r="S175" i="14" l="1"/>
  <c r="P175" i="14"/>
  <c r="R175" i="14"/>
  <c r="N176" i="14"/>
  <c r="Q175" i="14"/>
  <c r="O175" i="14"/>
  <c r="A188" i="14"/>
  <c r="R174" i="10"/>
  <c r="N175" i="10"/>
  <c r="Q174" i="10"/>
  <c r="O174" i="10"/>
  <c r="S174" i="10"/>
  <c r="P174" i="10"/>
  <c r="N177" i="14" l="1"/>
  <c r="Q176" i="14"/>
  <c r="S176" i="14"/>
  <c r="R176" i="14"/>
  <c r="P176" i="14"/>
  <c r="O176" i="14"/>
  <c r="A189" i="14"/>
  <c r="Q175" i="10"/>
  <c r="P175" i="10"/>
  <c r="N176" i="10"/>
  <c r="O175" i="10"/>
  <c r="R175" i="10"/>
  <c r="S175" i="10"/>
  <c r="A190" i="14" l="1"/>
  <c r="N178" i="14"/>
  <c r="R177" i="14"/>
  <c r="S177" i="14"/>
  <c r="Q177" i="14"/>
  <c r="P177" i="14"/>
  <c r="O177" i="14"/>
  <c r="P176" i="10"/>
  <c r="R176" i="10"/>
  <c r="N177" i="10"/>
  <c r="O176" i="10"/>
  <c r="S176" i="10"/>
  <c r="Q176" i="10"/>
  <c r="O178" i="14" l="1"/>
  <c r="S178" i="14"/>
  <c r="R178" i="14"/>
  <c r="N179" i="14"/>
  <c r="Q178" i="14"/>
  <c r="P178" i="14"/>
  <c r="A191" i="14"/>
  <c r="N178" i="10"/>
  <c r="Q177" i="10"/>
  <c r="O177" i="10"/>
  <c r="R177" i="10"/>
  <c r="S177" i="10"/>
  <c r="P177" i="10"/>
  <c r="P179" i="14" l="1"/>
  <c r="O179" i="14"/>
  <c r="N180" i="14"/>
  <c r="Q179" i="14"/>
  <c r="R179" i="14"/>
  <c r="S179" i="14"/>
  <c r="A192" i="14"/>
  <c r="N179" i="10"/>
  <c r="S178" i="10"/>
  <c r="O178" i="10"/>
  <c r="R178" i="10"/>
  <c r="Q178" i="10"/>
  <c r="P178" i="10"/>
  <c r="Q180" i="14" l="1"/>
  <c r="P180" i="14"/>
  <c r="O180" i="14"/>
  <c r="N181" i="14"/>
  <c r="S180" i="14"/>
  <c r="R180" i="14"/>
  <c r="A193" i="14"/>
  <c r="N180" i="10"/>
  <c r="S179" i="10"/>
  <c r="R179" i="10"/>
  <c r="O179" i="10"/>
  <c r="P179" i="10"/>
  <c r="Q179" i="10"/>
  <c r="R181" i="14" l="1"/>
  <c r="Q181" i="14"/>
  <c r="P181" i="14"/>
  <c r="O181" i="14"/>
  <c r="S181" i="14"/>
  <c r="N182" i="14"/>
  <c r="A194" i="14"/>
  <c r="Q180" i="10"/>
  <c r="O180" i="10"/>
  <c r="R180" i="10"/>
  <c r="S180" i="10"/>
  <c r="P180" i="10"/>
  <c r="N181" i="10"/>
  <c r="A195" i="14" l="1"/>
  <c r="S182" i="14"/>
  <c r="R182" i="14"/>
  <c r="Q182" i="14"/>
  <c r="P182" i="14"/>
  <c r="O182" i="14"/>
  <c r="N183" i="14"/>
  <c r="R181" i="10"/>
  <c r="N182" i="10"/>
  <c r="O181" i="10"/>
  <c r="S181" i="10"/>
  <c r="P181" i="10"/>
  <c r="Q181" i="10"/>
  <c r="S183" i="14" l="1"/>
  <c r="R183" i="14"/>
  <c r="Q183" i="14"/>
  <c r="P183" i="14"/>
  <c r="O183" i="14"/>
  <c r="N184" i="14"/>
  <c r="A196" i="14"/>
  <c r="N183" i="10"/>
  <c r="O182" i="10"/>
  <c r="P182" i="10"/>
  <c r="R182" i="10"/>
  <c r="S182" i="10"/>
  <c r="Q182" i="10"/>
  <c r="A197" i="14" l="1"/>
  <c r="N185" i="14"/>
  <c r="S184" i="14"/>
  <c r="R184" i="14"/>
  <c r="Q184" i="14"/>
  <c r="P184" i="14"/>
  <c r="O184" i="14"/>
  <c r="O183" i="10"/>
  <c r="S183" i="10"/>
  <c r="R183" i="10"/>
  <c r="Q183" i="10"/>
  <c r="P183" i="10"/>
  <c r="N184" i="10"/>
  <c r="N186" i="14" l="1"/>
  <c r="S185" i="14"/>
  <c r="R185" i="14"/>
  <c r="Q185" i="14"/>
  <c r="P185" i="14"/>
  <c r="O185" i="14"/>
  <c r="A198" i="14"/>
  <c r="Q184" i="10"/>
  <c r="O184" i="10"/>
  <c r="N185" i="10"/>
  <c r="P184" i="10"/>
  <c r="R184" i="10"/>
  <c r="S184" i="10"/>
  <c r="A199" i="14" l="1"/>
  <c r="O186" i="14"/>
  <c r="N187" i="14"/>
  <c r="S186" i="14"/>
  <c r="Q186" i="14"/>
  <c r="P186" i="14"/>
  <c r="R186" i="14"/>
  <c r="O185" i="10"/>
  <c r="R185" i="10"/>
  <c r="N186" i="10"/>
  <c r="P185" i="10"/>
  <c r="S185" i="10"/>
  <c r="Q185" i="10"/>
  <c r="A200" i="14" l="1"/>
  <c r="P187" i="14"/>
  <c r="O187" i="14"/>
  <c r="N188" i="14"/>
  <c r="S187" i="14"/>
  <c r="R187" i="14"/>
  <c r="Q187" i="14"/>
  <c r="P186" i="10"/>
  <c r="S186" i="10"/>
  <c r="O186" i="10"/>
  <c r="N187" i="10"/>
  <c r="R186" i="10"/>
  <c r="Q186" i="10"/>
  <c r="Q188" i="14" l="1"/>
  <c r="P188" i="14"/>
  <c r="O188" i="14"/>
  <c r="N189" i="14"/>
  <c r="S188" i="14"/>
  <c r="R188" i="14"/>
  <c r="A201" i="14"/>
  <c r="Q187" i="10"/>
  <c r="O187" i="10"/>
  <c r="P187" i="10"/>
  <c r="R187" i="10"/>
  <c r="S187" i="10"/>
  <c r="N188" i="10"/>
  <c r="A202" i="14" l="1"/>
  <c r="R189" i="14"/>
  <c r="Q189" i="14"/>
  <c r="P189" i="14"/>
  <c r="O189" i="14"/>
  <c r="N190" i="14"/>
  <c r="S189" i="14"/>
  <c r="N189" i="10"/>
  <c r="P188" i="10"/>
  <c r="R188" i="10"/>
  <c r="O188" i="10"/>
  <c r="Q188" i="10"/>
  <c r="S188" i="10"/>
  <c r="S190" i="14" l="1"/>
  <c r="R190" i="14"/>
  <c r="Q190" i="14"/>
  <c r="P190" i="14"/>
  <c r="O190" i="14"/>
  <c r="N191" i="14"/>
  <c r="A203" i="14"/>
  <c r="N190" i="10"/>
  <c r="R189" i="10"/>
  <c r="P189" i="10"/>
  <c r="O189" i="10"/>
  <c r="Q189" i="10"/>
  <c r="S189" i="10"/>
  <c r="A204" i="14" l="1"/>
  <c r="S191" i="14"/>
  <c r="R191" i="14"/>
  <c r="Q191" i="14"/>
  <c r="P191" i="14"/>
  <c r="N192" i="14"/>
  <c r="O191" i="14"/>
  <c r="R190" i="10"/>
  <c r="P190" i="10"/>
  <c r="Q190" i="10"/>
  <c r="O190" i="10"/>
  <c r="S190" i="10"/>
  <c r="N191" i="10"/>
  <c r="N193" i="14" l="1"/>
  <c r="S192" i="14"/>
  <c r="R192" i="14"/>
  <c r="Q192" i="14"/>
  <c r="P192" i="14"/>
  <c r="O192" i="14"/>
  <c r="A205" i="14"/>
  <c r="S191" i="10"/>
  <c r="Q191" i="10"/>
  <c r="P191" i="10"/>
  <c r="O191" i="10"/>
  <c r="R191" i="10"/>
  <c r="N192" i="10"/>
  <c r="A206" i="14" l="1"/>
  <c r="S193" i="14"/>
  <c r="O193" i="14"/>
  <c r="N194" i="14"/>
  <c r="R193" i="14"/>
  <c r="Q193" i="14"/>
  <c r="P193" i="14"/>
  <c r="Q192" i="10"/>
  <c r="R192" i="10"/>
  <c r="P192" i="10"/>
  <c r="O192" i="10"/>
  <c r="N193" i="10"/>
  <c r="S192" i="10"/>
  <c r="R194" i="14" l="1"/>
  <c r="Q194" i="14"/>
  <c r="P194" i="14"/>
  <c r="O194" i="14"/>
  <c r="N195" i="14"/>
  <c r="S194" i="14"/>
  <c r="A207" i="14"/>
  <c r="N194" i="10"/>
  <c r="S193" i="10"/>
  <c r="P193" i="10"/>
  <c r="R193" i="10"/>
  <c r="O193" i="10"/>
  <c r="Q193" i="10"/>
  <c r="N196" i="14" l="1"/>
  <c r="S195" i="14"/>
  <c r="R195" i="14"/>
  <c r="Q195" i="14"/>
  <c r="O195" i="14"/>
  <c r="P195" i="14"/>
  <c r="A208" i="14"/>
  <c r="S194" i="10"/>
  <c r="N195" i="10"/>
  <c r="P194" i="10"/>
  <c r="R194" i="10"/>
  <c r="O194" i="10"/>
  <c r="Q194" i="10"/>
  <c r="A209" i="14" l="1"/>
  <c r="P196" i="14"/>
  <c r="O196" i="14"/>
  <c r="N197" i="14"/>
  <c r="S196" i="14"/>
  <c r="R196" i="14"/>
  <c r="Q196" i="14"/>
  <c r="N196" i="10"/>
  <c r="P195" i="10"/>
  <c r="R195" i="10"/>
  <c r="O195" i="10"/>
  <c r="Q195" i="10"/>
  <c r="S195" i="10"/>
  <c r="O197" i="14" l="1"/>
  <c r="S197" i="14"/>
  <c r="R197" i="14"/>
  <c r="Q197" i="14"/>
  <c r="P197" i="14"/>
  <c r="N198" i="14"/>
  <c r="A210" i="14"/>
  <c r="P196" i="10"/>
  <c r="O196" i="10"/>
  <c r="R196" i="10"/>
  <c r="S196" i="10"/>
  <c r="Q196" i="10"/>
  <c r="N197" i="10"/>
  <c r="P198" i="14" l="1"/>
  <c r="N199" i="14"/>
  <c r="S198" i="14"/>
  <c r="R198" i="14"/>
  <c r="Q198" i="14"/>
  <c r="O198" i="14"/>
  <c r="A211" i="14"/>
  <c r="O197" i="10"/>
  <c r="R197" i="10"/>
  <c r="S197" i="10"/>
  <c r="N198" i="10"/>
  <c r="P197" i="10"/>
  <c r="Q197" i="10"/>
  <c r="Q199" i="14" l="1"/>
  <c r="P199" i="14"/>
  <c r="O199" i="14"/>
  <c r="N200" i="14"/>
  <c r="S199" i="14"/>
  <c r="R199" i="14"/>
  <c r="A212" i="14"/>
  <c r="Q198" i="10"/>
  <c r="O198" i="10"/>
  <c r="R198" i="10"/>
  <c r="P198" i="10"/>
  <c r="S198" i="10"/>
  <c r="N199" i="10"/>
  <c r="R200" i="14" l="1"/>
  <c r="Q200" i="14"/>
  <c r="N201" i="14"/>
  <c r="S200" i="14"/>
  <c r="P200" i="14"/>
  <c r="O200" i="14"/>
  <c r="A213" i="14"/>
  <c r="O199" i="10"/>
  <c r="N200" i="10"/>
  <c r="P199" i="10"/>
  <c r="Q199" i="10"/>
  <c r="R199" i="10"/>
  <c r="S199" i="10"/>
  <c r="A214" i="14" l="1"/>
  <c r="S201" i="14"/>
  <c r="R201" i="14"/>
  <c r="N202" i="14"/>
  <c r="Q201" i="14"/>
  <c r="P201" i="14"/>
  <c r="O201" i="14"/>
  <c r="Q200" i="10"/>
  <c r="O200" i="10"/>
  <c r="N201" i="10"/>
  <c r="R200" i="10"/>
  <c r="P200" i="10"/>
  <c r="S200" i="10"/>
  <c r="S202" i="14" l="1"/>
  <c r="P202" i="14"/>
  <c r="O202" i="14"/>
  <c r="N203" i="14"/>
  <c r="R202" i="14"/>
  <c r="Q202" i="14"/>
  <c r="A215" i="14"/>
  <c r="N202" i="10"/>
  <c r="O201" i="10"/>
  <c r="R201" i="10"/>
  <c r="P201" i="10"/>
  <c r="S201" i="10"/>
  <c r="Q201" i="10"/>
  <c r="N204" i="14" l="1"/>
  <c r="Q203" i="14"/>
  <c r="S203" i="14"/>
  <c r="R203" i="14"/>
  <c r="P203" i="14"/>
  <c r="O203" i="14"/>
  <c r="A216" i="14"/>
  <c r="P202" i="10"/>
  <c r="O202" i="10"/>
  <c r="N203" i="10"/>
  <c r="R202" i="10"/>
  <c r="S202" i="10"/>
  <c r="Q202" i="10"/>
  <c r="A217" i="14" l="1"/>
  <c r="N205" i="14"/>
  <c r="R204" i="14"/>
  <c r="S204" i="14"/>
  <c r="Q204" i="14"/>
  <c r="P204" i="14"/>
  <c r="O204" i="14"/>
  <c r="P203" i="10"/>
  <c r="N204" i="10"/>
  <c r="S203" i="10"/>
  <c r="R203" i="10"/>
  <c r="Q203" i="10"/>
  <c r="O203" i="10"/>
  <c r="O205" i="14" l="1"/>
  <c r="S205" i="14"/>
  <c r="R205" i="14"/>
  <c r="N206" i="14"/>
  <c r="Q205" i="14"/>
  <c r="P205" i="14"/>
  <c r="A218" i="14"/>
  <c r="P204" i="10"/>
  <c r="Q204" i="10"/>
  <c r="S204" i="10"/>
  <c r="N205" i="10"/>
  <c r="R204" i="10"/>
  <c r="O204" i="10"/>
  <c r="A219" i="14" l="1"/>
  <c r="P206" i="14"/>
  <c r="O206" i="14"/>
  <c r="R206" i="14"/>
  <c r="Q206" i="14"/>
  <c r="N207" i="14"/>
  <c r="S206" i="14"/>
  <c r="R205" i="10"/>
  <c r="N206" i="10"/>
  <c r="S205" i="10"/>
  <c r="O205" i="10"/>
  <c r="P205" i="10"/>
  <c r="Q205" i="10"/>
  <c r="Q207" i="14" l="1"/>
  <c r="P207" i="14"/>
  <c r="O207" i="14"/>
  <c r="N208" i="14"/>
  <c r="S207" i="14"/>
  <c r="R207" i="14"/>
  <c r="A220" i="14"/>
  <c r="O206" i="10"/>
  <c r="N207" i="10"/>
  <c r="S206" i="10"/>
  <c r="P206" i="10"/>
  <c r="Q206" i="10"/>
  <c r="R206" i="10"/>
  <c r="A221" i="14" l="1"/>
  <c r="R208" i="14"/>
  <c r="Q208" i="14"/>
  <c r="P208" i="14"/>
  <c r="N209" i="14"/>
  <c r="S208" i="14"/>
  <c r="O208" i="14"/>
  <c r="O207" i="10"/>
  <c r="N208" i="10"/>
  <c r="Q207" i="10"/>
  <c r="S207" i="10"/>
  <c r="R207" i="10"/>
  <c r="P207" i="10"/>
  <c r="S209" i="14" l="1"/>
  <c r="R209" i="14"/>
  <c r="Q209" i="14"/>
  <c r="O209" i="14"/>
  <c r="N210" i="14"/>
  <c r="P209" i="14"/>
  <c r="A222" i="14"/>
  <c r="P208" i="10"/>
  <c r="S208" i="10"/>
  <c r="R208" i="10"/>
  <c r="Q208" i="10"/>
  <c r="N209" i="10"/>
  <c r="O208" i="10"/>
  <c r="A223" i="14" l="1"/>
  <c r="S210" i="14"/>
  <c r="R210" i="14"/>
  <c r="P210" i="14"/>
  <c r="O210" i="14"/>
  <c r="Q210" i="14"/>
  <c r="N211" i="14"/>
  <c r="Q209" i="10"/>
  <c r="R209" i="10"/>
  <c r="P209" i="10"/>
  <c r="S209" i="10"/>
  <c r="N210" i="10"/>
  <c r="O209" i="10"/>
  <c r="N212" i="14" l="1"/>
  <c r="S211" i="14"/>
  <c r="Q211" i="14"/>
  <c r="P211" i="14"/>
  <c r="R211" i="14"/>
  <c r="O211" i="14"/>
  <c r="A224" i="14"/>
  <c r="P210" i="10"/>
  <c r="N211" i="10"/>
  <c r="S210" i="10"/>
  <c r="R210" i="10"/>
  <c r="O210" i="10"/>
  <c r="Q210" i="10"/>
  <c r="A225" i="14" l="1"/>
  <c r="N213" i="14"/>
  <c r="R212" i="14"/>
  <c r="Q212" i="14"/>
  <c r="S212" i="14"/>
  <c r="P212" i="14"/>
  <c r="O212" i="14"/>
  <c r="P211" i="10"/>
  <c r="R211" i="10"/>
  <c r="S211" i="10"/>
  <c r="O211" i="10"/>
  <c r="Q211" i="10"/>
  <c r="N212" i="10"/>
  <c r="O213" i="14" l="1"/>
  <c r="N214" i="14"/>
  <c r="S213" i="14"/>
  <c r="R213" i="14"/>
  <c r="P213" i="14"/>
  <c r="Q213" i="14"/>
  <c r="A226" i="14"/>
  <c r="S212" i="10"/>
  <c r="R212" i="10"/>
  <c r="O212" i="10"/>
  <c r="N213" i="10"/>
  <c r="P212" i="10"/>
  <c r="Q212" i="10"/>
  <c r="A227" i="14" l="1"/>
  <c r="P214" i="14"/>
  <c r="O214" i="14"/>
  <c r="S214" i="14"/>
  <c r="R214" i="14"/>
  <c r="Q214" i="14"/>
  <c r="N215" i="14"/>
  <c r="N214" i="10"/>
  <c r="P213" i="10"/>
  <c r="S213" i="10"/>
  <c r="Q213" i="10"/>
  <c r="R213" i="10"/>
  <c r="O213" i="10"/>
  <c r="Q215" i="14" l="1"/>
  <c r="P215" i="14"/>
  <c r="O215" i="14"/>
  <c r="N216" i="14"/>
  <c r="S215" i="14"/>
  <c r="R215" i="14"/>
  <c r="A228" i="14"/>
  <c r="S214" i="10"/>
  <c r="N215" i="10"/>
  <c r="Q214" i="10"/>
  <c r="O214" i="10"/>
  <c r="R214" i="10"/>
  <c r="P214" i="10"/>
  <c r="R216" i="14" l="1"/>
  <c r="Q216" i="14"/>
  <c r="P216" i="14"/>
  <c r="N217" i="14"/>
  <c r="S216" i="14"/>
  <c r="O216" i="14"/>
  <c r="A229" i="14"/>
  <c r="N216" i="10"/>
  <c r="S215" i="10"/>
  <c r="O215" i="10"/>
  <c r="P215" i="10"/>
  <c r="R215" i="10"/>
  <c r="Q215" i="10"/>
  <c r="S217" i="14" l="1"/>
  <c r="R217" i="14"/>
  <c r="Q217" i="14"/>
  <c r="O217" i="14"/>
  <c r="P217" i="14"/>
  <c r="N218" i="14"/>
  <c r="A230" i="14"/>
  <c r="P216" i="10"/>
  <c r="Q216" i="10"/>
  <c r="R216" i="10"/>
  <c r="O216" i="10"/>
  <c r="N217" i="10"/>
  <c r="S216" i="10"/>
  <c r="A231" i="14" l="1"/>
  <c r="S218" i="14"/>
  <c r="R218" i="14"/>
  <c r="P218" i="14"/>
  <c r="O218" i="14"/>
  <c r="Q218" i="14"/>
  <c r="N219" i="14"/>
  <c r="O217" i="10"/>
  <c r="S217" i="10"/>
  <c r="N218" i="10"/>
  <c r="P217" i="10"/>
  <c r="R217" i="10"/>
  <c r="Q217" i="10"/>
  <c r="N220" i="14" l="1"/>
  <c r="S219" i="14"/>
  <c r="Q219" i="14"/>
  <c r="P219" i="14"/>
  <c r="R219" i="14"/>
  <c r="O219" i="14"/>
  <c r="A232" i="14"/>
  <c r="P218" i="10"/>
  <c r="Q218" i="10"/>
  <c r="O218" i="10"/>
  <c r="R218" i="10"/>
  <c r="S218" i="10"/>
  <c r="N219" i="10"/>
  <c r="A233" i="14" l="1"/>
  <c r="N221" i="14"/>
  <c r="R220" i="14"/>
  <c r="Q220" i="14"/>
  <c r="P220" i="14"/>
  <c r="O220" i="14"/>
  <c r="S220" i="14"/>
  <c r="R219" i="10"/>
  <c r="O219" i="10"/>
  <c r="N220" i="10"/>
  <c r="Q219" i="10"/>
  <c r="P219" i="10"/>
  <c r="S219" i="10"/>
  <c r="O221" i="14" l="1"/>
  <c r="N222" i="14"/>
  <c r="S221" i="14"/>
  <c r="R221" i="14"/>
  <c r="Q221" i="14"/>
  <c r="P221" i="14"/>
  <c r="A234" i="14"/>
  <c r="S220" i="10"/>
  <c r="R220" i="10"/>
  <c r="O220" i="10"/>
  <c r="P220" i="10"/>
  <c r="N221" i="10"/>
  <c r="Q220" i="10"/>
  <c r="P222" i="14" l="1"/>
  <c r="O222" i="14"/>
  <c r="S222" i="14"/>
  <c r="N223" i="14"/>
  <c r="R222" i="14"/>
  <c r="Q222" i="14"/>
  <c r="A235" i="14"/>
  <c r="P221" i="10"/>
  <c r="R221" i="10"/>
  <c r="S221" i="10"/>
  <c r="O221" i="10"/>
  <c r="Q221" i="10"/>
  <c r="N222" i="10"/>
  <c r="Q223" i="14" l="1"/>
  <c r="P223" i="14"/>
  <c r="O223" i="14"/>
  <c r="N224" i="14"/>
  <c r="S223" i="14"/>
  <c r="R223" i="14"/>
  <c r="A236" i="14"/>
  <c r="N223" i="10"/>
  <c r="P222" i="10"/>
  <c r="S222" i="10"/>
  <c r="Q222" i="10"/>
  <c r="R222" i="10"/>
  <c r="O222" i="10"/>
  <c r="R224" i="14" l="1"/>
  <c r="Q224" i="14"/>
  <c r="P224" i="14"/>
  <c r="N225" i="14"/>
  <c r="S224" i="14"/>
  <c r="O224" i="14"/>
  <c r="A237" i="14"/>
  <c r="R223" i="10"/>
  <c r="P223" i="10"/>
  <c r="N224" i="10"/>
  <c r="Q223" i="10"/>
  <c r="O223" i="10"/>
  <c r="S223" i="10"/>
  <c r="S225" i="14" l="1"/>
  <c r="R225" i="14"/>
  <c r="Q225" i="14"/>
  <c r="O225" i="14"/>
  <c r="P225" i="14"/>
  <c r="N226" i="14"/>
  <c r="A238" i="14"/>
  <c r="N225" i="10"/>
  <c r="Q224" i="10"/>
  <c r="P224" i="10"/>
  <c r="O224" i="10"/>
  <c r="R224" i="10"/>
  <c r="S224" i="10"/>
  <c r="A239" i="14" l="1"/>
  <c r="N227" i="14"/>
  <c r="S226" i="14"/>
  <c r="R226" i="14"/>
  <c r="P226" i="14"/>
  <c r="O226" i="14"/>
  <c r="Q226" i="14"/>
  <c r="Q225" i="10"/>
  <c r="P225" i="10"/>
  <c r="N226" i="10"/>
  <c r="R225" i="10"/>
  <c r="O225" i="10"/>
  <c r="S225" i="10"/>
  <c r="A240" i="14" l="1"/>
  <c r="S227" i="14"/>
  <c r="O227" i="14"/>
  <c r="P227" i="14"/>
  <c r="R227" i="14"/>
  <c r="Q227" i="14"/>
  <c r="N228" i="14"/>
  <c r="S226" i="10"/>
  <c r="Q226" i="10"/>
  <c r="N227" i="10"/>
  <c r="P226" i="10"/>
  <c r="O226" i="10"/>
  <c r="R226" i="10"/>
  <c r="P228" i="14" l="1"/>
  <c r="S228" i="14"/>
  <c r="Q228" i="14"/>
  <c r="O228" i="14"/>
  <c r="N229" i="14"/>
  <c r="R228" i="14"/>
  <c r="A241" i="14"/>
  <c r="Q227" i="10"/>
  <c r="P227" i="10"/>
  <c r="S227" i="10"/>
  <c r="R227" i="10"/>
  <c r="O227" i="10"/>
  <c r="N228" i="10"/>
  <c r="N230" i="14" l="1"/>
  <c r="Q229" i="14"/>
  <c r="R229" i="14"/>
  <c r="P229" i="14"/>
  <c r="O229" i="14"/>
  <c r="S229" i="14"/>
  <c r="A242" i="14"/>
  <c r="R228" i="10"/>
  <c r="Q228" i="10"/>
  <c r="N229" i="10"/>
  <c r="S228" i="10"/>
  <c r="O228" i="10"/>
  <c r="P228" i="10"/>
  <c r="A243" i="14" l="1"/>
  <c r="R230" i="14"/>
  <c r="N231" i="14"/>
  <c r="S230" i="14"/>
  <c r="Q230" i="14"/>
  <c r="O230" i="14"/>
  <c r="P230" i="14"/>
  <c r="N230" i="10"/>
  <c r="O229" i="10"/>
  <c r="P229" i="10"/>
  <c r="S229" i="10"/>
  <c r="R229" i="10"/>
  <c r="Q229" i="10"/>
  <c r="O231" i="14" l="1"/>
  <c r="S231" i="14"/>
  <c r="N232" i="14"/>
  <c r="R231" i="14"/>
  <c r="Q231" i="14"/>
  <c r="P231" i="14"/>
  <c r="A244" i="14"/>
  <c r="N231" i="10"/>
  <c r="P230" i="10"/>
  <c r="R230" i="10"/>
  <c r="Q230" i="10"/>
  <c r="S230" i="10"/>
  <c r="O230" i="10"/>
  <c r="A245" i="14" l="1"/>
  <c r="P232" i="14"/>
  <c r="O232" i="14"/>
  <c r="S232" i="14"/>
  <c r="N233" i="14"/>
  <c r="R232" i="14"/>
  <c r="Q232" i="14"/>
  <c r="P231" i="10"/>
  <c r="S231" i="10"/>
  <c r="Q231" i="10"/>
  <c r="R231" i="10"/>
  <c r="N232" i="10"/>
  <c r="O231" i="10"/>
  <c r="Q233" i="14" l="1"/>
  <c r="N234" i="14"/>
  <c r="S233" i="14"/>
  <c r="P233" i="14"/>
  <c r="O233" i="14"/>
  <c r="R233" i="14"/>
  <c r="A246" i="14"/>
  <c r="Q232" i="10"/>
  <c r="O232" i="10"/>
  <c r="R232" i="10"/>
  <c r="N233" i="10"/>
  <c r="S232" i="10"/>
  <c r="P232" i="10"/>
  <c r="A247" i="14" l="1"/>
  <c r="R234" i="14"/>
  <c r="S234" i="14"/>
  <c r="Q234" i="14"/>
  <c r="O234" i="14"/>
  <c r="N235" i="14"/>
  <c r="P234" i="14"/>
  <c r="R233" i="10"/>
  <c r="S233" i="10"/>
  <c r="Q233" i="10"/>
  <c r="N234" i="10"/>
  <c r="O233" i="10"/>
  <c r="P233" i="10"/>
  <c r="S235" i="14" l="1"/>
  <c r="O235" i="14"/>
  <c r="N236" i="14"/>
  <c r="R235" i="14"/>
  <c r="Q235" i="14"/>
  <c r="P235" i="14"/>
  <c r="A248" i="14"/>
  <c r="S234" i="10"/>
  <c r="Q234" i="10"/>
  <c r="R234" i="10"/>
  <c r="O234" i="10"/>
  <c r="P234" i="10"/>
  <c r="N235" i="10"/>
  <c r="S236" i="14" l="1"/>
  <c r="R236" i="14"/>
  <c r="Q236" i="14"/>
  <c r="P236" i="14"/>
  <c r="O236" i="14"/>
  <c r="N237" i="14"/>
  <c r="A249" i="14"/>
  <c r="N236" i="10"/>
  <c r="P235" i="10"/>
  <c r="R235" i="10"/>
  <c r="S235" i="10"/>
  <c r="Q235" i="10"/>
  <c r="O235" i="10"/>
  <c r="A250" i="14" l="1"/>
  <c r="N238" i="14"/>
  <c r="S237" i="14"/>
  <c r="R237" i="14"/>
  <c r="Q237" i="14"/>
  <c r="P237" i="14"/>
  <c r="O237" i="14"/>
  <c r="N237" i="10"/>
  <c r="P236" i="10"/>
  <c r="O236" i="10"/>
  <c r="S236" i="10"/>
  <c r="R236" i="10"/>
  <c r="Q236" i="10"/>
  <c r="N239" i="14" l="1"/>
  <c r="S238" i="14"/>
  <c r="R238" i="14"/>
  <c r="Q238" i="14"/>
  <c r="P238" i="14"/>
  <c r="O238" i="14"/>
  <c r="A251" i="14"/>
  <c r="N238" i="10"/>
  <c r="S237" i="10"/>
  <c r="O237" i="10"/>
  <c r="R237" i="10"/>
  <c r="P237" i="10"/>
  <c r="Q237" i="10"/>
  <c r="A252" i="14" l="1"/>
  <c r="O239" i="14"/>
  <c r="N240" i="14"/>
  <c r="S239" i="14"/>
  <c r="R239" i="14"/>
  <c r="Q239" i="14"/>
  <c r="P239" i="14"/>
  <c r="Q238" i="10"/>
  <c r="R238" i="10"/>
  <c r="P238" i="10"/>
  <c r="O238" i="10"/>
  <c r="N239" i="10"/>
  <c r="S238" i="10"/>
  <c r="A253" i="14" l="1"/>
  <c r="P240" i="14"/>
  <c r="O240" i="14"/>
  <c r="N241" i="14"/>
  <c r="S240" i="14"/>
  <c r="R240" i="14"/>
  <c r="Q240" i="14"/>
  <c r="O239" i="10"/>
  <c r="P239" i="10"/>
  <c r="Q239" i="10"/>
  <c r="N240" i="10"/>
  <c r="R239" i="10"/>
  <c r="S239" i="10"/>
  <c r="A254" i="14" l="1"/>
  <c r="Q241" i="14"/>
  <c r="P241" i="14"/>
  <c r="O241" i="14"/>
  <c r="N242" i="14"/>
  <c r="S241" i="14"/>
  <c r="R241" i="14"/>
  <c r="S240" i="10"/>
  <c r="N241" i="10"/>
  <c r="Q240" i="10"/>
  <c r="P240" i="10"/>
  <c r="O240" i="10"/>
  <c r="R240" i="10"/>
  <c r="A255" i="14" l="1"/>
  <c r="R242" i="14"/>
  <c r="Q242" i="14"/>
  <c r="P242" i="14"/>
  <c r="O242" i="14"/>
  <c r="N243" i="14"/>
  <c r="S242" i="14"/>
  <c r="P241" i="10"/>
  <c r="R241" i="10"/>
  <c r="O241" i="10"/>
  <c r="N242" i="10"/>
  <c r="Q241" i="10"/>
  <c r="S241" i="10"/>
  <c r="A256" i="14" l="1"/>
  <c r="S243" i="14"/>
  <c r="R243" i="14"/>
  <c r="Q243" i="14"/>
  <c r="P243" i="14"/>
  <c r="O243" i="14"/>
  <c r="N244" i="14"/>
  <c r="P242" i="10"/>
  <c r="O242" i="10"/>
  <c r="S242" i="10"/>
  <c r="Q242" i="10"/>
  <c r="N243" i="10"/>
  <c r="R242" i="10"/>
  <c r="S244" i="14" l="1"/>
  <c r="R244" i="14"/>
  <c r="Q244" i="14"/>
  <c r="P244" i="14"/>
  <c r="O244" i="14"/>
  <c r="N245" i="14"/>
  <c r="A257" i="14"/>
  <c r="S243" i="10"/>
  <c r="N244" i="10"/>
  <c r="R243" i="10"/>
  <c r="P243" i="10"/>
  <c r="Q243" i="10"/>
  <c r="O243" i="10"/>
  <c r="A258" i="14" l="1"/>
  <c r="N246" i="14"/>
  <c r="S245" i="14"/>
  <c r="R245" i="14"/>
  <c r="Q245" i="14"/>
  <c r="P245" i="14"/>
  <c r="O245" i="14"/>
  <c r="O244" i="10"/>
  <c r="Q244" i="10"/>
  <c r="N245" i="10"/>
  <c r="P244" i="10"/>
  <c r="R244" i="10"/>
  <c r="S244" i="10"/>
  <c r="N247" i="14" l="1"/>
  <c r="S246" i="14"/>
  <c r="R246" i="14"/>
  <c r="Q246" i="14"/>
  <c r="P246" i="14"/>
  <c r="O246" i="14"/>
  <c r="A259" i="14"/>
  <c r="O245" i="10"/>
  <c r="N246" i="10"/>
  <c r="R245" i="10"/>
  <c r="S245" i="10"/>
  <c r="Q245" i="10"/>
  <c r="P245" i="10"/>
  <c r="A260" i="14" l="1"/>
  <c r="O247" i="14"/>
  <c r="N248" i="14"/>
  <c r="S247" i="14"/>
  <c r="R247" i="14"/>
  <c r="Q247" i="14"/>
  <c r="P247" i="14"/>
  <c r="O246" i="10"/>
  <c r="P246" i="10"/>
  <c r="N247" i="10"/>
  <c r="Q246" i="10"/>
  <c r="S246" i="10"/>
  <c r="R246" i="10"/>
  <c r="A261" i="14" l="1"/>
  <c r="P248" i="14"/>
  <c r="O248" i="14"/>
  <c r="N249" i="14"/>
  <c r="S248" i="14"/>
  <c r="R248" i="14"/>
  <c r="Q248" i="14"/>
  <c r="P247" i="10"/>
  <c r="S247" i="10"/>
  <c r="R247" i="10"/>
  <c r="N248" i="10"/>
  <c r="Q247" i="10"/>
  <c r="O247" i="10"/>
  <c r="A262" i="14" l="1"/>
  <c r="Q249" i="14"/>
  <c r="P249" i="14"/>
  <c r="O249" i="14"/>
  <c r="N250" i="14"/>
  <c r="S249" i="14"/>
  <c r="R249" i="14"/>
  <c r="Q248" i="10"/>
  <c r="S248" i="10"/>
  <c r="O248" i="10"/>
  <c r="R248" i="10"/>
  <c r="N249" i="10"/>
  <c r="P248" i="10"/>
  <c r="A263" i="14" l="1"/>
  <c r="R250" i="14"/>
  <c r="Q250" i="14"/>
  <c r="P250" i="14"/>
  <c r="O250" i="14"/>
  <c r="N251" i="14"/>
  <c r="S250" i="14"/>
  <c r="N250" i="10"/>
  <c r="S249" i="10"/>
  <c r="O249" i="10"/>
  <c r="R249" i="10"/>
  <c r="Q249" i="10"/>
  <c r="P249" i="10"/>
  <c r="A264" i="14" l="1"/>
  <c r="S251" i="14"/>
  <c r="R251" i="14"/>
  <c r="Q251" i="14"/>
  <c r="P251" i="14"/>
  <c r="O251" i="14"/>
  <c r="N252" i="14"/>
  <c r="O250" i="10"/>
  <c r="N251" i="10"/>
  <c r="R250" i="10"/>
  <c r="Q250" i="10"/>
  <c r="S250" i="10"/>
  <c r="P250" i="10"/>
  <c r="S252" i="14" l="1"/>
  <c r="R252" i="14"/>
  <c r="Q252" i="14"/>
  <c r="P252" i="14"/>
  <c r="O252" i="14"/>
  <c r="N253" i="14"/>
  <c r="A265" i="14"/>
  <c r="O251" i="10"/>
  <c r="R251" i="10"/>
  <c r="P251" i="10"/>
  <c r="N252" i="10"/>
  <c r="S251" i="10"/>
  <c r="Q251" i="10"/>
  <c r="A266" i="14" l="1"/>
  <c r="N254" i="14"/>
  <c r="S253" i="14"/>
  <c r="R253" i="14"/>
  <c r="Q253" i="14"/>
  <c r="P253" i="14"/>
  <c r="O253" i="14"/>
  <c r="P252" i="10"/>
  <c r="Q252" i="10"/>
  <c r="S252" i="10"/>
  <c r="N253" i="10"/>
  <c r="R252" i="10"/>
  <c r="O252" i="10"/>
  <c r="N255" i="14" l="1"/>
  <c r="S254" i="14"/>
  <c r="R254" i="14"/>
  <c r="Q254" i="14"/>
  <c r="P254" i="14"/>
  <c r="O254" i="14"/>
  <c r="A267" i="14"/>
  <c r="R253" i="10"/>
  <c r="Q253" i="10"/>
  <c r="N254" i="10"/>
  <c r="S253" i="10"/>
  <c r="P253" i="10"/>
  <c r="O253" i="10"/>
  <c r="A268" i="14" l="1"/>
  <c r="O255" i="14"/>
  <c r="N256" i="14"/>
  <c r="S255" i="14"/>
  <c r="R255" i="14"/>
  <c r="Q255" i="14"/>
  <c r="P255" i="14"/>
  <c r="O254" i="10"/>
  <c r="P254" i="10"/>
  <c r="N255" i="10"/>
  <c r="Q254" i="10"/>
  <c r="S254" i="10"/>
  <c r="R254" i="10"/>
  <c r="A269" i="14" l="1"/>
  <c r="P256" i="14"/>
  <c r="W256" i="14"/>
  <c r="O256" i="14"/>
  <c r="V256" i="14"/>
  <c r="N257" i="14"/>
  <c r="U256" i="14"/>
  <c r="T256" i="14"/>
  <c r="S256" i="14"/>
  <c r="R256" i="14"/>
  <c r="Q256" i="14"/>
  <c r="R255" i="10"/>
  <c r="O255" i="10"/>
  <c r="Q255" i="10"/>
  <c r="P255" i="10"/>
  <c r="S255" i="10"/>
  <c r="N256" i="10"/>
  <c r="A270" i="14" l="1"/>
  <c r="Q257" i="14"/>
  <c r="P257" i="14"/>
  <c r="W257" i="14"/>
  <c r="O257" i="14"/>
  <c r="V257" i="14"/>
  <c r="N258" i="14"/>
  <c r="U257" i="14"/>
  <c r="T257" i="14"/>
  <c r="S257" i="14"/>
  <c r="R257" i="14"/>
  <c r="P256" i="10"/>
  <c r="O256" i="10"/>
  <c r="Q256" i="10"/>
  <c r="S256" i="10"/>
  <c r="R256" i="10"/>
  <c r="N257" i="10"/>
  <c r="A271" i="14" l="1"/>
  <c r="R258" i="14"/>
  <c r="Q258" i="14"/>
  <c r="P258" i="14"/>
  <c r="W258" i="14"/>
  <c r="O258" i="14"/>
  <c r="V258" i="14"/>
  <c r="N259" i="14"/>
  <c r="U258" i="14"/>
  <c r="T258" i="14"/>
  <c r="S258" i="14"/>
  <c r="S257" i="10"/>
  <c r="N258" i="10"/>
  <c r="P257" i="10"/>
  <c r="Q257" i="10"/>
  <c r="O257" i="10"/>
  <c r="R257" i="10"/>
  <c r="S259" i="14" l="1"/>
  <c r="R259" i="14"/>
  <c r="Q259" i="14"/>
  <c r="P259" i="14"/>
  <c r="W259" i="14"/>
  <c r="O259" i="14"/>
  <c r="V259" i="14"/>
  <c r="N260" i="14"/>
  <c r="U259" i="14"/>
  <c r="T259" i="14"/>
  <c r="A272" i="14"/>
  <c r="Q258" i="10"/>
  <c r="N259" i="10"/>
  <c r="P258" i="10"/>
  <c r="S258" i="10"/>
  <c r="O258" i="10"/>
  <c r="R258" i="10"/>
  <c r="A273" i="14" l="1"/>
  <c r="T260" i="14"/>
  <c r="S260" i="14"/>
  <c r="R260" i="14"/>
  <c r="Q260" i="14"/>
  <c r="P260" i="14"/>
  <c r="W260" i="14"/>
  <c r="O260" i="14"/>
  <c r="V260" i="14"/>
  <c r="N261" i="14"/>
  <c r="U260" i="14"/>
  <c r="S259" i="10"/>
  <c r="Q259" i="10"/>
  <c r="R259" i="10"/>
  <c r="O259" i="10"/>
  <c r="P259" i="10"/>
  <c r="N260" i="10"/>
  <c r="N262" i="14" l="1"/>
  <c r="U261" i="14"/>
  <c r="T261" i="14"/>
  <c r="S261" i="14"/>
  <c r="R261" i="14"/>
  <c r="Q261" i="14"/>
  <c r="P261" i="14"/>
  <c r="W261" i="14"/>
  <c r="O261" i="14"/>
  <c r="V261" i="14"/>
  <c r="A274" i="14"/>
  <c r="P260" i="10"/>
  <c r="R260" i="10"/>
  <c r="O260" i="10"/>
  <c r="Q260" i="10"/>
  <c r="N261" i="10"/>
  <c r="S260" i="10"/>
  <c r="A275" i="14" l="1"/>
  <c r="V262" i="14"/>
  <c r="N263" i="14"/>
  <c r="U262" i="14"/>
  <c r="T262" i="14"/>
  <c r="S262" i="14"/>
  <c r="R262" i="14"/>
  <c r="Q262" i="14"/>
  <c r="P262" i="14"/>
  <c r="O262" i="14"/>
  <c r="W262" i="14"/>
  <c r="Q261" i="10"/>
  <c r="S261" i="10"/>
  <c r="N262" i="10"/>
  <c r="P261" i="10"/>
  <c r="O261" i="10"/>
  <c r="R261" i="10"/>
  <c r="W263" i="14" l="1"/>
  <c r="O263" i="14"/>
  <c r="V263" i="14"/>
  <c r="N264" i="14"/>
  <c r="U263" i="14"/>
  <c r="T263" i="14"/>
  <c r="S263" i="14"/>
  <c r="R263" i="14"/>
  <c r="Q263" i="14"/>
  <c r="P263" i="14"/>
  <c r="A276" i="14"/>
  <c r="N263" i="10"/>
  <c r="P262" i="10"/>
  <c r="Q262" i="10"/>
  <c r="O262" i="10"/>
  <c r="S262" i="10"/>
  <c r="R262" i="10"/>
  <c r="P264" i="14" l="1"/>
  <c r="W264" i="14"/>
  <c r="O264" i="14"/>
  <c r="V264" i="14"/>
  <c r="N265" i="14"/>
  <c r="U264" i="14"/>
  <c r="T264" i="14"/>
  <c r="S264" i="14"/>
  <c r="R264" i="14"/>
  <c r="Q264" i="14"/>
  <c r="A277" i="14"/>
  <c r="R263" i="10"/>
  <c r="P263" i="10"/>
  <c r="N264" i="10"/>
  <c r="S263" i="10"/>
  <c r="O263" i="10"/>
  <c r="Q263" i="10"/>
  <c r="Q265" i="14" l="1"/>
  <c r="P265" i="14"/>
  <c r="W265" i="14"/>
  <c r="O265" i="14"/>
  <c r="V265" i="14"/>
  <c r="N266" i="14"/>
  <c r="U265" i="14"/>
  <c r="T265" i="14"/>
  <c r="S265" i="14"/>
  <c r="R265" i="14"/>
  <c r="D9" i="14"/>
  <c r="R264" i="10"/>
  <c r="S264" i="10"/>
  <c r="O264" i="10"/>
  <c r="N265" i="10"/>
  <c r="P264" i="10"/>
  <c r="Q264" i="10"/>
  <c r="K19" i="14" l="1"/>
  <c r="V254" i="14" s="1"/>
  <c r="J18" i="14"/>
  <c r="I18" i="14"/>
  <c r="K18" i="14"/>
  <c r="L19" i="14"/>
  <c r="W254" i="14" s="1"/>
  <c r="L18" i="14"/>
  <c r="J20" i="14"/>
  <c r="U253" i="14" s="1"/>
  <c r="I20" i="14"/>
  <c r="T253" i="14" s="1"/>
  <c r="J19" i="14"/>
  <c r="U254" i="14" s="1"/>
  <c r="L20" i="14"/>
  <c r="W253" i="14" s="1"/>
  <c r="K20" i="14"/>
  <c r="V253" i="14" s="1"/>
  <c r="I19" i="14"/>
  <c r="T254" i="14" s="1"/>
  <c r="L21" i="14"/>
  <c r="W252" i="14" s="1"/>
  <c r="K21" i="14"/>
  <c r="V252" i="14" s="1"/>
  <c r="J21" i="14"/>
  <c r="U252" i="14" s="1"/>
  <c r="I21" i="14"/>
  <c r="T252" i="14" s="1"/>
  <c r="L22" i="14"/>
  <c r="W251" i="14" s="1"/>
  <c r="K22" i="14"/>
  <c r="V251" i="14" s="1"/>
  <c r="J22" i="14"/>
  <c r="U251" i="14" s="1"/>
  <c r="I22" i="14"/>
  <c r="T251" i="14" s="1"/>
  <c r="K23" i="14"/>
  <c r="V250" i="14" s="1"/>
  <c r="J23" i="14"/>
  <c r="U250" i="14" s="1"/>
  <c r="I23" i="14"/>
  <c r="T250" i="14" s="1"/>
  <c r="L23" i="14"/>
  <c r="W250" i="14" s="1"/>
  <c r="K24" i="14"/>
  <c r="V249" i="14" s="1"/>
  <c r="I24" i="14"/>
  <c r="T249" i="14" s="1"/>
  <c r="J24" i="14"/>
  <c r="U249" i="14" s="1"/>
  <c r="L24" i="14"/>
  <c r="W249" i="14" s="1"/>
  <c r="L25" i="14"/>
  <c r="W248" i="14" s="1"/>
  <c r="J25" i="14"/>
  <c r="U248" i="14" s="1"/>
  <c r="K25" i="14"/>
  <c r="V248" i="14" s="1"/>
  <c r="I25" i="14"/>
  <c r="T248" i="14" s="1"/>
  <c r="L26" i="14"/>
  <c r="W247" i="14" s="1"/>
  <c r="K26" i="14"/>
  <c r="V247" i="14" s="1"/>
  <c r="J26" i="14"/>
  <c r="U247" i="14" s="1"/>
  <c r="I26" i="14"/>
  <c r="T247" i="14" s="1"/>
  <c r="K27" i="14"/>
  <c r="V246" i="14" s="1"/>
  <c r="J27" i="14"/>
  <c r="U246" i="14" s="1"/>
  <c r="L27" i="14"/>
  <c r="W246" i="14" s="1"/>
  <c r="I27" i="14"/>
  <c r="T246" i="14" s="1"/>
  <c r="K28" i="14"/>
  <c r="V245" i="14" s="1"/>
  <c r="J28" i="14"/>
  <c r="U245" i="14" s="1"/>
  <c r="I28" i="14"/>
  <c r="T245" i="14" s="1"/>
  <c r="L28" i="14"/>
  <c r="W245" i="14" s="1"/>
  <c r="I29" i="14"/>
  <c r="T244" i="14" s="1"/>
  <c r="L29" i="14"/>
  <c r="W244" i="14" s="1"/>
  <c r="J29" i="14"/>
  <c r="U244" i="14" s="1"/>
  <c r="K29" i="14"/>
  <c r="V244" i="14" s="1"/>
  <c r="L30" i="14"/>
  <c r="W243" i="14" s="1"/>
  <c r="K30" i="14"/>
  <c r="V243" i="14" s="1"/>
  <c r="J30" i="14"/>
  <c r="U243" i="14" s="1"/>
  <c r="I30" i="14"/>
  <c r="T243" i="14" s="1"/>
  <c r="L31" i="14"/>
  <c r="W242" i="14" s="1"/>
  <c r="K31" i="14"/>
  <c r="V242" i="14" s="1"/>
  <c r="I31" i="14"/>
  <c r="T242" i="14" s="1"/>
  <c r="J31" i="14"/>
  <c r="U242" i="14" s="1"/>
  <c r="I32" i="14"/>
  <c r="T241" i="14" s="1"/>
  <c r="L32" i="14"/>
  <c r="W241" i="14" s="1"/>
  <c r="K32" i="14"/>
  <c r="V241" i="14" s="1"/>
  <c r="J32" i="14"/>
  <c r="U241" i="14" s="1"/>
  <c r="I33" i="14"/>
  <c r="T240" i="14" s="1"/>
  <c r="J33" i="14"/>
  <c r="U240" i="14" s="1"/>
  <c r="L33" i="14"/>
  <c r="W240" i="14" s="1"/>
  <c r="K33" i="14"/>
  <c r="V240" i="14" s="1"/>
  <c r="I34" i="14"/>
  <c r="T239" i="14" s="1"/>
  <c r="K34" i="14"/>
  <c r="V239" i="14" s="1"/>
  <c r="J34" i="14"/>
  <c r="U239" i="14" s="1"/>
  <c r="L34" i="14"/>
  <c r="W239" i="14" s="1"/>
  <c r="I35" i="14"/>
  <c r="T238" i="14" s="1"/>
  <c r="L35" i="14"/>
  <c r="W238" i="14" s="1"/>
  <c r="K35" i="14"/>
  <c r="V238" i="14" s="1"/>
  <c r="J35" i="14"/>
  <c r="U238" i="14" s="1"/>
  <c r="K36" i="14"/>
  <c r="V237" i="14" s="1"/>
  <c r="J36" i="14"/>
  <c r="U237" i="14" s="1"/>
  <c r="I36" i="14"/>
  <c r="T237" i="14" s="1"/>
  <c r="L36" i="14"/>
  <c r="W237" i="14" s="1"/>
  <c r="J37" i="14"/>
  <c r="U236" i="14" s="1"/>
  <c r="K37" i="14"/>
  <c r="V236" i="14" s="1"/>
  <c r="I37" i="14"/>
  <c r="T236" i="14" s="1"/>
  <c r="L37" i="14"/>
  <c r="W236" i="14" s="1"/>
  <c r="L38" i="14"/>
  <c r="W235" i="14" s="1"/>
  <c r="K38" i="14"/>
  <c r="V235" i="14" s="1"/>
  <c r="J38" i="14"/>
  <c r="U235" i="14" s="1"/>
  <c r="I38" i="14"/>
  <c r="T235" i="14" s="1"/>
  <c r="L39" i="14"/>
  <c r="W234" i="14" s="1"/>
  <c r="K39" i="14"/>
  <c r="V234" i="14" s="1"/>
  <c r="J39" i="14"/>
  <c r="U234" i="14" s="1"/>
  <c r="I39" i="14"/>
  <c r="T234" i="14" s="1"/>
  <c r="I40" i="14"/>
  <c r="T233" i="14" s="1"/>
  <c r="L40" i="14"/>
  <c r="W233" i="14" s="1"/>
  <c r="K40" i="14"/>
  <c r="V233" i="14" s="1"/>
  <c r="J40" i="14"/>
  <c r="U233" i="14" s="1"/>
  <c r="I41" i="14"/>
  <c r="T232" i="14" s="1"/>
  <c r="L41" i="14"/>
  <c r="W232" i="14" s="1"/>
  <c r="K41" i="14"/>
  <c r="V232" i="14" s="1"/>
  <c r="J41" i="14"/>
  <c r="U232" i="14" s="1"/>
  <c r="J42" i="14"/>
  <c r="U231" i="14" s="1"/>
  <c r="K42" i="14"/>
  <c r="V231" i="14" s="1"/>
  <c r="I42" i="14"/>
  <c r="T231" i="14" s="1"/>
  <c r="L42" i="14"/>
  <c r="W231" i="14" s="1"/>
  <c r="K43" i="14"/>
  <c r="V230" i="14" s="1"/>
  <c r="J43" i="14"/>
  <c r="U230" i="14" s="1"/>
  <c r="I43" i="14"/>
  <c r="T230" i="14" s="1"/>
  <c r="L43" i="14"/>
  <c r="W230" i="14" s="1"/>
  <c r="L44" i="14"/>
  <c r="W229" i="14" s="1"/>
  <c r="K44" i="14"/>
  <c r="V229" i="14" s="1"/>
  <c r="J44" i="14"/>
  <c r="U229" i="14" s="1"/>
  <c r="I44" i="14"/>
  <c r="T229" i="14" s="1"/>
  <c r="K45" i="14"/>
  <c r="V228" i="14" s="1"/>
  <c r="J45" i="14"/>
  <c r="U228" i="14" s="1"/>
  <c r="I45" i="14"/>
  <c r="T228" i="14" s="1"/>
  <c r="L45" i="14"/>
  <c r="W228" i="14" s="1"/>
  <c r="L46" i="14"/>
  <c r="W227" i="14" s="1"/>
  <c r="K46" i="14"/>
  <c r="V227" i="14" s="1"/>
  <c r="J46" i="14"/>
  <c r="U227" i="14" s="1"/>
  <c r="I46" i="14"/>
  <c r="T227" i="14" s="1"/>
  <c r="L47" i="14"/>
  <c r="W226" i="14" s="1"/>
  <c r="J47" i="14"/>
  <c r="U226" i="14" s="1"/>
  <c r="K47" i="14"/>
  <c r="V226" i="14" s="1"/>
  <c r="I47" i="14"/>
  <c r="T226" i="14" s="1"/>
  <c r="L48" i="14"/>
  <c r="W225" i="14" s="1"/>
  <c r="K48" i="14"/>
  <c r="V225" i="14" s="1"/>
  <c r="I48" i="14"/>
  <c r="T225" i="14" s="1"/>
  <c r="J48" i="14"/>
  <c r="U225" i="14" s="1"/>
  <c r="I49" i="14"/>
  <c r="T224" i="14" s="1"/>
  <c r="J49" i="14"/>
  <c r="U224" i="14" s="1"/>
  <c r="L49" i="14"/>
  <c r="W224" i="14" s="1"/>
  <c r="K49" i="14"/>
  <c r="V224" i="14" s="1"/>
  <c r="J50" i="14"/>
  <c r="U223" i="14" s="1"/>
  <c r="I50" i="14"/>
  <c r="T223" i="14" s="1"/>
  <c r="L50" i="14"/>
  <c r="W223" i="14" s="1"/>
  <c r="K50" i="14"/>
  <c r="V223" i="14" s="1"/>
  <c r="J51" i="14"/>
  <c r="U222" i="14" s="1"/>
  <c r="I51" i="14"/>
  <c r="T222" i="14" s="1"/>
  <c r="L51" i="14"/>
  <c r="W222" i="14" s="1"/>
  <c r="K51" i="14"/>
  <c r="V222" i="14" s="1"/>
  <c r="K52" i="14"/>
  <c r="V221" i="14" s="1"/>
  <c r="J52" i="14"/>
  <c r="U221" i="14" s="1"/>
  <c r="L52" i="14"/>
  <c r="W221" i="14" s="1"/>
  <c r="I52" i="14"/>
  <c r="T221" i="14" s="1"/>
  <c r="I53" i="14"/>
  <c r="T220" i="14" s="1"/>
  <c r="L53" i="14"/>
  <c r="W220" i="14" s="1"/>
  <c r="K53" i="14"/>
  <c r="V220" i="14" s="1"/>
  <c r="J53" i="14"/>
  <c r="U220" i="14" s="1"/>
  <c r="J54" i="14"/>
  <c r="U219" i="14" s="1"/>
  <c r="K54" i="14"/>
  <c r="V219" i="14" s="1"/>
  <c r="I54" i="14"/>
  <c r="T219" i="14" s="1"/>
  <c r="L54" i="14"/>
  <c r="W219" i="14" s="1"/>
  <c r="I55" i="14"/>
  <c r="T218" i="14" s="1"/>
  <c r="L55" i="14"/>
  <c r="W218" i="14" s="1"/>
  <c r="J55" i="14"/>
  <c r="U218" i="14" s="1"/>
  <c r="K55" i="14"/>
  <c r="V218" i="14" s="1"/>
  <c r="L56" i="14"/>
  <c r="W217" i="14" s="1"/>
  <c r="I56" i="14"/>
  <c r="T217" i="14" s="1"/>
  <c r="K56" i="14"/>
  <c r="V217" i="14" s="1"/>
  <c r="J56" i="14"/>
  <c r="U217" i="14" s="1"/>
  <c r="I57" i="14"/>
  <c r="T216" i="14" s="1"/>
  <c r="J57" i="14"/>
  <c r="U216" i="14" s="1"/>
  <c r="K57" i="14"/>
  <c r="V216" i="14" s="1"/>
  <c r="L57" i="14"/>
  <c r="W216" i="14" s="1"/>
  <c r="K58" i="14"/>
  <c r="V215" i="14" s="1"/>
  <c r="I58" i="14"/>
  <c r="T215" i="14" s="1"/>
  <c r="J58" i="14"/>
  <c r="U215" i="14" s="1"/>
  <c r="L58" i="14"/>
  <c r="W215" i="14" s="1"/>
  <c r="L59" i="14"/>
  <c r="W214" i="14" s="1"/>
  <c r="I59" i="14"/>
  <c r="T214" i="14" s="1"/>
  <c r="J59" i="14"/>
  <c r="U214" i="14" s="1"/>
  <c r="K59" i="14"/>
  <c r="V214" i="14" s="1"/>
  <c r="I60" i="14"/>
  <c r="T213" i="14" s="1"/>
  <c r="L60" i="14"/>
  <c r="W213" i="14" s="1"/>
  <c r="K60" i="14"/>
  <c r="V213" i="14" s="1"/>
  <c r="J60" i="14"/>
  <c r="U213" i="14" s="1"/>
  <c r="J61" i="14"/>
  <c r="U212" i="14" s="1"/>
  <c r="I61" i="14"/>
  <c r="T212" i="14" s="1"/>
  <c r="L61" i="14"/>
  <c r="W212" i="14" s="1"/>
  <c r="K61" i="14"/>
  <c r="V212" i="14" s="1"/>
  <c r="K62" i="14"/>
  <c r="V211" i="14" s="1"/>
  <c r="J62" i="14"/>
  <c r="U211" i="14" s="1"/>
  <c r="I62" i="14"/>
  <c r="T211" i="14" s="1"/>
  <c r="L62" i="14"/>
  <c r="W211" i="14" s="1"/>
  <c r="L63" i="14"/>
  <c r="W210" i="14" s="1"/>
  <c r="K63" i="14"/>
  <c r="V210" i="14" s="1"/>
  <c r="J63" i="14"/>
  <c r="U210" i="14" s="1"/>
  <c r="I63" i="14"/>
  <c r="T210" i="14" s="1"/>
  <c r="L64" i="14"/>
  <c r="W209" i="14" s="1"/>
  <c r="K64" i="14"/>
  <c r="V209" i="14" s="1"/>
  <c r="J64" i="14"/>
  <c r="U209" i="14" s="1"/>
  <c r="I64" i="14"/>
  <c r="T209" i="14" s="1"/>
  <c r="L65" i="14"/>
  <c r="W208" i="14" s="1"/>
  <c r="K65" i="14"/>
  <c r="V208" i="14" s="1"/>
  <c r="J65" i="14"/>
  <c r="U208" i="14" s="1"/>
  <c r="I65" i="14"/>
  <c r="T208" i="14" s="1"/>
  <c r="K66" i="14"/>
  <c r="V207" i="14" s="1"/>
  <c r="I66" i="14"/>
  <c r="T207" i="14" s="1"/>
  <c r="J66" i="14"/>
  <c r="U207" i="14" s="1"/>
  <c r="L66" i="14"/>
  <c r="W207" i="14" s="1"/>
  <c r="L67" i="14"/>
  <c r="W206" i="14" s="1"/>
  <c r="K67" i="14"/>
  <c r="V206" i="14" s="1"/>
  <c r="J67" i="14"/>
  <c r="U206" i="14" s="1"/>
  <c r="I67" i="14"/>
  <c r="T206" i="14" s="1"/>
  <c r="I68" i="14"/>
  <c r="T205" i="14" s="1"/>
  <c r="L68" i="14"/>
  <c r="W205" i="14" s="1"/>
  <c r="J68" i="14"/>
  <c r="U205" i="14" s="1"/>
  <c r="K68" i="14"/>
  <c r="V205" i="14" s="1"/>
  <c r="J69" i="14"/>
  <c r="U204" i="14" s="1"/>
  <c r="I69" i="14"/>
  <c r="T204" i="14" s="1"/>
  <c r="K69" i="14"/>
  <c r="V204" i="14" s="1"/>
  <c r="L69" i="14"/>
  <c r="W204" i="14" s="1"/>
  <c r="K70" i="14"/>
  <c r="V203" i="14" s="1"/>
  <c r="J70" i="14"/>
  <c r="U203" i="14" s="1"/>
  <c r="I70" i="14"/>
  <c r="T203" i="14" s="1"/>
  <c r="L70" i="14"/>
  <c r="W203" i="14" s="1"/>
  <c r="L71" i="14"/>
  <c r="W202" i="14" s="1"/>
  <c r="K71" i="14"/>
  <c r="V202" i="14" s="1"/>
  <c r="J71" i="14"/>
  <c r="U202" i="14" s="1"/>
  <c r="I71" i="14"/>
  <c r="T202" i="14" s="1"/>
  <c r="L72" i="14"/>
  <c r="W201" i="14" s="1"/>
  <c r="K72" i="14"/>
  <c r="V201" i="14" s="1"/>
  <c r="J72" i="14"/>
  <c r="U201" i="14" s="1"/>
  <c r="I72" i="14"/>
  <c r="T201" i="14" s="1"/>
  <c r="L73" i="14"/>
  <c r="W200" i="14" s="1"/>
  <c r="J73" i="14"/>
  <c r="U200" i="14" s="1"/>
  <c r="K73" i="14"/>
  <c r="V200" i="14" s="1"/>
  <c r="I73" i="14"/>
  <c r="T200" i="14" s="1"/>
  <c r="L74" i="14"/>
  <c r="W199" i="14" s="1"/>
  <c r="K74" i="14"/>
  <c r="V199" i="14" s="1"/>
  <c r="J74" i="14"/>
  <c r="U199" i="14" s="1"/>
  <c r="I74" i="14"/>
  <c r="T199" i="14" s="1"/>
  <c r="J75" i="14"/>
  <c r="U198" i="14" s="1"/>
  <c r="L75" i="14"/>
  <c r="W198" i="14" s="1"/>
  <c r="K75" i="14"/>
  <c r="V198" i="14" s="1"/>
  <c r="I75" i="14"/>
  <c r="T198" i="14" s="1"/>
  <c r="J76" i="14"/>
  <c r="U197" i="14" s="1"/>
  <c r="L76" i="14"/>
  <c r="W197" i="14" s="1"/>
  <c r="I76" i="14"/>
  <c r="T197" i="14" s="1"/>
  <c r="K76" i="14"/>
  <c r="V197" i="14" s="1"/>
  <c r="J77" i="14"/>
  <c r="U196" i="14" s="1"/>
  <c r="K77" i="14"/>
  <c r="V196" i="14" s="1"/>
  <c r="I77" i="14"/>
  <c r="T196" i="14" s="1"/>
  <c r="L77" i="14"/>
  <c r="W196" i="14" s="1"/>
  <c r="K78" i="14"/>
  <c r="V195" i="14" s="1"/>
  <c r="J78" i="14"/>
  <c r="U195" i="14" s="1"/>
  <c r="I78" i="14"/>
  <c r="T195" i="14" s="1"/>
  <c r="L78" i="14"/>
  <c r="W195" i="14" s="1"/>
  <c r="L79" i="14"/>
  <c r="W194" i="14" s="1"/>
  <c r="K79" i="14"/>
  <c r="V194" i="14" s="1"/>
  <c r="J79" i="14"/>
  <c r="U194" i="14" s="1"/>
  <c r="I79" i="14"/>
  <c r="T194" i="14" s="1"/>
  <c r="L80" i="14"/>
  <c r="W193" i="14" s="1"/>
  <c r="K80" i="14"/>
  <c r="V193" i="14" s="1"/>
  <c r="J80" i="14"/>
  <c r="U193" i="14" s="1"/>
  <c r="I80" i="14"/>
  <c r="T193" i="14" s="1"/>
  <c r="K81" i="14"/>
  <c r="V192" i="14" s="1"/>
  <c r="J81" i="14"/>
  <c r="U192" i="14" s="1"/>
  <c r="I81" i="14"/>
  <c r="T192" i="14" s="1"/>
  <c r="L81" i="14"/>
  <c r="W192" i="14" s="1"/>
  <c r="L82" i="14"/>
  <c r="W191" i="14" s="1"/>
  <c r="K82" i="14"/>
  <c r="V191" i="14" s="1"/>
  <c r="J82" i="14"/>
  <c r="U191" i="14" s="1"/>
  <c r="I82" i="14"/>
  <c r="T191" i="14" s="1"/>
  <c r="L83" i="14"/>
  <c r="W190" i="14" s="1"/>
  <c r="K83" i="14"/>
  <c r="V190" i="14" s="1"/>
  <c r="J83" i="14"/>
  <c r="U190" i="14" s="1"/>
  <c r="I83" i="14"/>
  <c r="T190" i="14" s="1"/>
  <c r="J84" i="14"/>
  <c r="U189" i="14" s="1"/>
  <c r="L84" i="14"/>
  <c r="W189" i="14" s="1"/>
  <c r="K84" i="14"/>
  <c r="V189" i="14" s="1"/>
  <c r="I84" i="14"/>
  <c r="T189" i="14" s="1"/>
  <c r="I85" i="14"/>
  <c r="T188" i="14" s="1"/>
  <c r="L85" i="14"/>
  <c r="W188" i="14" s="1"/>
  <c r="K85" i="14"/>
  <c r="V188" i="14" s="1"/>
  <c r="J85" i="14"/>
  <c r="U188" i="14" s="1"/>
  <c r="K86" i="14"/>
  <c r="V187" i="14" s="1"/>
  <c r="I86" i="14"/>
  <c r="T187" i="14" s="1"/>
  <c r="J86" i="14"/>
  <c r="U187" i="14" s="1"/>
  <c r="L86" i="14"/>
  <c r="W187" i="14" s="1"/>
  <c r="I87" i="14"/>
  <c r="T186" i="14" s="1"/>
  <c r="K87" i="14"/>
  <c r="V186" i="14" s="1"/>
  <c r="J87" i="14"/>
  <c r="U186" i="14" s="1"/>
  <c r="L87" i="14"/>
  <c r="W186" i="14" s="1"/>
  <c r="K88" i="14"/>
  <c r="V185" i="14" s="1"/>
  <c r="J88" i="14"/>
  <c r="U185" i="14" s="1"/>
  <c r="L88" i="14"/>
  <c r="W185" i="14" s="1"/>
  <c r="I88" i="14"/>
  <c r="T185" i="14" s="1"/>
  <c r="K89" i="14"/>
  <c r="V184" i="14" s="1"/>
  <c r="L89" i="14"/>
  <c r="W184" i="14" s="1"/>
  <c r="J89" i="14"/>
  <c r="U184" i="14" s="1"/>
  <c r="I89" i="14"/>
  <c r="T184" i="14" s="1"/>
  <c r="L90" i="14"/>
  <c r="W183" i="14" s="1"/>
  <c r="K90" i="14"/>
  <c r="V183" i="14" s="1"/>
  <c r="J90" i="14"/>
  <c r="U183" i="14" s="1"/>
  <c r="I90" i="14"/>
  <c r="T183" i="14" s="1"/>
  <c r="I91" i="14"/>
  <c r="T182" i="14" s="1"/>
  <c r="J91" i="14"/>
  <c r="U182" i="14" s="1"/>
  <c r="K91" i="14"/>
  <c r="V182" i="14" s="1"/>
  <c r="L91" i="14"/>
  <c r="W182" i="14" s="1"/>
  <c r="J92" i="14"/>
  <c r="U181" i="14" s="1"/>
  <c r="I92" i="14"/>
  <c r="T181" i="14" s="1"/>
  <c r="L92" i="14"/>
  <c r="W181" i="14" s="1"/>
  <c r="K92" i="14"/>
  <c r="V181" i="14" s="1"/>
  <c r="K93" i="14"/>
  <c r="V180" i="14" s="1"/>
  <c r="J93" i="14"/>
  <c r="U180" i="14" s="1"/>
  <c r="I93" i="14"/>
  <c r="T180" i="14" s="1"/>
  <c r="L93" i="14"/>
  <c r="W180" i="14" s="1"/>
  <c r="L94" i="14"/>
  <c r="W179" i="14" s="1"/>
  <c r="K94" i="14"/>
  <c r="V179" i="14" s="1"/>
  <c r="J94" i="14"/>
  <c r="U179" i="14" s="1"/>
  <c r="I94" i="14"/>
  <c r="T179" i="14" s="1"/>
  <c r="L95" i="14"/>
  <c r="W178" i="14" s="1"/>
  <c r="K95" i="14"/>
  <c r="V178" i="14" s="1"/>
  <c r="J95" i="14"/>
  <c r="U178" i="14" s="1"/>
  <c r="I95" i="14"/>
  <c r="T178" i="14" s="1"/>
  <c r="L96" i="14"/>
  <c r="W177" i="14" s="1"/>
  <c r="K96" i="14"/>
  <c r="V177" i="14" s="1"/>
  <c r="J96" i="14"/>
  <c r="U177" i="14" s="1"/>
  <c r="I96" i="14"/>
  <c r="T177" i="14" s="1"/>
  <c r="L97" i="14"/>
  <c r="W176" i="14" s="1"/>
  <c r="K97" i="14"/>
  <c r="V176" i="14" s="1"/>
  <c r="J97" i="14"/>
  <c r="U176" i="14" s="1"/>
  <c r="I97" i="14"/>
  <c r="T176" i="14" s="1"/>
  <c r="L98" i="14"/>
  <c r="W175" i="14" s="1"/>
  <c r="I98" i="14"/>
  <c r="T175" i="14" s="1"/>
  <c r="K98" i="14"/>
  <c r="V175" i="14" s="1"/>
  <c r="J98" i="14"/>
  <c r="U175" i="14" s="1"/>
  <c r="I99" i="14"/>
  <c r="T174" i="14" s="1"/>
  <c r="K99" i="14"/>
  <c r="V174" i="14" s="1"/>
  <c r="L99" i="14"/>
  <c r="W174" i="14" s="1"/>
  <c r="J99" i="14"/>
  <c r="U174" i="14" s="1"/>
  <c r="J100" i="14"/>
  <c r="U173" i="14" s="1"/>
  <c r="I100" i="14"/>
  <c r="T173" i="14" s="1"/>
  <c r="L100" i="14"/>
  <c r="W173" i="14" s="1"/>
  <c r="K100" i="14"/>
  <c r="V173" i="14" s="1"/>
  <c r="K101" i="14"/>
  <c r="V172" i="14" s="1"/>
  <c r="J101" i="14"/>
  <c r="U172" i="14" s="1"/>
  <c r="I101" i="14"/>
  <c r="T172" i="14" s="1"/>
  <c r="L101" i="14"/>
  <c r="W172" i="14" s="1"/>
  <c r="L102" i="14"/>
  <c r="W171" i="14" s="1"/>
  <c r="K102" i="14"/>
  <c r="V171" i="14" s="1"/>
  <c r="J102" i="14"/>
  <c r="U171" i="14" s="1"/>
  <c r="I102" i="14"/>
  <c r="T171" i="14" s="1"/>
  <c r="L103" i="14"/>
  <c r="W170" i="14" s="1"/>
  <c r="K103" i="14"/>
  <c r="V170" i="14" s="1"/>
  <c r="J103" i="14"/>
  <c r="U170" i="14" s="1"/>
  <c r="I103" i="14"/>
  <c r="T170" i="14" s="1"/>
  <c r="K104" i="14"/>
  <c r="V169" i="14" s="1"/>
  <c r="L104" i="14"/>
  <c r="W169" i="14" s="1"/>
  <c r="J104" i="14"/>
  <c r="U169" i="14" s="1"/>
  <c r="I104" i="14"/>
  <c r="T169" i="14" s="1"/>
  <c r="I105" i="14"/>
  <c r="T168" i="14" s="1"/>
  <c r="L105" i="14"/>
  <c r="W168" i="14" s="1"/>
  <c r="K105" i="14"/>
  <c r="V168" i="14" s="1"/>
  <c r="J105" i="14"/>
  <c r="U168" i="14" s="1"/>
  <c r="J106" i="14"/>
  <c r="U167" i="14" s="1"/>
  <c r="I106" i="14"/>
  <c r="T167" i="14" s="1"/>
  <c r="L106" i="14"/>
  <c r="W167" i="14" s="1"/>
  <c r="K106" i="14"/>
  <c r="V167" i="14" s="1"/>
  <c r="I107" i="14"/>
  <c r="T166" i="14" s="1"/>
  <c r="L107" i="14"/>
  <c r="W166" i="14" s="1"/>
  <c r="K107" i="14"/>
  <c r="V166" i="14" s="1"/>
  <c r="J107" i="14"/>
  <c r="U166" i="14" s="1"/>
  <c r="J108" i="14"/>
  <c r="U165" i="14" s="1"/>
  <c r="I108" i="14"/>
  <c r="T165" i="14" s="1"/>
  <c r="L108" i="14"/>
  <c r="W165" i="14" s="1"/>
  <c r="K108" i="14"/>
  <c r="V165" i="14" s="1"/>
  <c r="K109" i="14"/>
  <c r="V164" i="14" s="1"/>
  <c r="J109" i="14"/>
  <c r="U164" i="14" s="1"/>
  <c r="I109" i="14"/>
  <c r="T164" i="14" s="1"/>
  <c r="L109" i="14"/>
  <c r="W164" i="14" s="1"/>
  <c r="L110" i="14"/>
  <c r="W163" i="14" s="1"/>
  <c r="K110" i="14"/>
  <c r="V163" i="14" s="1"/>
  <c r="J110" i="14"/>
  <c r="U163" i="14" s="1"/>
  <c r="I110" i="14"/>
  <c r="T163" i="14" s="1"/>
  <c r="L111" i="14"/>
  <c r="W162" i="14" s="1"/>
  <c r="K111" i="14"/>
  <c r="V162" i="14" s="1"/>
  <c r="J111" i="14"/>
  <c r="U162" i="14" s="1"/>
  <c r="I111" i="14"/>
  <c r="T162" i="14" s="1"/>
  <c r="L112" i="14"/>
  <c r="W161" i="14" s="1"/>
  <c r="K112" i="14"/>
  <c r="V161" i="14" s="1"/>
  <c r="J112" i="14"/>
  <c r="U161" i="14" s="1"/>
  <c r="I112" i="14"/>
  <c r="T161" i="14" s="1"/>
  <c r="L113" i="14"/>
  <c r="W160" i="14" s="1"/>
  <c r="K113" i="14"/>
  <c r="V160" i="14" s="1"/>
  <c r="J113" i="14"/>
  <c r="U160" i="14" s="1"/>
  <c r="I113" i="14"/>
  <c r="T160" i="14" s="1"/>
  <c r="I114" i="14"/>
  <c r="T159" i="14" s="1"/>
  <c r="L114" i="14"/>
  <c r="W159" i="14" s="1"/>
  <c r="K114" i="14"/>
  <c r="V159" i="14" s="1"/>
  <c r="J114" i="14"/>
  <c r="U159" i="14" s="1"/>
  <c r="J115" i="14"/>
  <c r="U158" i="14" s="1"/>
  <c r="L115" i="14"/>
  <c r="W158" i="14" s="1"/>
  <c r="K115" i="14"/>
  <c r="V158" i="14" s="1"/>
  <c r="I115" i="14"/>
  <c r="T158" i="14" s="1"/>
  <c r="J116" i="14"/>
  <c r="U157" i="14" s="1"/>
  <c r="K116" i="14"/>
  <c r="V157" i="14" s="1"/>
  <c r="L116" i="14"/>
  <c r="W157" i="14" s="1"/>
  <c r="I116" i="14"/>
  <c r="T157" i="14" s="1"/>
  <c r="L117" i="14"/>
  <c r="W156" i="14" s="1"/>
  <c r="K117" i="14"/>
  <c r="V156" i="14" s="1"/>
  <c r="J117" i="14"/>
  <c r="U156" i="14" s="1"/>
  <c r="I117" i="14"/>
  <c r="T156" i="14" s="1"/>
  <c r="K118" i="14"/>
  <c r="V155" i="14" s="1"/>
  <c r="J118" i="14"/>
  <c r="U155" i="14" s="1"/>
  <c r="I118" i="14"/>
  <c r="T155" i="14" s="1"/>
  <c r="L118" i="14"/>
  <c r="W155" i="14" s="1"/>
  <c r="J119" i="14"/>
  <c r="U154" i="14" s="1"/>
  <c r="L119" i="14"/>
  <c r="W154" i="14" s="1"/>
  <c r="K119" i="14"/>
  <c r="V154" i="14" s="1"/>
  <c r="I119" i="14"/>
  <c r="T154" i="14" s="1"/>
  <c r="L120" i="14"/>
  <c r="W153" i="14" s="1"/>
  <c r="K120" i="14"/>
  <c r="V153" i="14" s="1"/>
  <c r="J120" i="14"/>
  <c r="U153" i="14" s="1"/>
  <c r="I120" i="14"/>
  <c r="T153" i="14" s="1"/>
  <c r="L121" i="14"/>
  <c r="W152" i="14" s="1"/>
  <c r="K121" i="14"/>
  <c r="V152" i="14" s="1"/>
  <c r="J121" i="14"/>
  <c r="U152" i="14" s="1"/>
  <c r="I121" i="14"/>
  <c r="T152" i="14" s="1"/>
  <c r="I122" i="14"/>
  <c r="T151" i="14" s="1"/>
  <c r="J122" i="14"/>
  <c r="U151" i="14" s="1"/>
  <c r="L122" i="14"/>
  <c r="W151" i="14" s="1"/>
  <c r="K122" i="14"/>
  <c r="V151" i="14" s="1"/>
  <c r="J123" i="14"/>
  <c r="U150" i="14" s="1"/>
  <c r="I123" i="14"/>
  <c r="T150" i="14" s="1"/>
  <c r="L123" i="14"/>
  <c r="W150" i="14" s="1"/>
  <c r="K123" i="14"/>
  <c r="V150" i="14" s="1"/>
  <c r="K124" i="14"/>
  <c r="V149" i="14" s="1"/>
  <c r="J124" i="14"/>
  <c r="U149" i="14" s="1"/>
  <c r="I124" i="14"/>
  <c r="T149" i="14" s="1"/>
  <c r="L124" i="14"/>
  <c r="W149" i="14" s="1"/>
  <c r="L125" i="14"/>
  <c r="W148" i="14" s="1"/>
  <c r="K125" i="14"/>
  <c r="V148" i="14" s="1"/>
  <c r="J125" i="14"/>
  <c r="U148" i="14" s="1"/>
  <c r="I125" i="14"/>
  <c r="T148" i="14" s="1"/>
  <c r="L126" i="14"/>
  <c r="W147" i="14" s="1"/>
  <c r="K126" i="14"/>
  <c r="V147" i="14" s="1"/>
  <c r="J126" i="14"/>
  <c r="U147" i="14" s="1"/>
  <c r="I126" i="14"/>
  <c r="T147" i="14" s="1"/>
  <c r="K127" i="14"/>
  <c r="V146" i="14" s="1"/>
  <c r="J127" i="14"/>
  <c r="U146" i="14" s="1"/>
  <c r="I127" i="14"/>
  <c r="T146" i="14" s="1"/>
  <c r="L127" i="14"/>
  <c r="W146" i="14" s="1"/>
  <c r="L128" i="14"/>
  <c r="W145" i="14" s="1"/>
  <c r="K128" i="14"/>
  <c r="V145" i="14" s="1"/>
  <c r="J128" i="14"/>
  <c r="U145" i="14" s="1"/>
  <c r="I128" i="14"/>
  <c r="T145" i="14" s="1"/>
  <c r="L129" i="14"/>
  <c r="W144" i="14" s="1"/>
  <c r="J129" i="14"/>
  <c r="U144" i="14" s="1"/>
  <c r="I129" i="14"/>
  <c r="T144" i="14" s="1"/>
  <c r="K129" i="14"/>
  <c r="V144" i="14" s="1"/>
  <c r="K130" i="14"/>
  <c r="V143" i="14" s="1"/>
  <c r="I130" i="14"/>
  <c r="T143" i="14" s="1"/>
  <c r="L130" i="14"/>
  <c r="W143" i="14" s="1"/>
  <c r="J130" i="14"/>
  <c r="U143" i="14" s="1"/>
  <c r="J131" i="14"/>
  <c r="U142" i="14" s="1"/>
  <c r="I131" i="14"/>
  <c r="T142" i="14" s="1"/>
  <c r="L131" i="14"/>
  <c r="W142" i="14" s="1"/>
  <c r="K131" i="14"/>
  <c r="V142" i="14" s="1"/>
  <c r="K132" i="14"/>
  <c r="V141" i="14" s="1"/>
  <c r="J132" i="14"/>
  <c r="U141" i="14" s="1"/>
  <c r="I132" i="14"/>
  <c r="T141" i="14" s="1"/>
  <c r="L132" i="14"/>
  <c r="W141" i="14" s="1"/>
  <c r="L133" i="14"/>
  <c r="W140" i="14" s="1"/>
  <c r="K133" i="14"/>
  <c r="V140" i="14" s="1"/>
  <c r="J133" i="14"/>
  <c r="U140" i="14" s="1"/>
  <c r="I133" i="14"/>
  <c r="T140" i="14" s="1"/>
  <c r="L134" i="14"/>
  <c r="W139" i="14" s="1"/>
  <c r="K134" i="14"/>
  <c r="V139" i="14" s="1"/>
  <c r="J134" i="14"/>
  <c r="U139" i="14" s="1"/>
  <c r="I134" i="14"/>
  <c r="T139" i="14" s="1"/>
  <c r="L135" i="14"/>
  <c r="W138" i="14" s="1"/>
  <c r="K135" i="14"/>
  <c r="V138" i="14" s="1"/>
  <c r="J135" i="14"/>
  <c r="U138" i="14" s="1"/>
  <c r="I135" i="14"/>
  <c r="T138" i="14" s="1"/>
  <c r="L136" i="14"/>
  <c r="W137" i="14" s="1"/>
  <c r="K136" i="14"/>
  <c r="V137" i="14" s="1"/>
  <c r="J136" i="14"/>
  <c r="U137" i="14" s="1"/>
  <c r="I136" i="14"/>
  <c r="T137" i="14" s="1"/>
  <c r="L137" i="14"/>
  <c r="W136" i="14" s="1"/>
  <c r="K137" i="14"/>
  <c r="V136" i="14" s="1"/>
  <c r="J137" i="14"/>
  <c r="U136" i="14" s="1"/>
  <c r="I137" i="14"/>
  <c r="T136" i="14" s="1"/>
  <c r="I138" i="14"/>
  <c r="T135" i="14" s="1"/>
  <c r="L138" i="14"/>
  <c r="W135" i="14" s="1"/>
  <c r="K138" i="14"/>
  <c r="V135" i="14" s="1"/>
  <c r="J138" i="14"/>
  <c r="U135" i="14" s="1"/>
  <c r="K139" i="14"/>
  <c r="V134" i="14" s="1"/>
  <c r="J139" i="14"/>
  <c r="U134" i="14" s="1"/>
  <c r="I139" i="14"/>
  <c r="T134" i="14" s="1"/>
  <c r="L139" i="14"/>
  <c r="W134" i="14" s="1"/>
  <c r="K140" i="14"/>
  <c r="V133" i="14" s="1"/>
  <c r="J140" i="14"/>
  <c r="U133" i="14" s="1"/>
  <c r="I140" i="14"/>
  <c r="T133" i="14" s="1"/>
  <c r="L140" i="14"/>
  <c r="W133" i="14" s="1"/>
  <c r="L141" i="14"/>
  <c r="W132" i="14" s="1"/>
  <c r="K141" i="14"/>
  <c r="V132" i="14" s="1"/>
  <c r="J141" i="14"/>
  <c r="U132" i="14" s="1"/>
  <c r="I141" i="14"/>
  <c r="T132" i="14" s="1"/>
  <c r="L142" i="14"/>
  <c r="W131" i="14" s="1"/>
  <c r="I142" i="14"/>
  <c r="T131" i="14" s="1"/>
  <c r="J142" i="14"/>
  <c r="U131" i="14" s="1"/>
  <c r="K142" i="14"/>
  <c r="V131" i="14" s="1"/>
  <c r="K143" i="14"/>
  <c r="V130" i="14" s="1"/>
  <c r="J143" i="14"/>
  <c r="U130" i="14" s="1"/>
  <c r="I143" i="14"/>
  <c r="T130" i="14" s="1"/>
  <c r="L143" i="14"/>
  <c r="W130" i="14" s="1"/>
  <c r="L144" i="14"/>
  <c r="W129" i="14" s="1"/>
  <c r="K144" i="14"/>
  <c r="V129" i="14" s="1"/>
  <c r="J144" i="14"/>
  <c r="U129" i="14" s="1"/>
  <c r="I144" i="14"/>
  <c r="T129" i="14" s="1"/>
  <c r="I145" i="14"/>
  <c r="T128" i="14" s="1"/>
  <c r="K145" i="14"/>
  <c r="V128" i="14" s="1"/>
  <c r="J145" i="14"/>
  <c r="U128" i="14" s="1"/>
  <c r="L145" i="14"/>
  <c r="W128" i="14" s="1"/>
  <c r="J146" i="14"/>
  <c r="U127" i="14" s="1"/>
  <c r="I146" i="14"/>
  <c r="T127" i="14" s="1"/>
  <c r="K146" i="14"/>
  <c r="V127" i="14" s="1"/>
  <c r="L146" i="14"/>
  <c r="W127" i="14" s="1"/>
  <c r="K147" i="14"/>
  <c r="V126" i="14" s="1"/>
  <c r="J147" i="14"/>
  <c r="U126" i="14" s="1"/>
  <c r="I147" i="14"/>
  <c r="T126" i="14" s="1"/>
  <c r="L147" i="14"/>
  <c r="W126" i="14" s="1"/>
  <c r="L148" i="14"/>
  <c r="W125" i="14" s="1"/>
  <c r="K148" i="14"/>
  <c r="V125" i="14" s="1"/>
  <c r="J148" i="14"/>
  <c r="U125" i="14" s="1"/>
  <c r="I148" i="14"/>
  <c r="T125" i="14" s="1"/>
  <c r="L149" i="14"/>
  <c r="W124" i="14" s="1"/>
  <c r="K149" i="14"/>
  <c r="V124" i="14" s="1"/>
  <c r="J149" i="14"/>
  <c r="U124" i="14" s="1"/>
  <c r="I149" i="14"/>
  <c r="T124" i="14" s="1"/>
  <c r="L150" i="14"/>
  <c r="W123" i="14" s="1"/>
  <c r="K150" i="14"/>
  <c r="V123" i="14" s="1"/>
  <c r="J150" i="14"/>
  <c r="U123" i="14" s="1"/>
  <c r="I150" i="14"/>
  <c r="T123" i="14" s="1"/>
  <c r="J151" i="14"/>
  <c r="U122" i="14" s="1"/>
  <c r="L151" i="14"/>
  <c r="W122" i="14" s="1"/>
  <c r="K151" i="14"/>
  <c r="V122" i="14" s="1"/>
  <c r="I151" i="14"/>
  <c r="T122" i="14" s="1"/>
  <c r="L152" i="14"/>
  <c r="W121" i="14" s="1"/>
  <c r="I152" i="14"/>
  <c r="T121" i="14" s="1"/>
  <c r="K152" i="14"/>
  <c r="V121" i="14" s="1"/>
  <c r="J152" i="14"/>
  <c r="U121" i="14" s="1"/>
  <c r="I153" i="14"/>
  <c r="T120" i="14" s="1"/>
  <c r="L153" i="14"/>
  <c r="W120" i="14" s="1"/>
  <c r="K153" i="14"/>
  <c r="V120" i="14" s="1"/>
  <c r="J153" i="14"/>
  <c r="U120" i="14" s="1"/>
  <c r="J154" i="14"/>
  <c r="U119" i="14" s="1"/>
  <c r="I154" i="14"/>
  <c r="T119" i="14" s="1"/>
  <c r="L154" i="14"/>
  <c r="W119" i="14" s="1"/>
  <c r="K154" i="14"/>
  <c r="V119" i="14" s="1"/>
  <c r="K155" i="14"/>
  <c r="V118" i="14" s="1"/>
  <c r="J155" i="14"/>
  <c r="U118" i="14" s="1"/>
  <c r="I155" i="14"/>
  <c r="T118" i="14" s="1"/>
  <c r="L155" i="14"/>
  <c r="W118" i="14" s="1"/>
  <c r="L156" i="14"/>
  <c r="W117" i="14" s="1"/>
  <c r="K156" i="14"/>
  <c r="V117" i="14" s="1"/>
  <c r="J156" i="14"/>
  <c r="U117" i="14" s="1"/>
  <c r="I156" i="14"/>
  <c r="T117" i="14" s="1"/>
  <c r="L157" i="14"/>
  <c r="W116" i="14" s="1"/>
  <c r="K157" i="14"/>
  <c r="V116" i="14" s="1"/>
  <c r="J157" i="14"/>
  <c r="U116" i="14" s="1"/>
  <c r="I157" i="14"/>
  <c r="T116" i="14" s="1"/>
  <c r="L158" i="14"/>
  <c r="W115" i="14" s="1"/>
  <c r="K158" i="14"/>
  <c r="V115" i="14" s="1"/>
  <c r="J158" i="14"/>
  <c r="U115" i="14" s="1"/>
  <c r="I158" i="14"/>
  <c r="T115" i="14" s="1"/>
  <c r="L159" i="14"/>
  <c r="W114" i="14" s="1"/>
  <c r="K159" i="14"/>
  <c r="V114" i="14" s="1"/>
  <c r="J159" i="14"/>
  <c r="U114" i="14" s="1"/>
  <c r="I159" i="14"/>
  <c r="T114" i="14" s="1"/>
  <c r="L160" i="14"/>
  <c r="W113" i="14" s="1"/>
  <c r="K160" i="14"/>
  <c r="V113" i="14" s="1"/>
  <c r="J160" i="14"/>
  <c r="U113" i="14" s="1"/>
  <c r="I160" i="14"/>
  <c r="T113" i="14" s="1"/>
  <c r="I161" i="14"/>
  <c r="T112" i="14" s="1"/>
  <c r="L161" i="14"/>
  <c r="W112" i="14" s="1"/>
  <c r="K161" i="14"/>
  <c r="V112" i="14" s="1"/>
  <c r="J161" i="14"/>
  <c r="U112" i="14" s="1"/>
  <c r="J162" i="14"/>
  <c r="U111" i="14" s="1"/>
  <c r="I162" i="14"/>
  <c r="T111" i="14" s="1"/>
  <c r="L162" i="14"/>
  <c r="W111" i="14" s="1"/>
  <c r="K162" i="14"/>
  <c r="V111" i="14" s="1"/>
  <c r="K163" i="14"/>
  <c r="V110" i="14" s="1"/>
  <c r="J163" i="14"/>
  <c r="U110" i="14" s="1"/>
  <c r="I163" i="14"/>
  <c r="T110" i="14" s="1"/>
  <c r="L163" i="14"/>
  <c r="W110" i="14" s="1"/>
  <c r="L164" i="14"/>
  <c r="W109" i="14" s="1"/>
  <c r="K164" i="14"/>
  <c r="V109" i="14" s="1"/>
  <c r="J164" i="14"/>
  <c r="U109" i="14" s="1"/>
  <c r="I164" i="14"/>
  <c r="T109" i="14" s="1"/>
  <c r="L165" i="14"/>
  <c r="W108" i="14" s="1"/>
  <c r="K165" i="14"/>
  <c r="V108" i="14" s="1"/>
  <c r="J165" i="14"/>
  <c r="U108" i="14" s="1"/>
  <c r="I165" i="14"/>
  <c r="T108" i="14" s="1"/>
  <c r="L166" i="14"/>
  <c r="W107" i="14" s="1"/>
  <c r="K166" i="14"/>
  <c r="V107" i="14" s="1"/>
  <c r="J166" i="14"/>
  <c r="U107" i="14" s="1"/>
  <c r="I166" i="14"/>
  <c r="T107" i="14" s="1"/>
  <c r="L167" i="14"/>
  <c r="W106" i="14" s="1"/>
  <c r="K167" i="14"/>
  <c r="V106" i="14" s="1"/>
  <c r="J167" i="14"/>
  <c r="U106" i="14" s="1"/>
  <c r="I167" i="14"/>
  <c r="T106" i="14" s="1"/>
  <c r="L168" i="14"/>
  <c r="W105" i="14" s="1"/>
  <c r="I168" i="14"/>
  <c r="T105" i="14" s="1"/>
  <c r="J168" i="14"/>
  <c r="U105" i="14" s="1"/>
  <c r="K168" i="14"/>
  <c r="V105" i="14" s="1"/>
  <c r="I169" i="14"/>
  <c r="T104" i="14" s="1"/>
  <c r="L169" i="14"/>
  <c r="W104" i="14" s="1"/>
  <c r="K169" i="14"/>
  <c r="V104" i="14" s="1"/>
  <c r="J169" i="14"/>
  <c r="U104" i="14" s="1"/>
  <c r="L170" i="14"/>
  <c r="W103" i="14" s="1"/>
  <c r="J170" i="14"/>
  <c r="U103" i="14" s="1"/>
  <c r="I170" i="14"/>
  <c r="T103" i="14" s="1"/>
  <c r="K170" i="14"/>
  <c r="V103" i="14" s="1"/>
  <c r="L171" i="14"/>
  <c r="W102" i="14" s="1"/>
  <c r="K171" i="14"/>
  <c r="V102" i="14" s="1"/>
  <c r="J171" i="14"/>
  <c r="U102" i="14" s="1"/>
  <c r="I171" i="14"/>
  <c r="T102" i="14" s="1"/>
  <c r="K172" i="14"/>
  <c r="V101" i="14" s="1"/>
  <c r="I172" i="14"/>
  <c r="T101" i="14" s="1"/>
  <c r="L172" i="14"/>
  <c r="W101" i="14" s="1"/>
  <c r="J172" i="14"/>
  <c r="U101" i="14" s="1"/>
  <c r="I173" i="14"/>
  <c r="T100" i="14" s="1"/>
  <c r="J173" i="14"/>
  <c r="U100" i="14" s="1"/>
  <c r="L173" i="14"/>
  <c r="W100" i="14" s="1"/>
  <c r="K173" i="14"/>
  <c r="V100" i="14" s="1"/>
  <c r="J174" i="14"/>
  <c r="U99" i="14" s="1"/>
  <c r="I174" i="14"/>
  <c r="T99" i="14" s="1"/>
  <c r="L174" i="14"/>
  <c r="W99" i="14" s="1"/>
  <c r="K174" i="14"/>
  <c r="V99" i="14" s="1"/>
  <c r="K175" i="14"/>
  <c r="V98" i="14" s="1"/>
  <c r="J175" i="14"/>
  <c r="U98" i="14" s="1"/>
  <c r="L175" i="14"/>
  <c r="W98" i="14" s="1"/>
  <c r="I175" i="14"/>
  <c r="T98" i="14" s="1"/>
  <c r="L176" i="14"/>
  <c r="W97" i="14" s="1"/>
  <c r="K176" i="14"/>
  <c r="V97" i="14" s="1"/>
  <c r="I176" i="14"/>
  <c r="T97" i="14" s="1"/>
  <c r="J176" i="14"/>
  <c r="U97" i="14" s="1"/>
  <c r="L177" i="14"/>
  <c r="W96" i="14" s="1"/>
  <c r="I177" i="14"/>
  <c r="T96" i="14" s="1"/>
  <c r="J177" i="14"/>
  <c r="U96" i="14" s="1"/>
  <c r="K177" i="14"/>
  <c r="V96" i="14" s="1"/>
  <c r="J178" i="14"/>
  <c r="U95" i="14" s="1"/>
  <c r="L178" i="14"/>
  <c r="W95" i="14" s="1"/>
  <c r="K178" i="14"/>
  <c r="V95" i="14" s="1"/>
  <c r="I178" i="14"/>
  <c r="T95" i="14" s="1"/>
  <c r="K179" i="14"/>
  <c r="V94" i="14" s="1"/>
  <c r="L179" i="14"/>
  <c r="W94" i="14" s="1"/>
  <c r="J179" i="14"/>
  <c r="U94" i="14" s="1"/>
  <c r="I179" i="14"/>
  <c r="T94" i="14" s="1"/>
  <c r="K180" i="14"/>
  <c r="V93" i="14" s="1"/>
  <c r="I180" i="14"/>
  <c r="T93" i="14" s="1"/>
  <c r="L180" i="14"/>
  <c r="W93" i="14" s="1"/>
  <c r="J180" i="14"/>
  <c r="U93" i="14" s="1"/>
  <c r="L181" i="14"/>
  <c r="W92" i="14" s="1"/>
  <c r="I181" i="14"/>
  <c r="T92" i="14" s="1"/>
  <c r="K181" i="14"/>
  <c r="V92" i="14" s="1"/>
  <c r="J181" i="14"/>
  <c r="U92" i="14" s="1"/>
  <c r="J182" i="14"/>
  <c r="U91" i="14" s="1"/>
  <c r="I182" i="14"/>
  <c r="T91" i="14" s="1"/>
  <c r="L182" i="14"/>
  <c r="W91" i="14" s="1"/>
  <c r="K182" i="14"/>
  <c r="V91" i="14" s="1"/>
  <c r="K183" i="14"/>
  <c r="V90" i="14" s="1"/>
  <c r="J183" i="14"/>
  <c r="U90" i="14" s="1"/>
  <c r="I183" i="14"/>
  <c r="T90" i="14" s="1"/>
  <c r="L183" i="14"/>
  <c r="W90" i="14" s="1"/>
  <c r="L184" i="14"/>
  <c r="W89" i="14" s="1"/>
  <c r="K184" i="14"/>
  <c r="V89" i="14" s="1"/>
  <c r="J184" i="14"/>
  <c r="U89" i="14" s="1"/>
  <c r="I184" i="14"/>
  <c r="T89" i="14" s="1"/>
  <c r="L185" i="14"/>
  <c r="W88" i="14" s="1"/>
  <c r="K185" i="14"/>
  <c r="V88" i="14" s="1"/>
  <c r="J185" i="14"/>
  <c r="U88" i="14" s="1"/>
  <c r="I185" i="14"/>
  <c r="T88" i="14" s="1"/>
  <c r="L186" i="14"/>
  <c r="W87" i="14" s="1"/>
  <c r="K186" i="14"/>
  <c r="V87" i="14" s="1"/>
  <c r="J186" i="14"/>
  <c r="U87" i="14" s="1"/>
  <c r="I186" i="14"/>
  <c r="T87" i="14" s="1"/>
  <c r="L187" i="14"/>
  <c r="W86" i="14" s="1"/>
  <c r="K187" i="14"/>
  <c r="V86" i="14" s="1"/>
  <c r="J187" i="14"/>
  <c r="U86" i="14" s="1"/>
  <c r="I187" i="14"/>
  <c r="T86" i="14" s="1"/>
  <c r="J188" i="14"/>
  <c r="U85" i="14" s="1"/>
  <c r="L188" i="14"/>
  <c r="W85" i="14" s="1"/>
  <c r="I188" i="14"/>
  <c r="T85" i="14" s="1"/>
  <c r="K188" i="14"/>
  <c r="V85" i="14" s="1"/>
  <c r="I189" i="14"/>
  <c r="T84" i="14" s="1"/>
  <c r="L189" i="14"/>
  <c r="W84" i="14" s="1"/>
  <c r="K189" i="14"/>
  <c r="V84" i="14" s="1"/>
  <c r="J189" i="14"/>
  <c r="U84" i="14" s="1"/>
  <c r="J190" i="14"/>
  <c r="U83" i="14" s="1"/>
  <c r="K190" i="14"/>
  <c r="V83" i="14" s="1"/>
  <c r="I190" i="14"/>
  <c r="T83" i="14" s="1"/>
  <c r="L190" i="14"/>
  <c r="W83" i="14" s="1"/>
  <c r="K191" i="14"/>
  <c r="V82" i="14" s="1"/>
  <c r="J191" i="14"/>
  <c r="U82" i="14" s="1"/>
  <c r="I191" i="14"/>
  <c r="T82" i="14" s="1"/>
  <c r="L191" i="14"/>
  <c r="W82" i="14" s="1"/>
  <c r="K192" i="14"/>
  <c r="V81" i="14" s="1"/>
  <c r="L192" i="14"/>
  <c r="W81" i="14" s="1"/>
  <c r="J192" i="14"/>
  <c r="U81" i="14" s="1"/>
  <c r="I192" i="14"/>
  <c r="T81" i="14" s="1"/>
  <c r="L193" i="14"/>
  <c r="W80" i="14" s="1"/>
  <c r="I193" i="14"/>
  <c r="T80" i="14" s="1"/>
  <c r="J193" i="14"/>
  <c r="U80" i="14" s="1"/>
  <c r="K193" i="14"/>
  <c r="V80" i="14" s="1"/>
  <c r="K194" i="14"/>
  <c r="V79" i="14" s="1"/>
  <c r="L194" i="14"/>
  <c r="W79" i="14" s="1"/>
  <c r="J194" i="14"/>
  <c r="U79" i="14" s="1"/>
  <c r="I194" i="14"/>
  <c r="T79" i="14" s="1"/>
  <c r="L195" i="14"/>
  <c r="W78" i="14" s="1"/>
  <c r="K195" i="14"/>
  <c r="V78" i="14" s="1"/>
  <c r="J195" i="14"/>
  <c r="U78" i="14" s="1"/>
  <c r="I195" i="14"/>
  <c r="T78" i="14" s="1"/>
  <c r="L196" i="14"/>
  <c r="W77" i="14" s="1"/>
  <c r="K196" i="14"/>
  <c r="V77" i="14" s="1"/>
  <c r="J196" i="14"/>
  <c r="U77" i="14" s="1"/>
  <c r="I196" i="14"/>
  <c r="T77" i="14" s="1"/>
  <c r="L197" i="14"/>
  <c r="W76" i="14" s="1"/>
  <c r="I197" i="14"/>
  <c r="T76" i="14" s="1"/>
  <c r="J197" i="14"/>
  <c r="U76" i="14" s="1"/>
  <c r="K197" i="14"/>
  <c r="V76" i="14" s="1"/>
  <c r="L198" i="14"/>
  <c r="W75" i="14" s="1"/>
  <c r="K198" i="14"/>
  <c r="V75" i="14" s="1"/>
  <c r="J198" i="14"/>
  <c r="U75" i="14" s="1"/>
  <c r="I198" i="14"/>
  <c r="T75" i="14" s="1"/>
  <c r="L199" i="14"/>
  <c r="W74" i="14" s="1"/>
  <c r="K199" i="14"/>
  <c r="V74" i="14" s="1"/>
  <c r="I199" i="14"/>
  <c r="T74" i="14" s="1"/>
  <c r="J199" i="14"/>
  <c r="U74" i="14" s="1"/>
  <c r="I200" i="14"/>
  <c r="T73" i="14" s="1"/>
  <c r="K200" i="14"/>
  <c r="V73" i="14" s="1"/>
  <c r="J200" i="14"/>
  <c r="U73" i="14" s="1"/>
  <c r="L200" i="14"/>
  <c r="W73" i="14" s="1"/>
  <c r="J201" i="14"/>
  <c r="U72" i="14" s="1"/>
  <c r="I201" i="14"/>
  <c r="T72" i="14" s="1"/>
  <c r="L201" i="14"/>
  <c r="W72" i="14" s="1"/>
  <c r="K201" i="14"/>
  <c r="V72" i="14" s="1"/>
  <c r="K202" i="14"/>
  <c r="V71" i="14" s="1"/>
  <c r="J202" i="14"/>
  <c r="U71" i="14" s="1"/>
  <c r="L202" i="14"/>
  <c r="W71" i="14" s="1"/>
  <c r="I202" i="14"/>
  <c r="T71" i="14" s="1"/>
  <c r="L203" i="14"/>
  <c r="W70" i="14" s="1"/>
  <c r="K203" i="14"/>
  <c r="V70" i="14" s="1"/>
  <c r="J203" i="14"/>
  <c r="U70" i="14" s="1"/>
  <c r="I203" i="14"/>
  <c r="T70" i="14" s="1"/>
  <c r="L204" i="14"/>
  <c r="W69" i="14" s="1"/>
  <c r="I204" i="14"/>
  <c r="T69" i="14" s="1"/>
  <c r="J204" i="14"/>
  <c r="U69" i="14" s="1"/>
  <c r="K204" i="14"/>
  <c r="V69" i="14" s="1"/>
  <c r="J205" i="14"/>
  <c r="U68" i="14" s="1"/>
  <c r="L205" i="14"/>
  <c r="W68" i="14" s="1"/>
  <c r="K205" i="14"/>
  <c r="V68" i="14" s="1"/>
  <c r="I205" i="14"/>
  <c r="T68" i="14" s="1"/>
  <c r="K206" i="14"/>
  <c r="V67" i="14" s="1"/>
  <c r="L206" i="14"/>
  <c r="W67" i="14" s="1"/>
  <c r="J206" i="14"/>
  <c r="U67" i="14" s="1"/>
  <c r="I206" i="14"/>
  <c r="T67" i="14" s="1"/>
  <c r="L207" i="14"/>
  <c r="W66" i="14" s="1"/>
  <c r="J207" i="14"/>
  <c r="U66" i="14" s="1"/>
  <c r="K207" i="14"/>
  <c r="V66" i="14" s="1"/>
  <c r="I207" i="14"/>
  <c r="T66" i="14" s="1"/>
  <c r="I208" i="14"/>
  <c r="T65" i="14" s="1"/>
  <c r="L208" i="14"/>
  <c r="W65" i="14" s="1"/>
  <c r="K208" i="14"/>
  <c r="V65" i="14" s="1"/>
  <c r="J208" i="14"/>
  <c r="U65" i="14" s="1"/>
  <c r="J209" i="14"/>
  <c r="U64" i="14" s="1"/>
  <c r="I209" i="14"/>
  <c r="T64" i="14" s="1"/>
  <c r="K209" i="14"/>
  <c r="V64" i="14" s="1"/>
  <c r="L209" i="14"/>
  <c r="W64" i="14" s="1"/>
  <c r="K210" i="14"/>
  <c r="V63" i="14" s="1"/>
  <c r="J210" i="14"/>
  <c r="U63" i="14" s="1"/>
  <c r="I210" i="14"/>
  <c r="T63" i="14" s="1"/>
  <c r="L210" i="14"/>
  <c r="W63" i="14" s="1"/>
  <c r="L211" i="14"/>
  <c r="W62" i="14" s="1"/>
  <c r="K211" i="14"/>
  <c r="V62" i="14" s="1"/>
  <c r="J211" i="14"/>
  <c r="U62" i="14" s="1"/>
  <c r="I211" i="14"/>
  <c r="T62" i="14" s="1"/>
  <c r="L212" i="14"/>
  <c r="W61" i="14" s="1"/>
  <c r="K212" i="14"/>
  <c r="V61" i="14" s="1"/>
  <c r="I212" i="14"/>
  <c r="T61" i="14" s="1"/>
  <c r="J212" i="14"/>
  <c r="U61" i="14" s="1"/>
  <c r="L213" i="14"/>
  <c r="W60" i="14" s="1"/>
  <c r="J213" i="14"/>
  <c r="U60" i="14" s="1"/>
  <c r="I213" i="14"/>
  <c r="T60" i="14" s="1"/>
  <c r="K213" i="14"/>
  <c r="V60" i="14" s="1"/>
  <c r="K214" i="14"/>
  <c r="V59" i="14" s="1"/>
  <c r="J214" i="14"/>
  <c r="U59" i="14" s="1"/>
  <c r="L214" i="14"/>
  <c r="W59" i="14" s="1"/>
  <c r="I214" i="14"/>
  <c r="T59" i="14" s="1"/>
  <c r="L215" i="14"/>
  <c r="W58" i="14" s="1"/>
  <c r="K215" i="14"/>
  <c r="V58" i="14" s="1"/>
  <c r="J215" i="14"/>
  <c r="U58" i="14" s="1"/>
  <c r="I215" i="14"/>
  <c r="T58" i="14" s="1"/>
  <c r="I216" i="14"/>
  <c r="T57" i="14" s="1"/>
  <c r="L216" i="14"/>
  <c r="W57" i="14" s="1"/>
  <c r="K216" i="14"/>
  <c r="V57" i="14" s="1"/>
  <c r="J216" i="14"/>
  <c r="U57" i="14" s="1"/>
  <c r="J217" i="14"/>
  <c r="U56" i="14" s="1"/>
  <c r="I217" i="14"/>
  <c r="T56" i="14" s="1"/>
  <c r="L217" i="14"/>
  <c r="W56" i="14" s="1"/>
  <c r="K217" i="14"/>
  <c r="V56" i="14" s="1"/>
  <c r="K218" i="14"/>
  <c r="V55" i="14" s="1"/>
  <c r="J218" i="14"/>
  <c r="U55" i="14" s="1"/>
  <c r="I218" i="14"/>
  <c r="T55" i="14" s="1"/>
  <c r="L218" i="14"/>
  <c r="W55" i="14" s="1"/>
  <c r="L219" i="14"/>
  <c r="W54" i="14" s="1"/>
  <c r="K219" i="14"/>
  <c r="V54" i="14" s="1"/>
  <c r="J219" i="14"/>
  <c r="U54" i="14" s="1"/>
  <c r="I219" i="14"/>
  <c r="T54" i="14" s="1"/>
  <c r="L220" i="14"/>
  <c r="W53" i="14" s="1"/>
  <c r="J220" i="14"/>
  <c r="U53" i="14" s="1"/>
  <c r="K220" i="14"/>
  <c r="V53" i="14" s="1"/>
  <c r="I220" i="14"/>
  <c r="T53" i="14" s="1"/>
  <c r="L221" i="14"/>
  <c r="W52" i="14" s="1"/>
  <c r="K221" i="14"/>
  <c r="V52" i="14" s="1"/>
  <c r="J221" i="14"/>
  <c r="U52" i="14" s="1"/>
  <c r="I221" i="14"/>
  <c r="T52" i="14" s="1"/>
  <c r="K222" i="14"/>
  <c r="V51" i="14" s="1"/>
  <c r="J222" i="14"/>
  <c r="U51" i="14" s="1"/>
  <c r="I222" i="14"/>
  <c r="T51" i="14" s="1"/>
  <c r="L222" i="14"/>
  <c r="W51" i="14" s="1"/>
  <c r="I223" i="14"/>
  <c r="T50" i="14" s="1"/>
  <c r="L223" i="14"/>
  <c r="W50" i="14" s="1"/>
  <c r="J223" i="14"/>
  <c r="U50" i="14" s="1"/>
  <c r="K223" i="14"/>
  <c r="V50" i="14" s="1"/>
  <c r="I224" i="14"/>
  <c r="T49" i="14" s="1"/>
  <c r="L224" i="14"/>
  <c r="W49" i="14" s="1"/>
  <c r="K224" i="14"/>
  <c r="V49" i="14" s="1"/>
  <c r="J224" i="14"/>
  <c r="U49" i="14" s="1"/>
  <c r="J225" i="14"/>
  <c r="U48" i="14" s="1"/>
  <c r="I225" i="14"/>
  <c r="T48" i="14" s="1"/>
  <c r="L225" i="14"/>
  <c r="W48" i="14" s="1"/>
  <c r="K225" i="14"/>
  <c r="V48" i="14" s="1"/>
  <c r="J226" i="14"/>
  <c r="U47" i="14" s="1"/>
  <c r="L226" i="14"/>
  <c r="W47" i="14" s="1"/>
  <c r="I226" i="14"/>
  <c r="T47" i="14" s="1"/>
  <c r="K226" i="14"/>
  <c r="V47" i="14" s="1"/>
  <c r="J227" i="14"/>
  <c r="U46" i="14" s="1"/>
  <c r="L227" i="14"/>
  <c r="W46" i="14" s="1"/>
  <c r="I227" i="14"/>
  <c r="T46" i="14" s="1"/>
  <c r="K227" i="14"/>
  <c r="V46" i="14" s="1"/>
  <c r="K228" i="14"/>
  <c r="V45" i="14" s="1"/>
  <c r="I228" i="14"/>
  <c r="T45" i="14" s="1"/>
  <c r="J228" i="14"/>
  <c r="U45" i="14" s="1"/>
  <c r="L228" i="14"/>
  <c r="W45" i="14" s="1"/>
  <c r="L229" i="14"/>
  <c r="W44" i="14" s="1"/>
  <c r="K229" i="14"/>
  <c r="V44" i="14" s="1"/>
  <c r="J229" i="14"/>
  <c r="U44" i="14" s="1"/>
  <c r="I229" i="14"/>
  <c r="T44" i="14" s="1"/>
  <c r="J230" i="14"/>
  <c r="U43" i="14" s="1"/>
  <c r="L230" i="14"/>
  <c r="W43" i="14" s="1"/>
  <c r="I230" i="14"/>
  <c r="T43" i="14" s="1"/>
  <c r="K230" i="14"/>
  <c r="V43" i="14" s="1"/>
  <c r="J231" i="14"/>
  <c r="U42" i="14" s="1"/>
  <c r="I231" i="14"/>
  <c r="T42" i="14" s="1"/>
  <c r="L231" i="14"/>
  <c r="W42" i="14" s="1"/>
  <c r="K231" i="14"/>
  <c r="V42" i="14" s="1"/>
  <c r="K232" i="14"/>
  <c r="V41" i="14" s="1"/>
  <c r="L232" i="14"/>
  <c r="W41" i="14" s="1"/>
  <c r="I232" i="14"/>
  <c r="T41" i="14" s="1"/>
  <c r="J232" i="14"/>
  <c r="U41" i="14" s="1"/>
  <c r="L233" i="14"/>
  <c r="W40" i="14" s="1"/>
  <c r="K233" i="14"/>
  <c r="V40" i="14" s="1"/>
  <c r="J233" i="14"/>
  <c r="U40" i="14" s="1"/>
  <c r="I233" i="14"/>
  <c r="T40" i="14" s="1"/>
  <c r="I234" i="14"/>
  <c r="T39" i="14" s="1"/>
  <c r="K234" i="14"/>
  <c r="V39" i="14" s="1"/>
  <c r="L234" i="14"/>
  <c r="W39" i="14" s="1"/>
  <c r="J234" i="14"/>
  <c r="U39" i="14" s="1"/>
  <c r="K235" i="14"/>
  <c r="V38" i="14" s="1"/>
  <c r="I235" i="14"/>
  <c r="T38" i="14" s="1"/>
  <c r="J235" i="14"/>
  <c r="U38" i="14" s="1"/>
  <c r="L235" i="14"/>
  <c r="W38" i="14" s="1"/>
  <c r="K236" i="14"/>
  <c r="V37" i="14" s="1"/>
  <c r="J236" i="14"/>
  <c r="U37" i="14" s="1"/>
  <c r="I236" i="14"/>
  <c r="T37" i="14" s="1"/>
  <c r="L236" i="14"/>
  <c r="W37" i="14" s="1"/>
  <c r="L237" i="14"/>
  <c r="W36" i="14" s="1"/>
  <c r="K237" i="14"/>
  <c r="V36" i="14" s="1"/>
  <c r="J237" i="14"/>
  <c r="U36" i="14" s="1"/>
  <c r="I237" i="14"/>
  <c r="T36" i="14" s="1"/>
  <c r="L238" i="14"/>
  <c r="W35" i="14" s="1"/>
  <c r="K238" i="14"/>
  <c r="V35" i="14" s="1"/>
  <c r="J238" i="14"/>
  <c r="U35" i="14" s="1"/>
  <c r="I238" i="14"/>
  <c r="T35" i="14" s="1"/>
  <c r="L239" i="14"/>
  <c r="W34" i="14" s="1"/>
  <c r="K239" i="14"/>
  <c r="V34" i="14" s="1"/>
  <c r="J239" i="14"/>
  <c r="U34" i="14" s="1"/>
  <c r="I239" i="14"/>
  <c r="T34" i="14" s="1"/>
  <c r="J240" i="14"/>
  <c r="U33" i="14" s="1"/>
  <c r="I240" i="14"/>
  <c r="T33" i="14" s="1"/>
  <c r="L240" i="14"/>
  <c r="W33" i="14" s="1"/>
  <c r="K240" i="14"/>
  <c r="V33" i="14" s="1"/>
  <c r="J241" i="14"/>
  <c r="U32" i="14" s="1"/>
  <c r="L241" i="14"/>
  <c r="W32" i="14" s="1"/>
  <c r="K241" i="14"/>
  <c r="V32" i="14" s="1"/>
  <c r="I241" i="14"/>
  <c r="T32" i="14" s="1"/>
  <c r="I242" i="14"/>
  <c r="T31" i="14" s="1"/>
  <c r="L242" i="14"/>
  <c r="W31" i="14" s="1"/>
  <c r="K242" i="14"/>
  <c r="V31" i="14" s="1"/>
  <c r="J242" i="14"/>
  <c r="U31" i="14" s="1"/>
  <c r="J243" i="14"/>
  <c r="U30" i="14" s="1"/>
  <c r="I243" i="14"/>
  <c r="T30" i="14" s="1"/>
  <c r="L243" i="14"/>
  <c r="W30" i="14" s="1"/>
  <c r="K243" i="14"/>
  <c r="V30" i="14" s="1"/>
  <c r="K244" i="14"/>
  <c r="V29" i="14" s="1"/>
  <c r="J244" i="14"/>
  <c r="U29" i="14" s="1"/>
  <c r="I244" i="14"/>
  <c r="T29" i="14" s="1"/>
  <c r="L244" i="14"/>
  <c r="W29" i="14" s="1"/>
  <c r="L245" i="14"/>
  <c r="W28" i="14" s="1"/>
  <c r="K245" i="14"/>
  <c r="V28" i="14" s="1"/>
  <c r="I245" i="14"/>
  <c r="T28" i="14" s="1"/>
  <c r="J245" i="14"/>
  <c r="U28" i="14" s="1"/>
  <c r="L246" i="14"/>
  <c r="W27" i="14" s="1"/>
  <c r="K246" i="14"/>
  <c r="V27" i="14" s="1"/>
  <c r="J246" i="14"/>
  <c r="U27" i="14" s="1"/>
  <c r="I246" i="14"/>
  <c r="T27" i="14" s="1"/>
  <c r="I247" i="14"/>
  <c r="T26" i="14" s="1"/>
  <c r="L247" i="14"/>
  <c r="W26" i="14" s="1"/>
  <c r="K247" i="14"/>
  <c r="V26" i="14" s="1"/>
  <c r="J247" i="14"/>
  <c r="U26" i="14" s="1"/>
  <c r="I248" i="14"/>
  <c r="T25" i="14" s="1"/>
  <c r="L248" i="14"/>
  <c r="W25" i="14" s="1"/>
  <c r="J248" i="14"/>
  <c r="U25" i="14" s="1"/>
  <c r="K248" i="14"/>
  <c r="V25" i="14" s="1"/>
  <c r="L249" i="14"/>
  <c r="W24" i="14" s="1"/>
  <c r="K249" i="14"/>
  <c r="V24" i="14" s="1"/>
  <c r="J249" i="14"/>
  <c r="U24" i="14" s="1"/>
  <c r="I249" i="14"/>
  <c r="T24" i="14" s="1"/>
  <c r="I250" i="14"/>
  <c r="T23" i="14" s="1"/>
  <c r="L250" i="14"/>
  <c r="W23" i="14" s="1"/>
  <c r="K250" i="14"/>
  <c r="V23" i="14" s="1"/>
  <c r="J250" i="14"/>
  <c r="U23" i="14" s="1"/>
  <c r="J251" i="14"/>
  <c r="U22" i="14" s="1"/>
  <c r="I251" i="14"/>
  <c r="T22" i="14" s="1"/>
  <c r="L251" i="14"/>
  <c r="W22" i="14" s="1"/>
  <c r="K251" i="14"/>
  <c r="V22" i="14" s="1"/>
  <c r="K252" i="14"/>
  <c r="V21" i="14" s="1"/>
  <c r="J252" i="14"/>
  <c r="U21" i="14" s="1"/>
  <c r="I252" i="14"/>
  <c r="T21" i="14" s="1"/>
  <c r="L252" i="14"/>
  <c r="W21" i="14" s="1"/>
  <c r="L253" i="14"/>
  <c r="W20" i="14" s="1"/>
  <c r="K253" i="14"/>
  <c r="V20" i="14" s="1"/>
  <c r="J253" i="14"/>
  <c r="U20" i="14" s="1"/>
  <c r="I253" i="14"/>
  <c r="T20" i="14" s="1"/>
  <c r="L254" i="14"/>
  <c r="W19" i="14" s="1"/>
  <c r="K254" i="14"/>
  <c r="V19" i="14" s="1"/>
  <c r="J254" i="14"/>
  <c r="U19" i="14" s="1"/>
  <c r="I254" i="14"/>
  <c r="T19" i="14" s="1"/>
  <c r="L255" i="14"/>
  <c r="W18" i="14" s="1"/>
  <c r="K255" i="14"/>
  <c r="V18" i="14" s="1"/>
  <c r="J255" i="14"/>
  <c r="U18" i="14" s="1"/>
  <c r="I255" i="14"/>
  <c r="T18" i="14" s="1"/>
  <c r="J256" i="14"/>
  <c r="U17" i="14" s="1"/>
  <c r="L256" i="14"/>
  <c r="W17" i="14" s="1"/>
  <c r="K256" i="14"/>
  <c r="V17" i="14" s="1"/>
  <c r="I256" i="14"/>
  <c r="T17" i="14" s="1"/>
  <c r="L257" i="14"/>
  <c r="W16" i="14" s="1"/>
  <c r="K257" i="14"/>
  <c r="V16" i="14" s="1"/>
  <c r="J257" i="14"/>
  <c r="U16" i="14" s="1"/>
  <c r="I257" i="14"/>
  <c r="T16" i="14" s="1"/>
  <c r="K258" i="14"/>
  <c r="V15" i="14" s="1"/>
  <c r="I258" i="14"/>
  <c r="T15" i="14" s="1"/>
  <c r="L258" i="14"/>
  <c r="W15" i="14" s="1"/>
  <c r="J258" i="14"/>
  <c r="U15" i="14" s="1"/>
  <c r="J259" i="14"/>
  <c r="U14" i="14" s="1"/>
  <c r="I259" i="14"/>
  <c r="T14" i="14" s="1"/>
  <c r="L259" i="14"/>
  <c r="W14" i="14" s="1"/>
  <c r="K259" i="14"/>
  <c r="V14" i="14" s="1"/>
  <c r="K260" i="14"/>
  <c r="V13" i="14" s="1"/>
  <c r="J260" i="14"/>
  <c r="U13" i="14" s="1"/>
  <c r="I260" i="14"/>
  <c r="T13" i="14" s="1"/>
  <c r="L260" i="14"/>
  <c r="W13" i="14" s="1"/>
  <c r="L261" i="14"/>
  <c r="W12" i="14" s="1"/>
  <c r="K261" i="14"/>
  <c r="V12" i="14" s="1"/>
  <c r="J261" i="14"/>
  <c r="U12" i="14" s="1"/>
  <c r="I261" i="14"/>
  <c r="T12" i="14" s="1"/>
  <c r="L262" i="14"/>
  <c r="W11" i="14" s="1"/>
  <c r="K262" i="14"/>
  <c r="V11" i="14" s="1"/>
  <c r="J262" i="14"/>
  <c r="U11" i="14" s="1"/>
  <c r="I262" i="14"/>
  <c r="T11" i="14" s="1"/>
  <c r="L263" i="14"/>
  <c r="W10" i="14" s="1"/>
  <c r="K263" i="14"/>
  <c r="V10" i="14" s="1"/>
  <c r="J263" i="14"/>
  <c r="U10" i="14" s="1"/>
  <c r="I263" i="14"/>
  <c r="T10" i="14" s="1"/>
  <c r="L264" i="14"/>
  <c r="W9" i="14" s="1"/>
  <c r="K264" i="14"/>
  <c r="V9" i="14" s="1"/>
  <c r="J264" i="14"/>
  <c r="U9" i="14" s="1"/>
  <c r="I264" i="14"/>
  <c r="T9" i="14" s="1"/>
  <c r="L265" i="14"/>
  <c r="W8" i="14" s="1"/>
  <c r="K265" i="14"/>
  <c r="V8" i="14" s="1"/>
  <c r="J265" i="14"/>
  <c r="U8" i="14" s="1"/>
  <c r="I265" i="14"/>
  <c r="T8" i="14" s="1"/>
  <c r="I266" i="14"/>
  <c r="T7" i="14" s="1"/>
  <c r="L266" i="14"/>
  <c r="W7" i="14" s="1"/>
  <c r="K266" i="14"/>
  <c r="V7" i="14" s="1"/>
  <c r="J266" i="14"/>
  <c r="U7" i="14" s="1"/>
  <c r="J267" i="14"/>
  <c r="U6" i="14" s="1"/>
  <c r="I267" i="14"/>
  <c r="T6" i="14" s="1"/>
  <c r="L267" i="14"/>
  <c r="W6" i="14" s="1"/>
  <c r="K267" i="14"/>
  <c r="V6" i="14" s="1"/>
  <c r="K268" i="14"/>
  <c r="J268" i="14"/>
  <c r="I268" i="14"/>
  <c r="L268" i="14"/>
  <c r="L269" i="14"/>
  <c r="K269" i="14"/>
  <c r="J269" i="14"/>
  <c r="I269" i="14"/>
  <c r="L270" i="14"/>
  <c r="K270" i="14"/>
  <c r="J270" i="14"/>
  <c r="I270" i="14"/>
  <c r="J271" i="14"/>
  <c r="I271" i="14"/>
  <c r="L271" i="14"/>
  <c r="K271" i="14"/>
  <c r="L272" i="14"/>
  <c r="K272" i="14"/>
  <c r="J272" i="14"/>
  <c r="I272" i="14"/>
  <c r="L273" i="14"/>
  <c r="J273" i="14"/>
  <c r="K273" i="14"/>
  <c r="I273" i="14"/>
  <c r="K274" i="14"/>
  <c r="J274" i="14"/>
  <c r="I274" i="14"/>
  <c r="L274" i="14"/>
  <c r="L275" i="14"/>
  <c r="J275" i="14"/>
  <c r="K275" i="14"/>
  <c r="I275" i="14"/>
  <c r="K276" i="14"/>
  <c r="I276" i="14"/>
  <c r="L276" i="14"/>
  <c r="J276" i="14"/>
  <c r="I277" i="14"/>
  <c r="R266" i="14"/>
  <c r="Q266" i="14"/>
  <c r="P266" i="14"/>
  <c r="W266" i="14"/>
  <c r="O266" i="14"/>
  <c r="V266" i="14"/>
  <c r="N267" i="14"/>
  <c r="U266" i="14"/>
  <c r="T266" i="14"/>
  <c r="S266" i="14"/>
  <c r="J277" i="14"/>
  <c r="K277" i="14"/>
  <c r="L277" i="14"/>
  <c r="P265" i="10"/>
  <c r="S265" i="10"/>
  <c r="O265" i="10"/>
  <c r="Q265" i="10"/>
  <c r="R265" i="10"/>
  <c r="N266" i="10"/>
  <c r="W255" i="14" l="1"/>
  <c r="L11" i="14"/>
  <c r="V255" i="14"/>
  <c r="K11" i="14"/>
  <c r="T255" i="14"/>
  <c r="I11" i="14"/>
  <c r="U255" i="14"/>
  <c r="J11" i="14"/>
  <c r="S267" i="14"/>
  <c r="R267" i="14"/>
  <c r="Q267" i="14"/>
  <c r="P267" i="14"/>
  <c r="W267" i="14"/>
  <c r="O267" i="14"/>
  <c r="V267" i="14"/>
  <c r="N268" i="14"/>
  <c r="U267" i="14"/>
  <c r="T267" i="14"/>
  <c r="P266" i="10"/>
  <c r="O266" i="10"/>
  <c r="Q266" i="10"/>
  <c r="S266" i="10"/>
  <c r="N267" i="10"/>
  <c r="R266" i="10"/>
  <c r="T268" i="14" l="1"/>
  <c r="S268" i="14"/>
  <c r="R268" i="14"/>
  <c r="Q268" i="14"/>
  <c r="P268" i="14"/>
  <c r="W268" i="14"/>
  <c r="O268" i="14"/>
  <c r="V268" i="14"/>
  <c r="U268" i="14"/>
  <c r="P267" i="10"/>
  <c r="Q267" i="10"/>
  <c r="R267" i="10"/>
  <c r="S267" i="10"/>
  <c r="O267" i="10"/>
  <c r="N268" i="10"/>
  <c r="O268" i="10" l="1"/>
  <c r="S268" i="10"/>
  <c r="Q268" i="10"/>
  <c r="R268" i="10"/>
  <c r="P268" i="10"/>
  <c r="N269" i="10"/>
  <c r="P269" i="10" l="1"/>
  <c r="S269" i="10"/>
  <c r="N270" i="10"/>
  <c r="O269" i="10"/>
  <c r="R269" i="10"/>
  <c r="Q269" i="10"/>
  <c r="O270" i="10" l="1"/>
  <c r="S270" i="10"/>
  <c r="N271" i="10"/>
  <c r="P270" i="10"/>
  <c r="R270" i="10"/>
  <c r="Q270" i="10"/>
  <c r="R271" i="10" l="1"/>
  <c r="P271" i="10"/>
  <c r="N272" i="10"/>
  <c r="O271" i="10"/>
  <c r="Q271" i="10"/>
  <c r="S271" i="10"/>
  <c r="Q272" i="10" l="1"/>
  <c r="N273" i="10"/>
  <c r="S272" i="10"/>
  <c r="P272" i="10"/>
  <c r="O272" i="10"/>
  <c r="R272" i="10"/>
  <c r="P273" i="10" l="1"/>
  <c r="R273" i="10"/>
  <c r="O273" i="10"/>
  <c r="S273" i="10"/>
  <c r="N274" i="10"/>
  <c r="Q273" i="10"/>
  <c r="O274" i="10" l="1"/>
  <c r="P274" i="10"/>
  <c r="S274" i="10"/>
  <c r="Q274" i="10"/>
  <c r="R274" i="10"/>
  <c r="N275" i="10"/>
  <c r="Q275" i="10" l="1"/>
  <c r="S275" i="10"/>
  <c r="R275" i="10"/>
  <c r="P275" i="10"/>
  <c r="N276" i="10"/>
  <c r="O275" i="10"/>
  <c r="R276" i="10" l="1"/>
  <c r="S276" i="10"/>
  <c r="P276" i="10"/>
  <c r="Q276" i="10"/>
  <c r="N277" i="10"/>
  <c r="O276" i="10"/>
  <c r="S277" i="10" l="1"/>
  <c r="O277" i="10"/>
  <c r="Q277" i="10"/>
  <c r="P277" i="10"/>
  <c r="R277" i="10"/>
  <c r="N278" i="10"/>
  <c r="Q278" i="10" l="1"/>
  <c r="O278" i="10"/>
  <c r="S278" i="10"/>
  <c r="R278" i="10"/>
  <c r="N279" i="10"/>
  <c r="P278" i="10"/>
  <c r="P279" i="10" l="1"/>
  <c r="S279" i="10"/>
  <c r="O279" i="10"/>
  <c r="N280" i="10"/>
  <c r="Q279" i="10"/>
  <c r="R279" i="10"/>
  <c r="P280" i="10" l="1"/>
  <c r="N281" i="10"/>
  <c r="S280" i="10"/>
  <c r="O280" i="10"/>
  <c r="Q280" i="10"/>
  <c r="R280" i="10"/>
  <c r="P281" i="10" l="1"/>
  <c r="S281" i="10"/>
  <c r="N282" i="10"/>
  <c r="Q281" i="10"/>
  <c r="O281" i="10"/>
  <c r="R281" i="10"/>
  <c r="P282" i="10" l="1"/>
  <c r="N283" i="10"/>
  <c r="R282" i="10"/>
  <c r="S282" i="10"/>
  <c r="O282" i="10"/>
  <c r="Q282" i="10"/>
  <c r="P283" i="10" l="1"/>
  <c r="N284" i="10"/>
  <c r="R283" i="10"/>
  <c r="Q283" i="10"/>
  <c r="O283" i="10"/>
  <c r="S283" i="10"/>
  <c r="S284" i="10" l="1"/>
  <c r="N285" i="10"/>
  <c r="R284" i="10"/>
  <c r="O284" i="10"/>
  <c r="P284" i="10"/>
  <c r="Q284" i="10"/>
  <c r="R285" i="10" l="1"/>
  <c r="S285" i="10"/>
  <c r="O285" i="10"/>
  <c r="N286" i="10"/>
  <c r="Q285" i="10"/>
  <c r="P285" i="10"/>
  <c r="Q286" i="10" l="1"/>
  <c r="S286" i="10"/>
  <c r="N287" i="10"/>
  <c r="O286" i="10"/>
  <c r="P286" i="10"/>
  <c r="R286" i="10"/>
  <c r="R287" i="10" l="1"/>
  <c r="Q287" i="10"/>
  <c r="S287" i="10"/>
  <c r="P287" i="10"/>
  <c r="N288" i="10"/>
  <c r="O287" i="10"/>
  <c r="N289" i="10" l="1"/>
  <c r="Q288" i="10"/>
  <c r="S288" i="10"/>
  <c r="O288" i="10"/>
  <c r="R288" i="10"/>
  <c r="P288" i="10"/>
  <c r="N290" i="10" l="1"/>
  <c r="Q289" i="10"/>
  <c r="R289" i="10"/>
  <c r="P289" i="10"/>
  <c r="S289" i="10"/>
  <c r="O289" i="10"/>
  <c r="R290" i="10" l="1"/>
  <c r="S290" i="10"/>
  <c r="O290" i="10"/>
  <c r="N291" i="10"/>
  <c r="Q290" i="10"/>
  <c r="P290" i="10"/>
  <c r="O291" i="10" l="1"/>
  <c r="Q291" i="10"/>
  <c r="N292" i="10"/>
  <c r="S291" i="10"/>
  <c r="P291" i="10"/>
  <c r="R291" i="10"/>
  <c r="P292" i="10" l="1"/>
  <c r="S292" i="10"/>
  <c r="O292" i="10"/>
  <c r="Q292" i="10"/>
  <c r="N293" i="10"/>
  <c r="R292" i="10"/>
  <c r="P293" i="10" l="1"/>
  <c r="S293" i="10"/>
  <c r="Q293" i="10"/>
  <c r="O293" i="10"/>
  <c r="R293" i="10"/>
  <c r="N294" i="10"/>
  <c r="N295" i="10" l="1"/>
  <c r="Q294" i="10"/>
  <c r="P294" i="10"/>
  <c r="O294" i="10"/>
  <c r="R294" i="10"/>
  <c r="S294" i="10"/>
  <c r="O295" i="10" l="1"/>
  <c r="R295" i="10"/>
  <c r="S295" i="10"/>
  <c r="Q295" i="10"/>
  <c r="P295" i="10"/>
  <c r="N296" i="10"/>
  <c r="N297" i="10" l="1"/>
  <c r="R296" i="10"/>
  <c r="P296" i="10"/>
  <c r="S296" i="10"/>
  <c r="O296" i="10"/>
  <c r="Q296" i="10"/>
  <c r="P297" i="10" l="1"/>
  <c r="R297" i="10"/>
  <c r="S297" i="10"/>
  <c r="N298" i="10"/>
  <c r="Q297" i="10"/>
  <c r="O297" i="10"/>
  <c r="R298" i="10" l="1"/>
  <c r="P298" i="10"/>
  <c r="N299" i="10"/>
  <c r="O298" i="10"/>
  <c r="Q298" i="10"/>
  <c r="S298" i="10"/>
  <c r="O299" i="10" l="1"/>
  <c r="S299" i="10"/>
  <c r="R299" i="10"/>
  <c r="Q299" i="10"/>
  <c r="P299" i="10"/>
  <c r="N300" i="10"/>
  <c r="Q300" i="10" l="1"/>
  <c r="R300" i="10"/>
  <c r="N301" i="10"/>
  <c r="P300" i="10"/>
  <c r="O300" i="10"/>
  <c r="S300" i="10"/>
  <c r="Q301" i="10" l="1"/>
  <c r="S301" i="10"/>
  <c r="N302" i="10"/>
  <c r="O301" i="10"/>
  <c r="P301" i="10"/>
  <c r="R301" i="10"/>
  <c r="Q302" i="10" l="1"/>
  <c r="P302" i="10"/>
  <c r="N303" i="10"/>
  <c r="R302" i="10"/>
  <c r="S302" i="10"/>
  <c r="O302" i="10"/>
  <c r="O303" i="10" l="1"/>
  <c r="S303" i="10"/>
  <c r="R303" i="10"/>
  <c r="N304" i="10"/>
  <c r="Q303" i="10"/>
  <c r="P303" i="10"/>
  <c r="Q304" i="10" l="1"/>
  <c r="O304" i="10"/>
  <c r="N305" i="10"/>
  <c r="P304" i="10"/>
  <c r="S304" i="10"/>
  <c r="R304" i="10"/>
  <c r="R305" i="10" l="1"/>
  <c r="P305" i="10"/>
  <c r="O305" i="10"/>
  <c r="Q305" i="10"/>
  <c r="S305" i="10"/>
  <c r="N306" i="10"/>
  <c r="S306" i="10" l="1"/>
  <c r="O306" i="10"/>
  <c r="N307" i="10"/>
  <c r="P306" i="10"/>
  <c r="Q306" i="10"/>
  <c r="R306" i="10"/>
  <c r="N308" i="10" l="1"/>
  <c r="S307" i="10"/>
  <c r="Q307" i="10"/>
  <c r="O307" i="10"/>
  <c r="P307" i="10"/>
  <c r="R307" i="10"/>
  <c r="N309" i="10" l="1"/>
  <c r="Q308" i="10"/>
  <c r="S308" i="10"/>
  <c r="P308" i="10"/>
  <c r="R308" i="10"/>
  <c r="O308" i="10"/>
  <c r="Q309" i="10" l="1"/>
  <c r="P309" i="10"/>
  <c r="O309" i="10"/>
  <c r="N310" i="10"/>
  <c r="S309" i="10"/>
  <c r="R309" i="10"/>
  <c r="P310" i="10" l="1"/>
  <c r="S310" i="10"/>
  <c r="O310" i="10"/>
  <c r="R310" i="10"/>
  <c r="N311" i="10"/>
  <c r="Q310" i="10"/>
  <c r="R311" i="10" l="1"/>
  <c r="S311" i="10"/>
  <c r="Q311" i="10"/>
  <c r="P311" i="10"/>
  <c r="N312" i="10"/>
  <c r="O311" i="10"/>
  <c r="P312" i="10" l="1"/>
  <c r="O312" i="10"/>
  <c r="N313" i="10"/>
  <c r="Q312" i="10"/>
  <c r="S312" i="10"/>
  <c r="R312" i="10"/>
  <c r="Q313" i="10" l="1"/>
  <c r="N314" i="10"/>
  <c r="S313" i="10"/>
  <c r="O313" i="10"/>
  <c r="R313" i="10"/>
  <c r="P313" i="10"/>
  <c r="Q314" i="10" l="1"/>
  <c r="P314" i="10"/>
  <c r="O314" i="10"/>
  <c r="R314" i="10"/>
  <c r="S314" i="10"/>
  <c r="N315" i="10"/>
  <c r="R315" i="10" l="1"/>
  <c r="P315" i="10"/>
  <c r="Q315" i="10"/>
  <c r="O315" i="10"/>
  <c r="N316" i="10"/>
  <c r="S315" i="10"/>
  <c r="Q316" i="10" l="1"/>
  <c r="P316" i="10"/>
  <c r="O316" i="10"/>
  <c r="N317" i="10"/>
  <c r="S316" i="10"/>
  <c r="R316" i="10"/>
  <c r="N318" i="10" l="1"/>
  <c r="P317" i="10"/>
  <c r="Q317" i="10"/>
  <c r="R317" i="10"/>
  <c r="S317" i="10"/>
  <c r="O317" i="10"/>
  <c r="P318" i="10" l="1"/>
  <c r="O318" i="10"/>
  <c r="R318" i="10"/>
  <c r="N319" i="10"/>
  <c r="S318" i="10"/>
  <c r="Q318" i="10"/>
  <c r="P319" i="10" l="1"/>
  <c r="S319" i="10"/>
  <c r="Q319" i="10"/>
  <c r="R319" i="10"/>
  <c r="N320" i="10"/>
  <c r="O319" i="10"/>
  <c r="N321" i="10" l="1"/>
  <c r="P320" i="10"/>
  <c r="O320" i="10"/>
  <c r="R320" i="10"/>
  <c r="S320" i="10"/>
  <c r="Q320" i="10"/>
  <c r="O321" i="10" l="1"/>
  <c r="S321" i="10"/>
  <c r="R321" i="10"/>
  <c r="N322" i="10"/>
  <c r="Q321" i="10"/>
  <c r="P321" i="10"/>
  <c r="P322" i="10" l="1"/>
  <c r="R322" i="10"/>
  <c r="O322" i="10"/>
  <c r="N323" i="10"/>
  <c r="S322" i="10"/>
  <c r="Q322" i="10"/>
  <c r="O323" i="10" l="1"/>
  <c r="Q323" i="10"/>
  <c r="N324" i="10"/>
  <c r="S323" i="10"/>
  <c r="P323" i="10"/>
  <c r="R323" i="10"/>
  <c r="P324" i="10" l="1"/>
  <c r="R324" i="10"/>
  <c r="Q324" i="10"/>
  <c r="O324" i="10"/>
  <c r="N325" i="10"/>
  <c r="S324" i="10"/>
  <c r="N326" i="10" l="1"/>
  <c r="R325" i="10"/>
  <c r="O325" i="10"/>
  <c r="Q325" i="10"/>
  <c r="S325" i="10"/>
  <c r="P325" i="10"/>
  <c r="P326" i="10" l="1"/>
  <c r="R326" i="10"/>
  <c r="N327" i="10"/>
  <c r="S326" i="10"/>
  <c r="Q326" i="10"/>
  <c r="O326" i="10"/>
  <c r="Q327" i="10" l="1"/>
  <c r="P327" i="10"/>
  <c r="O327" i="10"/>
  <c r="R327" i="10"/>
  <c r="S327" i="10"/>
  <c r="N328" i="10"/>
  <c r="S328" i="10" l="1"/>
  <c r="P328" i="10"/>
  <c r="N329" i="10"/>
  <c r="R328" i="10"/>
  <c r="O328" i="10"/>
  <c r="Q328" i="10"/>
  <c r="O329" i="10" l="1"/>
  <c r="P329" i="10"/>
  <c r="N330" i="10"/>
  <c r="Q329" i="10"/>
  <c r="S329" i="10"/>
  <c r="R329" i="10"/>
  <c r="O330" i="10" l="1"/>
  <c r="R330" i="10"/>
  <c r="N331" i="10"/>
  <c r="Q330" i="10"/>
  <c r="P330" i="10"/>
  <c r="S330" i="10"/>
  <c r="R331" i="10" l="1"/>
  <c r="O331" i="10"/>
  <c r="N332" i="10"/>
  <c r="P331" i="10"/>
  <c r="S331" i="10"/>
  <c r="Q331" i="10"/>
  <c r="S332" i="10" l="1"/>
  <c r="R332" i="10"/>
  <c r="Q332" i="10"/>
  <c r="N333" i="10"/>
  <c r="O332" i="10"/>
  <c r="P332" i="10"/>
  <c r="S333" i="10" l="1"/>
  <c r="Q333" i="10"/>
  <c r="N334" i="10"/>
  <c r="R333" i="10"/>
  <c r="P333" i="10"/>
  <c r="O333" i="10"/>
  <c r="Q334" i="10" l="1"/>
  <c r="P334" i="10"/>
  <c r="O334" i="10"/>
  <c r="S334" i="10"/>
  <c r="N335" i="10"/>
  <c r="R334" i="10"/>
  <c r="N336" i="10" l="1"/>
  <c r="Q335" i="10"/>
  <c r="O335" i="10"/>
  <c r="S335" i="10"/>
  <c r="R335" i="10"/>
  <c r="P335" i="10"/>
  <c r="N337" i="10" l="1"/>
  <c r="Q336" i="10"/>
  <c r="O336" i="10"/>
  <c r="R336" i="10"/>
  <c r="P336" i="10"/>
  <c r="S336" i="10"/>
  <c r="N338" i="10" l="1"/>
  <c r="O337" i="10"/>
  <c r="P337" i="10"/>
  <c r="Q337" i="10"/>
  <c r="S337" i="10"/>
  <c r="R337" i="10"/>
  <c r="R338" i="10" l="1"/>
  <c r="S338" i="10"/>
  <c r="N339" i="10"/>
  <c r="P338" i="10"/>
  <c r="O338" i="10"/>
  <c r="Q338" i="10"/>
  <c r="R339" i="10" l="1"/>
  <c r="P339" i="10"/>
  <c r="Q339" i="10"/>
  <c r="N340" i="10"/>
  <c r="O339" i="10"/>
  <c r="S339" i="10"/>
  <c r="P340" i="10" l="1"/>
  <c r="R340" i="10"/>
  <c r="N341" i="10"/>
  <c r="Q340" i="10"/>
  <c r="S340" i="10"/>
  <c r="O340" i="10"/>
  <c r="N342" i="10" l="1"/>
  <c r="P341" i="10"/>
  <c r="R341" i="10"/>
  <c r="S341" i="10"/>
  <c r="O341" i="10"/>
  <c r="Q341" i="10"/>
  <c r="N343" i="10" l="1"/>
  <c r="Q342" i="10"/>
  <c r="R342" i="10"/>
  <c r="P342" i="10"/>
  <c r="O342" i="10"/>
  <c r="S342" i="10"/>
  <c r="O343" i="10" l="1"/>
  <c r="S343" i="10"/>
  <c r="N344" i="10"/>
  <c r="Q343" i="10"/>
  <c r="R343" i="10"/>
  <c r="P343" i="10"/>
  <c r="Q344" i="10" l="1"/>
  <c r="R344" i="10"/>
  <c r="O344" i="10"/>
  <c r="N345" i="10"/>
  <c r="S344" i="10"/>
  <c r="P344" i="10"/>
  <c r="O345" i="10" l="1"/>
  <c r="N346" i="10"/>
  <c r="P345" i="10"/>
  <c r="R345" i="10"/>
  <c r="S345" i="10"/>
  <c r="Q345" i="10"/>
  <c r="N347" i="10" l="1"/>
  <c r="Q346" i="10"/>
  <c r="O346" i="10"/>
  <c r="R346" i="10"/>
  <c r="P346" i="10"/>
  <c r="S346" i="10"/>
  <c r="N348" i="10" l="1"/>
  <c r="P347" i="10"/>
  <c r="S347" i="10"/>
  <c r="O347" i="10"/>
  <c r="R347" i="10"/>
  <c r="Q347" i="10"/>
  <c r="S348" i="10" l="1"/>
  <c r="Q348" i="10"/>
  <c r="N349" i="10"/>
  <c r="O348" i="10"/>
  <c r="R348" i="10"/>
  <c r="P348" i="10"/>
  <c r="R349" i="10" l="1"/>
  <c r="Q349" i="10"/>
  <c r="S349" i="10"/>
  <c r="P349" i="10"/>
  <c r="O349" i="10"/>
  <c r="N350" i="10"/>
  <c r="O350" i="10" l="1"/>
  <c r="S350" i="10"/>
  <c r="Q350" i="10"/>
  <c r="N351" i="10"/>
  <c r="P350" i="10"/>
  <c r="R350" i="10"/>
  <c r="R351" i="10" l="1"/>
  <c r="O351" i="10"/>
  <c r="S351" i="10"/>
  <c r="N352" i="10"/>
  <c r="P351" i="10"/>
  <c r="Q351" i="10"/>
  <c r="R352" i="10" l="1"/>
  <c r="S352" i="10"/>
  <c r="O352" i="10"/>
  <c r="P352" i="10"/>
  <c r="N353" i="10"/>
  <c r="Q352" i="10"/>
  <c r="R353" i="10" l="1"/>
  <c r="N354" i="10"/>
  <c r="Q353" i="10"/>
  <c r="P353" i="10"/>
  <c r="S353" i="10"/>
  <c r="O353" i="10"/>
  <c r="R354" i="10" l="1"/>
  <c r="S354" i="10"/>
  <c r="Q354" i="10"/>
  <c r="N355" i="10"/>
  <c r="P354" i="10"/>
  <c r="O354" i="10"/>
  <c r="O355" i="10" l="1"/>
  <c r="S355" i="10"/>
  <c r="R355" i="10"/>
  <c r="Q355" i="10"/>
  <c r="N356" i="10"/>
  <c r="P355" i="10"/>
  <c r="P356" i="10" l="1"/>
  <c r="S356" i="10"/>
  <c r="O356" i="10"/>
  <c r="Q356" i="10"/>
  <c r="R356" i="10"/>
  <c r="N357" i="10"/>
  <c r="R357" i="10" l="1"/>
  <c r="S357" i="10"/>
  <c r="N358" i="10"/>
  <c r="P357" i="10"/>
  <c r="O357" i="10"/>
  <c r="Q357" i="10"/>
  <c r="P358" i="10" l="1"/>
  <c r="N359" i="10"/>
  <c r="Q358" i="10"/>
  <c r="S358" i="10"/>
  <c r="R358" i="10"/>
  <c r="O358" i="10"/>
  <c r="N360" i="10" l="1"/>
  <c r="O359" i="10"/>
  <c r="Q359" i="10"/>
  <c r="S359" i="10"/>
  <c r="R359" i="10"/>
  <c r="P359" i="10"/>
  <c r="S360" i="10" l="1"/>
  <c r="R360" i="10"/>
  <c r="N361" i="10"/>
  <c r="P360" i="10"/>
  <c r="O360" i="10"/>
  <c r="Q360" i="10"/>
  <c r="O361" i="10" l="1"/>
  <c r="S361" i="10"/>
  <c r="P361" i="10"/>
  <c r="N362" i="10"/>
  <c r="R361" i="10"/>
  <c r="Q361" i="10"/>
  <c r="R362" i="10" l="1"/>
  <c r="O362" i="10"/>
  <c r="Q362" i="10"/>
  <c r="S362" i="10"/>
  <c r="N363" i="10"/>
  <c r="P362" i="10"/>
  <c r="S363" i="10" l="1"/>
  <c r="O363" i="10"/>
  <c r="N364" i="10"/>
  <c r="R363" i="10"/>
  <c r="Q363" i="10"/>
  <c r="P363" i="10"/>
  <c r="R364" i="10" l="1"/>
  <c r="N365" i="10"/>
  <c r="P364" i="10"/>
  <c r="O364" i="10"/>
  <c r="S364" i="10"/>
  <c r="Q364" i="10"/>
  <c r="Q365" i="10" l="1"/>
  <c r="N366" i="10"/>
  <c r="S365" i="10"/>
  <c r="O365" i="10"/>
  <c r="P365" i="10"/>
  <c r="R365" i="10"/>
  <c r="S366" i="10" l="1"/>
  <c r="O366" i="10"/>
  <c r="N367" i="10"/>
  <c r="P366" i="10"/>
  <c r="R366" i="10"/>
  <c r="Q366" i="10"/>
  <c r="R367" i="10" l="1"/>
  <c r="P367" i="10"/>
  <c r="Q367" i="10"/>
  <c r="N368" i="10"/>
  <c r="S367" i="10"/>
  <c r="O367" i="10"/>
  <c r="Q368" i="10" l="1"/>
  <c r="S368" i="10"/>
  <c r="N369" i="10"/>
  <c r="O368" i="10"/>
  <c r="P368" i="10"/>
  <c r="R368" i="10"/>
  <c r="Q369" i="10" l="1"/>
  <c r="R369" i="10"/>
  <c r="P369" i="10"/>
  <c r="S369" i="10"/>
  <c r="O369" i="10"/>
  <c r="N370" i="10"/>
  <c r="O370" i="10" l="1"/>
  <c r="Q370" i="10"/>
  <c r="P370" i="10"/>
  <c r="S370" i="10"/>
  <c r="R370" i="10"/>
  <c r="N371" i="10"/>
  <c r="O371" i="10" l="1"/>
  <c r="P371" i="10"/>
  <c r="R371" i="10"/>
  <c r="S371" i="10"/>
  <c r="Q371" i="10"/>
  <c r="N372" i="10"/>
  <c r="P372" i="10" l="1"/>
  <c r="S372" i="10"/>
  <c r="Q372" i="10"/>
  <c r="R372" i="10"/>
  <c r="N373" i="10"/>
  <c r="O372" i="10"/>
  <c r="O373" i="10" l="1"/>
  <c r="S373" i="10"/>
  <c r="R373" i="10"/>
  <c r="P373" i="10"/>
  <c r="Q373" i="10"/>
  <c r="N374" i="10"/>
  <c r="N375" i="10" l="1"/>
  <c r="Q374" i="10"/>
  <c r="O374" i="10"/>
  <c r="R374" i="10"/>
  <c r="S374" i="10"/>
  <c r="P374" i="10"/>
  <c r="P375" i="10" l="1"/>
  <c r="S375" i="10"/>
  <c r="Q375" i="10"/>
  <c r="N376" i="10"/>
  <c r="R375" i="10"/>
  <c r="O375" i="10"/>
  <c r="S376" i="10" l="1"/>
  <c r="R376" i="10"/>
  <c r="Q376" i="10"/>
  <c r="N377" i="10"/>
  <c r="P376" i="10"/>
  <c r="O376" i="10"/>
  <c r="Q377" i="10" l="1"/>
  <c r="P377" i="10"/>
  <c r="S377" i="10"/>
  <c r="N378" i="10"/>
  <c r="O377" i="10"/>
  <c r="R377" i="10"/>
  <c r="P378" i="10" l="1"/>
  <c r="O378" i="10"/>
  <c r="R378" i="10"/>
  <c r="N379" i="10"/>
  <c r="S378" i="10"/>
  <c r="Q378" i="10"/>
  <c r="P379" i="10" l="1"/>
  <c r="N380" i="10"/>
  <c r="O379" i="10"/>
  <c r="R379" i="10"/>
  <c r="S379" i="10"/>
  <c r="Q379" i="10"/>
  <c r="N381" i="10" l="1"/>
  <c r="R380" i="10"/>
  <c r="O380" i="10"/>
  <c r="S380" i="10"/>
  <c r="P380" i="10"/>
  <c r="Q380" i="10"/>
  <c r="O381" i="10" l="1"/>
  <c r="Q381" i="10"/>
  <c r="P381" i="10"/>
  <c r="N382" i="10"/>
  <c r="R381" i="10"/>
  <c r="S381" i="10"/>
  <c r="Q382" i="10" l="1"/>
  <c r="S382" i="10"/>
  <c r="O382" i="10"/>
  <c r="N383" i="10"/>
  <c r="P382" i="10"/>
  <c r="R382" i="10"/>
  <c r="N384" i="10" l="1"/>
  <c r="O383" i="10"/>
  <c r="P383" i="10"/>
  <c r="R383" i="10"/>
  <c r="S383" i="10"/>
  <c r="Q383" i="10"/>
  <c r="R384" i="10" l="1"/>
  <c r="S384" i="10"/>
  <c r="O384" i="10"/>
  <c r="Q384" i="10"/>
  <c r="N385" i="10"/>
  <c r="P384" i="10"/>
  <c r="P385" i="10" l="1"/>
  <c r="O385" i="10"/>
  <c r="Q385" i="10"/>
  <c r="N386" i="10"/>
  <c r="S385" i="10"/>
  <c r="R385" i="10"/>
  <c r="P386" i="10" l="1"/>
  <c r="S386" i="10"/>
  <c r="R386" i="10"/>
  <c r="Q386" i="10"/>
  <c r="N387" i="10"/>
  <c r="O386" i="10"/>
  <c r="R387" i="10" l="1"/>
  <c r="P387" i="10"/>
  <c r="O387" i="10"/>
  <c r="N388" i="10"/>
  <c r="S387" i="10"/>
  <c r="Q387" i="10"/>
  <c r="P388" i="10" l="1"/>
  <c r="O388" i="10"/>
  <c r="Q388" i="10"/>
  <c r="S388" i="10"/>
  <c r="N389" i="10"/>
  <c r="R388" i="10"/>
  <c r="R389" i="10" l="1"/>
  <c r="Q389" i="10"/>
  <c r="S389" i="10"/>
  <c r="N390" i="10"/>
  <c r="O389" i="10"/>
  <c r="P389" i="10"/>
  <c r="N391" i="10" l="1"/>
  <c r="P390" i="10"/>
  <c r="S390" i="10"/>
  <c r="R390" i="10"/>
  <c r="Q390" i="10"/>
  <c r="O390" i="10"/>
  <c r="O391" i="10" l="1"/>
  <c r="Q391" i="10"/>
  <c r="P391" i="10"/>
  <c r="N392" i="10"/>
  <c r="S391" i="10"/>
  <c r="R391" i="10"/>
  <c r="S392" i="10" l="1"/>
  <c r="Q392" i="10"/>
  <c r="R392" i="10"/>
  <c r="N393" i="10"/>
  <c r="O392" i="10"/>
  <c r="P392" i="10"/>
  <c r="S393" i="10" l="1"/>
  <c r="O393" i="10"/>
  <c r="N394" i="10"/>
  <c r="R393" i="10"/>
  <c r="Q393" i="10"/>
  <c r="P393" i="10"/>
  <c r="R394" i="10" l="1"/>
  <c r="S394" i="10"/>
  <c r="Q394" i="10"/>
  <c r="P394" i="10"/>
  <c r="N395" i="10"/>
  <c r="O394" i="10"/>
  <c r="S395" i="10" l="1"/>
  <c r="R395" i="10"/>
  <c r="N396" i="10"/>
  <c r="P395" i="10"/>
  <c r="Q395" i="10"/>
  <c r="O395" i="10"/>
  <c r="N397" i="10" l="1"/>
  <c r="P396" i="10"/>
  <c r="Q396" i="10"/>
  <c r="S396" i="10"/>
  <c r="R396" i="10"/>
  <c r="O396" i="10"/>
  <c r="R397" i="10" l="1"/>
  <c r="P397" i="10"/>
  <c r="O397" i="10"/>
  <c r="Q397" i="10"/>
  <c r="N398" i="10"/>
  <c r="S397" i="10"/>
  <c r="Q398" i="10" l="1"/>
  <c r="O398" i="10"/>
  <c r="R398" i="10"/>
  <c r="N399" i="10"/>
  <c r="P398" i="10"/>
  <c r="S398" i="10"/>
  <c r="R399" i="10" l="1"/>
  <c r="N400" i="10"/>
  <c r="P399" i="10"/>
  <c r="S399" i="10"/>
  <c r="O399" i="10"/>
  <c r="Q399" i="10"/>
  <c r="P400" i="10" l="1"/>
  <c r="O400" i="10"/>
  <c r="S400" i="10"/>
  <c r="Q400" i="10"/>
  <c r="R400" i="10"/>
  <c r="N401" i="10"/>
  <c r="P401" i="10" l="1"/>
  <c r="N402" i="10"/>
  <c r="Q401" i="10"/>
  <c r="S401" i="10"/>
  <c r="R401" i="10"/>
  <c r="O401" i="10"/>
  <c r="Q402" i="10" l="1"/>
  <c r="N403" i="10"/>
  <c r="P402" i="10"/>
  <c r="O402" i="10"/>
  <c r="R402" i="10"/>
  <c r="S402" i="10"/>
  <c r="Q403" i="10" l="1"/>
  <c r="R403" i="10"/>
  <c r="P403" i="10"/>
  <c r="N404" i="10"/>
  <c r="O403" i="10"/>
  <c r="S403" i="10"/>
  <c r="Q404" i="10" l="1"/>
  <c r="P404" i="10"/>
  <c r="O404" i="10"/>
  <c r="R404" i="10"/>
  <c r="N405" i="10"/>
  <c r="S404" i="10"/>
  <c r="P405" i="10" l="1"/>
  <c r="N406" i="10"/>
  <c r="S405" i="10"/>
  <c r="O405" i="10"/>
  <c r="R405" i="10"/>
  <c r="Q405" i="10"/>
  <c r="Q406" i="10" l="1"/>
  <c r="R406" i="10"/>
  <c r="P406" i="10"/>
  <c r="O406" i="10"/>
  <c r="S406" i="10"/>
  <c r="N407" i="10"/>
  <c r="N408" i="10" l="1"/>
  <c r="P407" i="10"/>
  <c r="Q407" i="10"/>
  <c r="O407" i="10"/>
  <c r="S407" i="10"/>
  <c r="R407" i="10"/>
  <c r="O408" i="10" l="1"/>
  <c r="S408" i="10"/>
  <c r="P408" i="10"/>
  <c r="R408" i="10"/>
  <c r="Q408" i="10"/>
  <c r="N409" i="10"/>
  <c r="N410" i="10" l="1"/>
  <c r="P409" i="10"/>
  <c r="Q409" i="10"/>
  <c r="S409" i="10"/>
  <c r="O409" i="10"/>
  <c r="R409" i="10"/>
  <c r="P410" i="10" l="1"/>
  <c r="Q410" i="10"/>
  <c r="R410" i="10"/>
  <c r="O410" i="10"/>
  <c r="N411" i="10"/>
  <c r="S410" i="10"/>
  <c r="O411" i="10" l="1"/>
  <c r="P411" i="10"/>
  <c r="Q411" i="10"/>
  <c r="R411" i="10"/>
  <c r="S411" i="10"/>
  <c r="N412" i="10"/>
  <c r="Q412" i="10" l="1"/>
  <c r="O412" i="10"/>
  <c r="N413" i="10"/>
  <c r="R412" i="10"/>
  <c r="S412" i="10"/>
  <c r="P412" i="10"/>
  <c r="R413" i="10" l="1"/>
  <c r="S413" i="10"/>
  <c r="Q413" i="10"/>
  <c r="P413" i="10"/>
  <c r="O413" i="10"/>
  <c r="N414" i="10"/>
  <c r="O414" i="10" l="1"/>
  <c r="S414" i="10"/>
  <c r="N415" i="10"/>
  <c r="R414" i="10"/>
  <c r="P414" i="10"/>
  <c r="Q414" i="10"/>
  <c r="N416" i="10" l="1"/>
  <c r="S415" i="10"/>
  <c r="R415" i="10"/>
  <c r="O415" i="10"/>
  <c r="Q415" i="10"/>
  <c r="P415" i="10"/>
  <c r="N417" i="10" l="1"/>
  <c r="S416" i="10"/>
  <c r="O416" i="10"/>
  <c r="P416" i="10"/>
  <c r="R416" i="10"/>
  <c r="Q416" i="10"/>
  <c r="O417" i="10" l="1"/>
  <c r="N418" i="10"/>
  <c r="Q417" i="10"/>
  <c r="S417" i="10"/>
  <c r="R417" i="10"/>
  <c r="P417" i="10"/>
  <c r="S418" i="10" l="1"/>
  <c r="N419" i="10"/>
  <c r="Q418" i="10"/>
  <c r="O418" i="10"/>
  <c r="R418" i="10"/>
  <c r="P418" i="10"/>
  <c r="O419" i="10" l="1"/>
  <c r="P419" i="10"/>
  <c r="N420" i="10"/>
  <c r="Q419" i="10"/>
  <c r="S419" i="10"/>
  <c r="R419" i="10"/>
  <c r="S420" i="10" l="1"/>
  <c r="P420" i="10"/>
  <c r="O420" i="10"/>
  <c r="N421" i="10"/>
  <c r="Q420" i="10"/>
  <c r="R420" i="10"/>
  <c r="S421" i="10" l="1"/>
  <c r="P421" i="10"/>
  <c r="O421" i="10"/>
  <c r="Q421" i="10"/>
  <c r="R421" i="10"/>
  <c r="N422" i="10"/>
  <c r="Q422" i="10" l="1"/>
  <c r="O422" i="10"/>
  <c r="N423" i="10"/>
  <c r="S422" i="10"/>
  <c r="P422" i="10"/>
  <c r="R422" i="10"/>
  <c r="N424" i="10" l="1"/>
  <c r="R423" i="10"/>
  <c r="Q423" i="10"/>
  <c r="P423" i="10"/>
  <c r="S423" i="10"/>
  <c r="O423" i="10"/>
  <c r="S424" i="10" l="1"/>
  <c r="P424" i="10"/>
  <c r="R424" i="10"/>
  <c r="O424" i="10"/>
  <c r="N425" i="10"/>
  <c r="Q424" i="10"/>
  <c r="P425" i="10" l="1"/>
  <c r="Q425" i="10"/>
  <c r="S425" i="10"/>
  <c r="N426" i="10"/>
  <c r="R425" i="10"/>
  <c r="O425" i="10"/>
  <c r="R426" i="10" l="1"/>
  <c r="P426" i="10"/>
  <c r="Q426" i="10"/>
  <c r="S426" i="10"/>
  <c r="N427" i="10"/>
  <c r="O426" i="10"/>
  <c r="N428" i="10" l="1"/>
  <c r="R427" i="10"/>
  <c r="P427" i="10"/>
  <c r="O427" i="10"/>
  <c r="Q427" i="10"/>
  <c r="S427" i="10"/>
  <c r="Q428" i="10" l="1"/>
  <c r="O428" i="10"/>
  <c r="P428" i="10"/>
  <c r="R428" i="10"/>
  <c r="S428" i="10"/>
  <c r="N429" i="10"/>
  <c r="O429" i="10" l="1"/>
  <c r="R429" i="10"/>
  <c r="N430" i="10"/>
  <c r="P429" i="10"/>
  <c r="S429" i="10"/>
  <c r="Q429" i="10"/>
  <c r="R430" i="10" l="1"/>
  <c r="S430" i="10"/>
  <c r="P430" i="10"/>
  <c r="N431" i="10"/>
  <c r="O430" i="10"/>
  <c r="Q430" i="10"/>
  <c r="Q431" i="10" l="1"/>
  <c r="P431" i="10"/>
  <c r="R431" i="10"/>
  <c r="N432" i="10"/>
  <c r="S431" i="10"/>
  <c r="O431" i="10"/>
  <c r="S432" i="10" l="1"/>
  <c r="P432" i="10"/>
  <c r="Q432" i="10"/>
  <c r="R432" i="10"/>
  <c r="O432" i="10"/>
  <c r="N433" i="10"/>
  <c r="P433" i="10" l="1"/>
  <c r="N434" i="10"/>
  <c r="Q433" i="10"/>
  <c r="O433" i="10"/>
  <c r="R433" i="10"/>
  <c r="S433" i="10"/>
  <c r="R434" i="10" l="1"/>
  <c r="S434" i="10"/>
  <c r="P434" i="10"/>
  <c r="O434" i="10"/>
  <c r="Q434" i="10"/>
  <c r="N435" i="10"/>
  <c r="P435" i="10" l="1"/>
  <c r="R435" i="10"/>
  <c r="O435" i="10"/>
  <c r="Q435" i="10"/>
  <c r="N436" i="10"/>
  <c r="S435" i="10"/>
  <c r="S436" i="10" l="1"/>
  <c r="P436" i="10"/>
  <c r="N437" i="10"/>
  <c r="Q436" i="10"/>
  <c r="R436" i="10"/>
  <c r="O436" i="10"/>
  <c r="R437" i="10" l="1"/>
  <c r="O437" i="10"/>
  <c r="S437" i="10"/>
  <c r="P437" i="10"/>
  <c r="N438" i="10"/>
  <c r="Q437" i="10"/>
  <c r="R438" i="10" l="1"/>
  <c r="O438" i="10"/>
  <c r="P438" i="10"/>
  <c r="N439" i="10"/>
  <c r="Q438" i="10"/>
  <c r="S438" i="10"/>
  <c r="N440" i="10" l="1"/>
  <c r="R439" i="10"/>
  <c r="Q439" i="10"/>
  <c r="S439" i="10"/>
  <c r="P439" i="10"/>
  <c r="O439" i="10"/>
  <c r="S440" i="10" l="1"/>
  <c r="O440" i="10"/>
  <c r="R440" i="10"/>
  <c r="N441" i="10"/>
  <c r="Q440" i="10"/>
  <c r="P440" i="10"/>
  <c r="R441" i="10" l="1"/>
  <c r="S441" i="10"/>
  <c r="Q441" i="10"/>
  <c r="O441" i="10"/>
  <c r="N442" i="10"/>
  <c r="P441" i="10"/>
  <c r="P442" i="10" l="1"/>
  <c r="Q442" i="10"/>
  <c r="O442" i="10"/>
  <c r="S442" i="10"/>
  <c r="N443" i="10"/>
  <c r="R442" i="10"/>
  <c r="O443" i="10" l="1"/>
  <c r="S443" i="10"/>
  <c r="R443" i="10"/>
  <c r="Q443" i="10"/>
  <c r="N444" i="10"/>
  <c r="P443" i="10"/>
  <c r="Q444" i="10" l="1"/>
  <c r="N445" i="10"/>
  <c r="S444" i="10"/>
  <c r="R444" i="10"/>
  <c r="O444" i="10"/>
  <c r="P444" i="10"/>
  <c r="P445" i="10" l="1"/>
  <c r="N446" i="10"/>
  <c r="O445" i="10"/>
  <c r="R445" i="10"/>
  <c r="Q445" i="10"/>
  <c r="S445" i="10"/>
  <c r="O446" i="10" l="1"/>
  <c r="S446" i="10"/>
  <c r="P446" i="10"/>
  <c r="R446" i="10"/>
  <c r="N447" i="10"/>
  <c r="Q446" i="10"/>
  <c r="O447" i="10" l="1"/>
  <c r="S447" i="10"/>
  <c r="R447" i="10"/>
  <c r="P447" i="10"/>
  <c r="N448" i="10"/>
  <c r="Q447" i="10"/>
  <c r="Q448" i="10" l="1"/>
  <c r="N449" i="10"/>
  <c r="R448" i="10"/>
  <c r="S448" i="10"/>
  <c r="P448" i="10"/>
  <c r="O448" i="10"/>
  <c r="O449" i="10" l="1"/>
  <c r="Q449" i="10"/>
  <c r="P449" i="10"/>
  <c r="R449" i="10"/>
  <c r="S449" i="10"/>
  <c r="N450" i="10"/>
  <c r="P450" i="10" l="1"/>
  <c r="O450" i="10"/>
  <c r="N451" i="10"/>
  <c r="S450" i="10"/>
  <c r="Q450" i="10"/>
  <c r="R450" i="10"/>
  <c r="Q451" i="10" l="1"/>
  <c r="P451" i="10"/>
  <c r="R451" i="10"/>
  <c r="S451" i="10"/>
  <c r="O451" i="10"/>
  <c r="N452" i="10"/>
  <c r="Q452" i="10" l="1"/>
  <c r="R452" i="10"/>
  <c r="S452" i="10"/>
  <c r="P452" i="10"/>
  <c r="N453" i="10"/>
  <c r="O452" i="10"/>
  <c r="R453" i="10" l="1"/>
  <c r="S453" i="10"/>
  <c r="O453" i="10"/>
  <c r="P453" i="10"/>
  <c r="Q453" i="10"/>
  <c r="N454" i="10"/>
  <c r="S454" i="10" l="1"/>
  <c r="N455" i="10"/>
  <c r="P454" i="10"/>
  <c r="R454" i="10"/>
  <c r="O454" i="10"/>
  <c r="Q454" i="10"/>
  <c r="O455" i="10" l="1"/>
  <c r="R455" i="10"/>
  <c r="Q455" i="10"/>
  <c r="N456" i="10"/>
  <c r="S455" i="10"/>
  <c r="P455" i="10"/>
  <c r="N457" i="10" l="1"/>
  <c r="P456" i="10"/>
  <c r="R456" i="10"/>
  <c r="S456" i="10"/>
  <c r="Q456" i="10"/>
  <c r="O456" i="10"/>
  <c r="P457" i="10" l="1"/>
  <c r="Q457" i="10"/>
  <c r="N458" i="10"/>
  <c r="R457" i="10"/>
  <c r="S457" i="10"/>
  <c r="O457" i="10"/>
  <c r="O458" i="10" l="1"/>
  <c r="Q458" i="10"/>
  <c r="N459" i="10"/>
  <c r="S458" i="10"/>
  <c r="P458" i="10"/>
  <c r="R458" i="10"/>
  <c r="P459" i="10" l="1"/>
  <c r="S459" i="10"/>
  <c r="R459" i="10"/>
  <c r="Q459" i="10"/>
  <c r="O459" i="10"/>
  <c r="N460" i="10"/>
  <c r="P460" i="10" l="1"/>
  <c r="O460" i="10"/>
  <c r="Q460" i="10"/>
  <c r="R460" i="10"/>
  <c r="S460" i="10"/>
  <c r="N461" i="10"/>
  <c r="N462" i="10" l="1"/>
  <c r="P461" i="10"/>
  <c r="S461" i="10"/>
  <c r="Q461" i="10"/>
  <c r="R461" i="10"/>
  <c r="O461" i="10"/>
  <c r="R462" i="10" l="1"/>
  <c r="S462" i="10"/>
  <c r="N463" i="10"/>
  <c r="Q462" i="10"/>
  <c r="P462" i="10"/>
  <c r="O462" i="10"/>
  <c r="S463" i="10" l="1"/>
  <c r="Q463" i="10"/>
  <c r="P463" i="10"/>
  <c r="R463" i="10"/>
  <c r="O463" i="10"/>
  <c r="N464" i="10"/>
  <c r="P464" i="10" l="1"/>
  <c r="Q464" i="10"/>
  <c r="R464" i="10"/>
  <c r="O464" i="10"/>
  <c r="S464" i="10"/>
  <c r="N465" i="10"/>
  <c r="R465" i="10" l="1"/>
  <c r="S465" i="10"/>
  <c r="P465" i="10"/>
  <c r="O465" i="10"/>
  <c r="Q465" i="10"/>
  <c r="N466" i="10"/>
  <c r="S466" i="10" l="1"/>
  <c r="O466" i="10"/>
  <c r="N467" i="10"/>
  <c r="Q466" i="10"/>
  <c r="P466" i="10"/>
  <c r="R466" i="10"/>
  <c r="N468" i="10" l="1"/>
  <c r="Q467" i="10"/>
  <c r="P467" i="10"/>
  <c r="R467" i="10"/>
  <c r="S467" i="10"/>
  <c r="O467" i="10"/>
  <c r="P468" i="10" l="1"/>
  <c r="Q468" i="10"/>
  <c r="R468" i="10"/>
  <c r="N469" i="10"/>
  <c r="S468" i="10"/>
  <c r="O468" i="10"/>
  <c r="P469" i="10" l="1"/>
  <c r="Q469" i="10"/>
  <c r="S469" i="10"/>
  <c r="N470" i="10"/>
  <c r="O469" i="10"/>
  <c r="R469" i="10"/>
  <c r="P470" i="10" l="1"/>
  <c r="O470" i="10"/>
  <c r="N471" i="10"/>
  <c r="R470" i="10"/>
  <c r="S470" i="10"/>
  <c r="Q470" i="10"/>
  <c r="O471" i="10" l="1"/>
  <c r="R471" i="10"/>
  <c r="S471" i="10"/>
  <c r="P471" i="10"/>
  <c r="Q471" i="10"/>
  <c r="N472" i="10"/>
  <c r="Q472" i="10" l="1"/>
  <c r="R472" i="10"/>
  <c r="S472" i="10"/>
  <c r="N473" i="10"/>
  <c r="P472" i="10"/>
  <c r="O472" i="10"/>
  <c r="P473" i="10" l="1"/>
  <c r="Q473" i="10"/>
  <c r="S473" i="10"/>
  <c r="O473" i="10"/>
  <c r="R473" i="10"/>
  <c r="N474" i="10"/>
  <c r="P474" i="10" l="1"/>
  <c r="N475" i="10"/>
  <c r="O474" i="10"/>
  <c r="R474" i="10"/>
  <c r="Q474" i="10"/>
  <c r="S474" i="10"/>
  <c r="O475" i="10" l="1"/>
  <c r="R475" i="10"/>
  <c r="S475" i="10"/>
  <c r="P475" i="10"/>
  <c r="Q475" i="10"/>
  <c r="N476" i="10"/>
  <c r="Q476" i="10" l="1"/>
  <c r="R476" i="10"/>
  <c r="S476" i="10"/>
  <c r="O476" i="10"/>
  <c r="N477" i="10"/>
  <c r="P476" i="10"/>
  <c r="P477" i="10" l="1"/>
  <c r="S477" i="10"/>
  <c r="Q477" i="10"/>
  <c r="N478" i="10"/>
  <c r="O477" i="10"/>
  <c r="R477" i="10"/>
  <c r="P478" i="10" l="1"/>
  <c r="N479" i="10"/>
  <c r="O478" i="10"/>
  <c r="R478" i="10"/>
  <c r="Q478" i="10"/>
  <c r="S478" i="10"/>
  <c r="O479" i="10" l="1"/>
  <c r="R479" i="10"/>
  <c r="S479" i="10"/>
  <c r="P479" i="10"/>
  <c r="Q479" i="10"/>
  <c r="N480" i="10"/>
  <c r="Q480" i="10" l="1"/>
  <c r="R480" i="10"/>
  <c r="S480" i="10"/>
  <c r="O480" i="10"/>
  <c r="P480" i="10"/>
  <c r="N481" i="10"/>
  <c r="P481" i="10" l="1"/>
  <c r="Q481" i="10"/>
  <c r="S481" i="10"/>
  <c r="N482" i="10"/>
  <c r="R481" i="10"/>
  <c r="O481" i="10"/>
  <c r="P482" i="10" l="1"/>
  <c r="O482" i="10"/>
  <c r="N483" i="10"/>
  <c r="R482" i="10"/>
  <c r="Q482" i="10"/>
  <c r="S482" i="10"/>
  <c r="N484" i="10" l="1"/>
  <c r="R483" i="10"/>
  <c r="S483" i="10"/>
  <c r="O483" i="10"/>
  <c r="P483" i="10"/>
  <c r="Q483" i="10"/>
  <c r="Q484" i="10" l="1"/>
  <c r="R484" i="10"/>
  <c r="S484" i="10"/>
  <c r="O484" i="10"/>
  <c r="N485" i="10"/>
  <c r="P484" i="10"/>
  <c r="P485" i="10" l="1"/>
  <c r="Q485" i="10"/>
  <c r="S485" i="10"/>
  <c r="O485" i="10"/>
  <c r="R485" i="10"/>
  <c r="N486" i="10"/>
  <c r="P486" i="10" l="1"/>
  <c r="N487" i="10"/>
  <c r="O486" i="10"/>
  <c r="R486" i="10"/>
  <c r="Q486" i="10"/>
  <c r="S486" i="10"/>
  <c r="N488" i="10" l="1"/>
  <c r="R487" i="10"/>
  <c r="S487" i="10"/>
  <c r="Q487" i="10"/>
  <c r="O487" i="10"/>
  <c r="P487" i="10"/>
  <c r="Q488" i="10" l="1"/>
  <c r="R488" i="10"/>
  <c r="S488" i="10"/>
  <c r="O488" i="10"/>
  <c r="P488" i="10"/>
  <c r="N489" i="10"/>
  <c r="P489" i="10" l="1"/>
  <c r="Q489" i="10"/>
  <c r="S489" i="10"/>
  <c r="O489" i="10"/>
  <c r="R489" i="10"/>
  <c r="N490" i="10"/>
  <c r="P490" i="10" l="1"/>
  <c r="N491" i="10"/>
  <c r="O490" i="10"/>
  <c r="R490" i="10"/>
  <c r="Q490" i="10"/>
  <c r="S490" i="10"/>
  <c r="O491" i="10" l="1"/>
  <c r="R491" i="10"/>
  <c r="S491" i="10"/>
  <c r="N492" i="10"/>
  <c r="P491" i="10"/>
  <c r="Q491" i="10"/>
  <c r="Q492" i="10" l="1"/>
  <c r="R492" i="10"/>
  <c r="P492" i="10"/>
  <c r="N493" i="10"/>
  <c r="S492" i="10"/>
  <c r="O492" i="10"/>
  <c r="Q493" i="10" l="1"/>
  <c r="R493" i="10"/>
  <c r="S493" i="10"/>
  <c r="O493" i="10"/>
  <c r="P493" i="10"/>
  <c r="N494" i="10"/>
  <c r="S494" i="10" l="1"/>
  <c r="O494" i="10"/>
  <c r="N495" i="10"/>
  <c r="R494" i="10"/>
  <c r="P494" i="10"/>
  <c r="Q494" i="10"/>
  <c r="N496" i="10" l="1"/>
  <c r="P495" i="10"/>
  <c r="S495" i="10"/>
  <c r="R495" i="10"/>
  <c r="O495" i="10"/>
  <c r="Q495" i="10"/>
  <c r="Q496" i="10" l="1"/>
  <c r="R496" i="10"/>
  <c r="P496" i="10"/>
  <c r="N497" i="10"/>
  <c r="S496" i="10"/>
  <c r="O496" i="10"/>
  <c r="Q497" i="10" l="1"/>
  <c r="R497" i="10"/>
  <c r="S497" i="10"/>
  <c r="O497" i="10"/>
  <c r="N498" i="10"/>
  <c r="P497" i="10"/>
  <c r="S498" i="10" l="1"/>
  <c r="N499" i="10"/>
  <c r="O498" i="10"/>
  <c r="R498" i="10"/>
  <c r="Q498" i="10"/>
  <c r="P498" i="10"/>
  <c r="N500" i="10" l="1"/>
  <c r="P499" i="10"/>
  <c r="Q499" i="10"/>
  <c r="R499" i="10"/>
  <c r="S499" i="10"/>
  <c r="O499" i="10"/>
  <c r="Q500" i="10" l="1"/>
  <c r="R500" i="10"/>
  <c r="P500" i="10"/>
  <c r="O500" i="10"/>
  <c r="S500" i="10"/>
  <c r="N501" i="10"/>
  <c r="Q501" i="10" l="1"/>
  <c r="R501" i="10"/>
  <c r="S501" i="10"/>
  <c r="N502" i="10"/>
  <c r="O501" i="10"/>
  <c r="P501" i="10"/>
  <c r="P502" i="10" l="1"/>
  <c r="N503" i="10"/>
  <c r="O502" i="10"/>
  <c r="R502" i="10"/>
  <c r="S502" i="10"/>
  <c r="Q502" i="10"/>
  <c r="O503" i="10" l="1"/>
  <c r="P503" i="10"/>
  <c r="S503" i="10"/>
  <c r="Q503" i="10"/>
  <c r="R503" i="10"/>
  <c r="N504" i="10"/>
  <c r="Q504" i="10" l="1"/>
  <c r="R504" i="10"/>
  <c r="P504" i="10"/>
  <c r="N505" i="10"/>
  <c r="O504" i="10"/>
  <c r="S504" i="10"/>
  <c r="S505" i="10" l="1"/>
  <c r="Q505" i="10"/>
  <c r="R505" i="10"/>
  <c r="N506" i="10"/>
  <c r="P505" i="10"/>
  <c r="O505" i="10"/>
  <c r="S506" i="10" l="1"/>
  <c r="N507" i="10"/>
  <c r="O506" i="10"/>
  <c r="Q506" i="10"/>
  <c r="R506" i="10"/>
  <c r="P506" i="10"/>
  <c r="O507" i="10" l="1"/>
  <c r="P507" i="10"/>
  <c r="Q507" i="10"/>
  <c r="N508" i="10"/>
  <c r="R507" i="10"/>
  <c r="S507" i="10"/>
  <c r="Q508" i="10" l="1"/>
  <c r="R508" i="10"/>
  <c r="P508" i="10"/>
  <c r="O508" i="10"/>
  <c r="N509" i="10"/>
  <c r="S508" i="10"/>
  <c r="Q509" i="10" l="1"/>
  <c r="R509" i="10"/>
  <c r="S509" i="10"/>
  <c r="O509" i="10"/>
  <c r="P509" i="10"/>
  <c r="N510" i="10"/>
  <c r="S510" i="10" l="1"/>
  <c r="N511" i="10"/>
  <c r="O510" i="10"/>
  <c r="P510" i="10"/>
  <c r="Q510" i="10"/>
  <c r="R510" i="10"/>
  <c r="O511" i="10" l="1"/>
  <c r="P511" i="10"/>
  <c r="R511" i="10"/>
  <c r="S511" i="10"/>
  <c r="N512" i="10"/>
  <c r="Q511" i="10"/>
  <c r="Q512" i="10" l="1"/>
  <c r="P512" i="10"/>
  <c r="R512" i="10"/>
  <c r="S512" i="10"/>
  <c r="N513" i="10"/>
  <c r="O512" i="10"/>
  <c r="Q513" i="10" l="1"/>
  <c r="R513" i="10"/>
  <c r="S513" i="10"/>
  <c r="N514" i="10"/>
  <c r="P513" i="10"/>
  <c r="O513" i="10"/>
  <c r="R514" i="10" l="1"/>
  <c r="O514" i="10"/>
  <c r="N515" i="10"/>
  <c r="Q514" i="10"/>
  <c r="S514" i="10"/>
  <c r="P514" i="10"/>
  <c r="O515" i="10" l="1"/>
  <c r="P515" i="10"/>
  <c r="Q515" i="10"/>
  <c r="N516" i="10"/>
  <c r="R515" i="10"/>
  <c r="S515" i="10"/>
  <c r="Q516" i="10" l="1"/>
  <c r="P516" i="10"/>
  <c r="R516" i="10"/>
  <c r="N517" i="10"/>
  <c r="O516" i="10"/>
  <c r="S516" i="10"/>
  <c r="R517" i="10" l="1"/>
  <c r="S517" i="10"/>
  <c r="Q517" i="10"/>
  <c r="N518" i="10"/>
  <c r="P517" i="10"/>
  <c r="O517" i="10"/>
  <c r="S518" i="10" l="1"/>
  <c r="N519" i="10"/>
  <c r="O518" i="10"/>
  <c r="R518" i="10"/>
  <c r="Q518" i="10"/>
  <c r="P518" i="10"/>
  <c r="N520" i="10" l="1"/>
  <c r="P519" i="10"/>
  <c r="R519" i="10"/>
  <c r="S519" i="10"/>
  <c r="O519" i="10"/>
  <c r="Q519" i="10"/>
  <c r="Q520" i="10" l="1"/>
  <c r="P520" i="10"/>
  <c r="R520" i="10"/>
  <c r="S520" i="10"/>
  <c r="O520" i="10"/>
  <c r="N521" i="10"/>
  <c r="Q521" i="10" l="1"/>
  <c r="R521" i="10"/>
  <c r="S521" i="10"/>
  <c r="O521" i="10"/>
  <c r="P521" i="10"/>
  <c r="N522" i="10"/>
  <c r="R522" i="10" l="1"/>
  <c r="O522" i="10"/>
  <c r="N523" i="10"/>
  <c r="Q522" i="10"/>
  <c r="S522" i="10"/>
  <c r="P522" i="10"/>
  <c r="P523" i="10" l="1"/>
  <c r="Q523" i="10"/>
  <c r="O523" i="10"/>
  <c r="R523" i="10"/>
  <c r="S523" i="10"/>
  <c r="N524" i="10"/>
  <c r="Q524" i="10" l="1"/>
  <c r="P524" i="10"/>
  <c r="R524" i="10"/>
  <c r="S524" i="10"/>
  <c r="N525" i="10"/>
  <c r="O524" i="10"/>
  <c r="S525" i="10" l="1"/>
  <c r="Q525" i="10"/>
  <c r="O525" i="10"/>
  <c r="P525" i="10"/>
  <c r="N526" i="10"/>
  <c r="R525" i="10"/>
  <c r="O526" i="10" l="1"/>
  <c r="N527" i="10"/>
  <c r="R526" i="10"/>
  <c r="S526" i="10"/>
  <c r="Q526" i="10"/>
  <c r="P526" i="10"/>
  <c r="P527" i="10" l="1"/>
  <c r="Q527" i="10"/>
  <c r="R527" i="10"/>
  <c r="O527" i="10"/>
  <c r="S527" i="10"/>
  <c r="N528" i="10"/>
  <c r="Q528" i="10" l="1"/>
  <c r="P528" i="10"/>
  <c r="R528" i="10"/>
  <c r="O528" i="10"/>
  <c r="N529" i="10"/>
  <c r="S528" i="10"/>
  <c r="R529" i="10" l="1"/>
  <c r="S529" i="10"/>
  <c r="O529" i="10"/>
  <c r="P529" i="10"/>
  <c r="Q529" i="10"/>
  <c r="N530" i="10"/>
  <c r="N531" i="10" l="1"/>
  <c r="O530" i="10"/>
  <c r="R530" i="10"/>
  <c r="S530" i="10"/>
  <c r="Q530" i="10"/>
  <c r="P530" i="10"/>
  <c r="P531" i="10" l="1"/>
  <c r="Q531" i="10"/>
  <c r="R531" i="10"/>
  <c r="S531" i="10"/>
  <c r="O531" i="10"/>
  <c r="N532" i="10"/>
  <c r="Q532" i="10" l="1"/>
  <c r="P532" i="10"/>
  <c r="R532" i="10"/>
  <c r="O532" i="10"/>
  <c r="S532" i="10"/>
  <c r="N533" i="10"/>
  <c r="Q533" i="10" l="1"/>
  <c r="O533" i="10"/>
  <c r="P533" i="10"/>
  <c r="R533" i="10"/>
  <c r="S533" i="10"/>
  <c r="N534" i="10"/>
  <c r="O534" i="10" l="1"/>
  <c r="S534" i="10"/>
  <c r="N535" i="10"/>
  <c r="P534" i="10"/>
  <c r="Q534" i="10"/>
  <c r="R534" i="10"/>
  <c r="P535" i="10" l="1"/>
  <c r="Q535" i="10"/>
  <c r="R535" i="10"/>
  <c r="N536" i="10"/>
  <c r="S535" i="10"/>
  <c r="O535" i="10"/>
  <c r="P536" i="10" l="1"/>
  <c r="R536" i="10"/>
  <c r="S536" i="10"/>
  <c r="O536" i="10"/>
  <c r="N537" i="10"/>
  <c r="Q536" i="10"/>
  <c r="S537" i="10" l="1"/>
  <c r="N538" i="10"/>
  <c r="P537" i="10"/>
  <c r="O537" i="10"/>
  <c r="R537" i="10"/>
  <c r="Q537" i="10"/>
  <c r="O538" i="10" l="1"/>
  <c r="S538" i="10"/>
  <c r="P538" i="10"/>
  <c r="R538" i="10"/>
  <c r="N539" i="10"/>
  <c r="Q538" i="10"/>
  <c r="P539" i="10" l="1"/>
  <c r="O539" i="10"/>
  <c r="S539" i="10"/>
  <c r="Q539" i="10"/>
  <c r="R539" i="10"/>
  <c r="N540" i="10"/>
  <c r="P540" i="10" l="1"/>
  <c r="R540" i="10"/>
  <c r="Q540" i="10"/>
  <c r="S540" i="10"/>
  <c r="N541" i="10"/>
  <c r="O540" i="10"/>
  <c r="Q541" i="10" l="1"/>
  <c r="N542" i="10"/>
  <c r="O541" i="10"/>
  <c r="R541" i="10"/>
  <c r="P541" i="10"/>
  <c r="S541" i="10"/>
  <c r="O542" i="10" l="1"/>
  <c r="Q542" i="10"/>
  <c r="P542" i="10"/>
  <c r="R542" i="10"/>
  <c r="S542" i="10"/>
  <c r="N543" i="10"/>
  <c r="P543" i="10" l="1"/>
  <c r="S543" i="10"/>
  <c r="N544" i="10"/>
  <c r="O543" i="10"/>
  <c r="Q543" i="10"/>
  <c r="R543" i="10"/>
  <c r="P544" i="10" l="1"/>
  <c r="R544" i="10"/>
  <c r="Q544" i="10"/>
  <c r="N545" i="10"/>
  <c r="S544" i="10"/>
  <c r="O544" i="10"/>
  <c r="S545" i="10" l="1"/>
  <c r="O545" i="10"/>
  <c r="Q545" i="10"/>
  <c r="R545" i="10"/>
  <c r="N546" i="10"/>
  <c r="P545" i="10"/>
  <c r="N547" i="10" l="1"/>
  <c r="Q546" i="10"/>
  <c r="R546" i="10"/>
  <c r="O546" i="10"/>
  <c r="S546" i="10"/>
  <c r="P546" i="10"/>
  <c r="P547" i="10" l="1"/>
  <c r="Q547" i="10"/>
  <c r="R547" i="10"/>
  <c r="S547" i="10"/>
  <c r="N548" i="10"/>
  <c r="O547" i="10"/>
  <c r="P548" i="10" l="1"/>
  <c r="R548" i="10"/>
  <c r="N549" i="10"/>
  <c r="S548" i="10"/>
  <c r="Q548" i="10"/>
  <c r="O548" i="10"/>
  <c r="Q549" i="10" l="1"/>
  <c r="O549" i="10"/>
  <c r="P549" i="10"/>
  <c r="R549" i="10"/>
  <c r="S549" i="10"/>
  <c r="N550" i="10"/>
  <c r="N551" i="10" l="1"/>
  <c r="S550" i="10"/>
  <c r="O550" i="10"/>
  <c r="P550" i="10"/>
  <c r="R550" i="10"/>
  <c r="Q550" i="10"/>
  <c r="P551" i="10" l="1"/>
  <c r="Q551" i="10"/>
  <c r="R551" i="10"/>
  <c r="O551" i="10"/>
  <c r="N552" i="10"/>
  <c r="S551" i="10"/>
  <c r="P552" i="10" l="1"/>
  <c r="R552" i="10"/>
  <c r="S552" i="10"/>
  <c r="O552" i="10"/>
  <c r="N553" i="10"/>
  <c r="Q552" i="10"/>
  <c r="S553" i="10" l="1"/>
  <c r="N554" i="10"/>
  <c r="P553" i="10"/>
  <c r="O553" i="10"/>
  <c r="Q553" i="10"/>
  <c r="R553" i="10"/>
  <c r="O554" i="10" l="1"/>
  <c r="S554" i="10"/>
  <c r="P554" i="10"/>
  <c r="R554" i="10"/>
  <c r="N555" i="10"/>
  <c r="Q554" i="10"/>
  <c r="P555" i="10" l="1"/>
  <c r="O555" i="10"/>
  <c r="S555" i="10"/>
  <c r="R555" i="10"/>
  <c r="Q555" i="10"/>
  <c r="N556" i="10"/>
  <c r="P556" i="10" l="1"/>
  <c r="R556" i="10"/>
  <c r="Q556" i="10"/>
  <c r="S556" i="10"/>
  <c r="N557" i="10"/>
  <c r="O556" i="10"/>
  <c r="Q557" i="10" l="1"/>
  <c r="O557" i="10"/>
  <c r="N558" i="10"/>
  <c r="R557" i="10"/>
  <c r="P557" i="10"/>
  <c r="S557" i="10"/>
  <c r="N559" i="10" l="1"/>
  <c r="Q558" i="10"/>
  <c r="P558" i="10"/>
  <c r="R558" i="10"/>
  <c r="S558" i="10"/>
  <c r="O558" i="10"/>
  <c r="P559" i="10" l="1"/>
  <c r="S559" i="10"/>
  <c r="N560" i="10"/>
  <c r="O559" i="10"/>
  <c r="Q559" i="10"/>
  <c r="R559" i="10"/>
  <c r="P560" i="10" l="1"/>
  <c r="R560" i="10"/>
  <c r="Q560" i="10"/>
  <c r="N561" i="10"/>
  <c r="S560" i="10"/>
  <c r="O560" i="10"/>
  <c r="S561" i="10" l="1"/>
  <c r="N562" i="10"/>
  <c r="Q561" i="10"/>
  <c r="R561" i="10"/>
  <c r="O561" i="10"/>
  <c r="P561" i="10"/>
  <c r="N563" i="10" l="1"/>
  <c r="Q562" i="10"/>
  <c r="R562" i="10"/>
  <c r="S562" i="10"/>
  <c r="P562" i="10"/>
  <c r="O562" i="10"/>
  <c r="P563" i="10" l="1"/>
  <c r="Q563" i="10"/>
  <c r="R563" i="10"/>
  <c r="S563" i="10"/>
  <c r="O563" i="10"/>
  <c r="N564" i="10"/>
  <c r="P564" i="10" l="1"/>
  <c r="R564" i="10"/>
  <c r="O564" i="10"/>
  <c r="S564" i="10"/>
  <c r="N565" i="10"/>
  <c r="Q564" i="10"/>
  <c r="Q565" i="10" l="1"/>
  <c r="N566" i="10"/>
  <c r="P565" i="10"/>
  <c r="R565" i="10"/>
  <c r="S565" i="10"/>
  <c r="O565" i="10"/>
  <c r="O566" i="10" l="1"/>
  <c r="S566" i="10"/>
  <c r="N567" i="10"/>
  <c r="P566" i="10"/>
  <c r="Q566" i="10"/>
  <c r="R566" i="10"/>
  <c r="P567" i="10" l="1"/>
  <c r="Q567" i="10"/>
  <c r="R567" i="10"/>
  <c r="O567" i="10"/>
  <c r="S567" i="10"/>
  <c r="N568" i="10"/>
  <c r="P568" i="10" l="1"/>
  <c r="R568" i="10"/>
  <c r="S568" i="10"/>
  <c r="N569" i="10"/>
  <c r="O568" i="10"/>
  <c r="Q568" i="10"/>
  <c r="S569" i="10" l="1"/>
  <c r="N570" i="10"/>
  <c r="P569" i="10"/>
  <c r="O569" i="10"/>
  <c r="R569" i="10"/>
  <c r="Q569" i="10"/>
  <c r="O570" i="10" l="1"/>
  <c r="S570" i="10"/>
  <c r="P570" i="10"/>
  <c r="R570" i="10"/>
  <c r="N571" i="10"/>
  <c r="Q570" i="10"/>
  <c r="P571" i="10" l="1"/>
  <c r="O571" i="10"/>
  <c r="S571" i="10"/>
  <c r="Q571" i="10"/>
  <c r="R571" i="10"/>
  <c r="N572" i="10"/>
  <c r="P572" i="10" l="1"/>
  <c r="R572" i="10"/>
  <c r="Q572" i="10"/>
  <c r="S572" i="10"/>
  <c r="O572" i="10"/>
  <c r="N573" i="10"/>
  <c r="Q573" i="10" l="1"/>
  <c r="O573" i="10"/>
  <c r="N574" i="10"/>
  <c r="R573" i="10"/>
  <c r="P573" i="10"/>
  <c r="S573" i="10"/>
  <c r="O574" i="10" l="1"/>
  <c r="Q574" i="10"/>
  <c r="P574" i="10"/>
  <c r="R574" i="10"/>
  <c r="S574" i="10"/>
  <c r="N575" i="10"/>
  <c r="P575" i="10" l="1"/>
  <c r="S575" i="10"/>
  <c r="O575" i="10"/>
  <c r="N576" i="10"/>
  <c r="Q575" i="10"/>
  <c r="R575" i="10"/>
  <c r="P576" i="10" l="1"/>
  <c r="R576" i="10"/>
  <c r="Q576" i="10"/>
  <c r="O576" i="10"/>
  <c r="S576" i="10"/>
  <c r="N577" i="10"/>
  <c r="S577" i="10" l="1"/>
  <c r="O577" i="10"/>
  <c r="Q577" i="10"/>
  <c r="R577" i="10"/>
  <c r="N578" i="10"/>
  <c r="P577" i="10"/>
  <c r="O578" i="10" l="1"/>
  <c r="Q578" i="10"/>
  <c r="R578" i="10"/>
  <c r="N579" i="10"/>
  <c r="S578" i="10"/>
  <c r="P578" i="10"/>
  <c r="P579" i="10" l="1"/>
  <c r="Q579" i="10"/>
  <c r="R579" i="10"/>
  <c r="S579" i="10"/>
  <c r="O579" i="10"/>
  <c r="N580" i="10"/>
  <c r="P580" i="10" l="1"/>
  <c r="R580" i="10"/>
  <c r="N581" i="10"/>
  <c r="S580" i="10"/>
  <c r="Q580" i="10"/>
  <c r="O580" i="10"/>
  <c r="Q581" i="10" l="1"/>
  <c r="N582" i="10"/>
  <c r="P581" i="10"/>
  <c r="R581" i="10"/>
  <c r="S581" i="10"/>
  <c r="O581" i="10"/>
  <c r="N583" i="10" l="1"/>
  <c r="S582" i="10"/>
  <c r="O582" i="10"/>
  <c r="P582" i="10"/>
  <c r="Q582" i="10"/>
  <c r="R582" i="10"/>
  <c r="P583" i="10" l="1"/>
  <c r="Q583" i="10"/>
  <c r="R583" i="10"/>
  <c r="N584" i="10"/>
  <c r="O583" i="10"/>
  <c r="S583" i="10"/>
  <c r="P584" i="10" l="1"/>
  <c r="R584" i="10"/>
  <c r="S584" i="10"/>
  <c r="O584" i="10"/>
  <c r="N585" i="10"/>
  <c r="Q584" i="10"/>
  <c r="S585" i="10" l="1"/>
  <c r="N586" i="10"/>
  <c r="P585" i="10"/>
  <c r="O585" i="10"/>
  <c r="Q585" i="10"/>
  <c r="R585" i="10"/>
  <c r="N587" i="10" l="1"/>
  <c r="S586" i="10"/>
  <c r="P586" i="10"/>
  <c r="R586" i="10"/>
  <c r="O586" i="10"/>
  <c r="Q586" i="10"/>
  <c r="P587" i="10" l="1"/>
  <c r="N588" i="10"/>
  <c r="S587" i="10"/>
  <c r="Q587" i="10"/>
  <c r="R587" i="10"/>
  <c r="O587" i="10"/>
  <c r="P588" i="10" l="1"/>
  <c r="R588" i="10"/>
  <c r="Q588" i="10"/>
  <c r="S588" i="10"/>
  <c r="O588" i="10"/>
  <c r="N589" i="10"/>
  <c r="Q589" i="10" l="1"/>
  <c r="N590" i="10"/>
  <c r="O589" i="10"/>
  <c r="R589" i="10"/>
  <c r="S589" i="10"/>
  <c r="P589" i="10"/>
  <c r="O590" i="10" l="1"/>
  <c r="Q590" i="10"/>
  <c r="P590" i="10"/>
  <c r="R590" i="10"/>
  <c r="S590" i="10"/>
  <c r="N591" i="10"/>
  <c r="P591" i="10" l="1"/>
  <c r="S591" i="10"/>
  <c r="N592" i="10"/>
  <c r="O591" i="10"/>
  <c r="Q591" i="10"/>
  <c r="R591" i="10"/>
  <c r="P592" i="10" l="1"/>
  <c r="R592" i="10"/>
  <c r="Q592" i="10"/>
  <c r="O592" i="10"/>
  <c r="N593" i="10"/>
  <c r="S592" i="10"/>
  <c r="S593" i="10" l="1"/>
  <c r="N594" i="10"/>
  <c r="Q593" i="10"/>
  <c r="R593" i="10"/>
  <c r="O593" i="10"/>
  <c r="P593" i="10"/>
  <c r="N595" i="10" l="1"/>
  <c r="Q594" i="10"/>
  <c r="R594" i="10"/>
  <c r="P594" i="10"/>
  <c r="O594" i="10"/>
  <c r="S594" i="10"/>
  <c r="P595" i="10" l="1"/>
  <c r="Q595" i="10"/>
  <c r="R595" i="10"/>
  <c r="S595" i="10"/>
  <c r="N596" i="10"/>
  <c r="O595" i="10"/>
  <c r="P596" i="10" l="1"/>
  <c r="Q596" i="10"/>
  <c r="O596" i="10"/>
  <c r="R596" i="10"/>
  <c r="S596" i="10"/>
  <c r="N597" i="10"/>
  <c r="W185" i="10"/>
  <c r="X40" i="10"/>
  <c r="X400" i="10"/>
  <c r="Y95" i="10"/>
  <c r="V178" i="10"/>
  <c r="Y191" i="10"/>
  <c r="Y57" i="10"/>
  <c r="X316" i="10"/>
  <c r="W110" i="10"/>
  <c r="X18" i="10"/>
  <c r="V384" i="10"/>
  <c r="Y107" i="10"/>
  <c r="X359" i="10"/>
  <c r="V429" i="10"/>
  <c r="X127" i="10"/>
  <c r="Y492" i="10"/>
  <c r="V111" i="10"/>
  <c r="X497" i="10"/>
  <c r="X224" i="10"/>
  <c r="W175" i="10"/>
  <c r="W484" i="10"/>
  <c r="X384" i="10"/>
  <c r="Y173" i="10"/>
  <c r="V301" i="10"/>
  <c r="V85" i="10"/>
  <c r="V488" i="10"/>
  <c r="V203" i="10"/>
  <c r="V352" i="10"/>
  <c r="X278" i="10"/>
  <c r="V28" i="10"/>
  <c r="Y204" i="10"/>
  <c r="W381" i="10"/>
  <c r="X315" i="10"/>
  <c r="Y270" i="10"/>
  <c r="W61" i="10"/>
  <c r="V375" i="10"/>
  <c r="W71" i="10"/>
  <c r="V354" i="10"/>
  <c r="V365" i="10"/>
  <c r="W488" i="10"/>
  <c r="Y88" i="10"/>
  <c r="W117" i="10"/>
  <c r="Y168" i="10"/>
  <c r="Y239" i="10"/>
  <c r="V256" i="10"/>
  <c r="Y378" i="10"/>
  <c r="V153" i="10"/>
  <c r="W47" i="10"/>
  <c r="X111" i="10"/>
  <c r="X306" i="10"/>
  <c r="Y79" i="10"/>
  <c r="X450" i="10"/>
  <c r="W205" i="10"/>
  <c r="W248" i="10"/>
  <c r="X251" i="10"/>
  <c r="V247" i="10"/>
  <c r="Y317" i="10"/>
  <c r="X412" i="10"/>
  <c r="Y20" i="10"/>
  <c r="V140" i="10"/>
  <c r="W343" i="10"/>
  <c r="Y85" i="10"/>
  <c r="W32" i="10"/>
  <c r="X349" i="10"/>
  <c r="V346" i="10"/>
  <c r="W181" i="10"/>
  <c r="X270" i="10"/>
  <c r="Y91" i="10"/>
  <c r="V264" i="10"/>
  <c r="Y121" i="10"/>
  <c r="Y359" i="10"/>
  <c r="W81" i="10"/>
  <c r="V362" i="10"/>
  <c r="Y55" i="10"/>
  <c r="Y354" i="10"/>
  <c r="W111" i="10"/>
  <c r="Y77" i="10"/>
  <c r="Y302" i="10"/>
  <c r="W311" i="10"/>
  <c r="V314" i="10"/>
  <c r="X74" i="10"/>
  <c r="Y92" i="10"/>
  <c r="Y187" i="10"/>
  <c r="V62" i="10"/>
  <c r="W155" i="10"/>
  <c r="X462" i="10"/>
  <c r="W35" i="10"/>
  <c r="X114" i="10"/>
  <c r="Y63" i="10"/>
  <c r="X338" i="10"/>
  <c r="Y129" i="10"/>
  <c r="X61" i="10"/>
  <c r="V88" i="10"/>
  <c r="V67" i="10"/>
  <c r="W459" i="10"/>
  <c r="Y84" i="10"/>
  <c r="V188" i="10"/>
  <c r="W22" i="10"/>
  <c r="V367" i="10"/>
  <c r="X250" i="10"/>
  <c r="W101" i="10"/>
  <c r="V221" i="10"/>
  <c r="Y75" i="10"/>
  <c r="V36" i="10"/>
  <c r="W288" i="10"/>
  <c r="X249" i="10"/>
  <c r="X184" i="10"/>
  <c r="Y240" i="10"/>
  <c r="X432" i="10"/>
  <c r="W491" i="10"/>
  <c r="V475" i="10"/>
  <c r="Y350" i="10"/>
  <c r="Y288" i="10"/>
  <c r="V23" i="10"/>
  <c r="W182" i="10"/>
  <c r="V204" i="10"/>
  <c r="X421" i="10"/>
  <c r="Y366" i="10"/>
  <c r="V393" i="10"/>
  <c r="Y35" i="10"/>
  <c r="V231" i="10"/>
  <c r="Y443" i="10"/>
  <c r="W463" i="10"/>
  <c r="X319" i="10"/>
  <c r="V268" i="10"/>
  <c r="V509" i="10"/>
  <c r="V209" i="10"/>
  <c r="V350" i="10"/>
  <c r="W410" i="10"/>
  <c r="X495" i="10"/>
  <c r="X41" i="10"/>
  <c r="V357" i="10"/>
  <c r="V215" i="10"/>
  <c r="W27" i="10"/>
  <c r="V31" i="10"/>
  <c r="V510" i="10"/>
  <c r="V271" i="10"/>
  <c r="W73" i="10"/>
  <c r="V205" i="10"/>
  <c r="Y151" i="10"/>
  <c r="W308" i="10"/>
  <c r="X24" i="10"/>
  <c r="V443" i="10"/>
  <c r="V169" i="10"/>
  <c r="V229" i="10"/>
  <c r="Y70" i="10"/>
  <c r="X457" i="10"/>
  <c r="V59" i="10"/>
  <c r="Y427" i="10"/>
  <c r="V164" i="10"/>
  <c r="X508" i="10"/>
  <c r="V464" i="10"/>
  <c r="Y16" i="10"/>
  <c r="V490" i="10"/>
  <c r="X446" i="10"/>
  <c r="Y27" i="10"/>
  <c r="Y114" i="10"/>
  <c r="V222" i="10"/>
  <c r="Y432" i="10"/>
  <c r="V185" i="10"/>
  <c r="Y54" i="10"/>
  <c r="X75" i="10"/>
  <c r="W370" i="10"/>
  <c r="V411" i="10"/>
  <c r="Y265" i="10"/>
  <c r="X21" i="10"/>
  <c r="V71" i="10"/>
  <c r="W55" i="10"/>
  <c r="V307" i="10"/>
  <c r="W384" i="10"/>
  <c r="W95" i="10"/>
  <c r="W190" i="10"/>
  <c r="Y118" i="10"/>
  <c r="W34" i="10"/>
  <c r="X25" i="10"/>
  <c r="Y387" i="10"/>
  <c r="V465" i="10"/>
  <c r="X367" i="10"/>
  <c r="Y301" i="10"/>
  <c r="Y360" i="10"/>
  <c r="X502" i="10"/>
  <c r="Y330" i="10"/>
  <c r="Y87" i="10"/>
  <c r="V113" i="10"/>
  <c r="V248" i="10"/>
  <c r="X370" i="10"/>
  <c r="Y234" i="10"/>
  <c r="Y205" i="10"/>
  <c r="V408" i="10"/>
  <c r="Y184" i="10"/>
  <c r="Y452" i="10"/>
  <c r="Y429" i="10"/>
  <c r="W168" i="10"/>
  <c r="X488" i="10"/>
  <c r="X66" i="10"/>
  <c r="X124" i="10"/>
  <c r="X269" i="10"/>
  <c r="Y212" i="10"/>
  <c r="X154" i="10"/>
  <c r="W331" i="10"/>
  <c r="W494" i="10"/>
  <c r="X108" i="10"/>
  <c r="Y503" i="10"/>
  <c r="V345" i="10"/>
  <c r="Y32" i="10"/>
  <c r="V339" i="10"/>
  <c r="W445" i="10"/>
  <c r="X218" i="10"/>
  <c r="W313" i="10"/>
  <c r="X353" i="10"/>
  <c r="W329" i="10"/>
  <c r="W157" i="10"/>
  <c r="W80" i="10"/>
  <c r="Y190" i="10"/>
  <c r="W242" i="10"/>
  <c r="X492" i="10"/>
  <c r="Y346" i="10"/>
  <c r="W232" i="10"/>
  <c r="W355" i="10"/>
  <c r="W506" i="10"/>
  <c r="W114" i="10"/>
  <c r="Y502" i="10"/>
  <c r="V431" i="10"/>
  <c r="W54" i="10"/>
  <c r="W201" i="10"/>
  <c r="Y440" i="10"/>
  <c r="Y159" i="10"/>
  <c r="V116" i="10"/>
  <c r="W293" i="10"/>
  <c r="W269" i="10"/>
  <c r="V246" i="10"/>
  <c r="W309" i="10"/>
  <c r="V353" i="10"/>
  <c r="W508" i="10"/>
  <c r="W501" i="10"/>
  <c r="Y142" i="10"/>
  <c r="Y174" i="10"/>
  <c r="W291" i="10"/>
  <c r="W187" i="10"/>
  <c r="V30" i="10"/>
  <c r="Y333" i="10"/>
  <c r="V259" i="10"/>
  <c r="Y459" i="10"/>
  <c r="Y473" i="10"/>
  <c r="V387" i="10"/>
  <c r="X293" i="10"/>
  <c r="X344" i="10"/>
  <c r="Y248" i="10"/>
  <c r="Y211" i="10"/>
  <c r="Y245" i="10"/>
  <c r="X424" i="10"/>
  <c r="W26" i="10"/>
  <c r="Y232" i="10"/>
  <c r="V479" i="10"/>
  <c r="Y249" i="10"/>
  <c r="V274" i="10"/>
  <c r="W256" i="10"/>
  <c r="X182" i="10"/>
  <c r="Y47" i="10"/>
  <c r="W342" i="10"/>
  <c r="V219" i="10"/>
  <c r="V295" i="10"/>
  <c r="Y487" i="10"/>
  <c r="V151" i="10"/>
  <c r="V402" i="10"/>
  <c r="Y59" i="10"/>
  <c r="V160" i="10"/>
  <c r="X230" i="10"/>
  <c r="V69" i="10"/>
  <c r="Y34" i="10"/>
  <c r="V182" i="10"/>
  <c r="X365" i="10"/>
  <c r="Y271" i="10"/>
  <c r="Y414" i="10"/>
  <c r="X509" i="10"/>
  <c r="W471" i="10"/>
  <c r="V319" i="10"/>
  <c r="W301" i="10"/>
  <c r="Y338" i="10"/>
  <c r="V426" i="10"/>
  <c r="Y457" i="10"/>
  <c r="V245" i="10"/>
  <c r="W346" i="10"/>
  <c r="X202" i="10"/>
  <c r="Y207" i="10"/>
  <c r="V48" i="10"/>
  <c r="X387" i="10"/>
  <c r="V460" i="10"/>
  <c r="V287" i="10"/>
  <c r="Y46" i="10"/>
  <c r="X232" i="10"/>
  <c r="V152" i="10"/>
  <c r="V420" i="10"/>
  <c r="X229" i="10"/>
  <c r="X260" i="10"/>
  <c r="V469" i="10"/>
  <c r="X80" i="10"/>
  <c r="V415" i="10"/>
  <c r="Y477" i="10"/>
  <c r="W481" i="10"/>
  <c r="Y115" i="10"/>
  <c r="V57" i="10"/>
  <c r="X442" i="10"/>
  <c r="X485" i="10"/>
  <c r="V66" i="10"/>
  <c r="X408" i="10"/>
  <c r="X140" i="10"/>
  <c r="Y196" i="10"/>
  <c r="X234" i="10"/>
  <c r="W270" i="10"/>
  <c r="V270" i="10"/>
  <c r="Y243" i="10"/>
  <c r="X245" i="10"/>
  <c r="V330" i="10"/>
  <c r="X505" i="10"/>
  <c r="W244" i="10"/>
  <c r="V496" i="10"/>
  <c r="X486" i="10"/>
  <c r="Y510" i="10"/>
  <c r="Y430" i="10"/>
  <c r="X484" i="10"/>
  <c r="Y22" i="10"/>
  <c r="X312" i="10"/>
  <c r="Y186" i="10"/>
  <c r="V293" i="10"/>
  <c r="X100" i="10"/>
  <c r="W200" i="10"/>
  <c r="V511" i="10"/>
  <c r="V503" i="10"/>
  <c r="W487" i="10"/>
  <c r="X116" i="10"/>
  <c r="Y74" i="10"/>
  <c r="W51" i="10"/>
  <c r="Y353" i="10"/>
  <c r="Y488" i="10"/>
  <c r="X297" i="10"/>
  <c r="W218" i="10"/>
  <c r="V201" i="10"/>
  <c r="X456" i="10"/>
  <c r="W317" i="10"/>
  <c r="X34" i="10"/>
  <c r="V58" i="10"/>
  <c r="W203" i="10"/>
  <c r="X311" i="10"/>
  <c r="V79" i="10"/>
  <c r="Y441" i="10"/>
  <c r="Y420" i="10"/>
  <c r="Y385" i="10"/>
  <c r="W464" i="10"/>
  <c r="Y447" i="10"/>
  <c r="X246" i="10"/>
  <c r="Y69" i="10"/>
  <c r="X118" i="10"/>
  <c r="V77" i="10"/>
  <c r="W502" i="10"/>
  <c r="V377" i="10"/>
  <c r="W257" i="10"/>
  <c r="W98" i="10"/>
  <c r="W509" i="10"/>
  <c r="V502" i="10"/>
  <c r="X511" i="10"/>
  <c r="Y50" i="10"/>
  <c r="W492" i="10"/>
  <c r="X490" i="10"/>
  <c r="W473" i="10"/>
  <c r="V244" i="10"/>
  <c r="Y436" i="10"/>
  <c r="V451" i="10"/>
  <c r="Y501" i="10"/>
  <c r="X107" i="10"/>
  <c r="V78" i="10"/>
  <c r="Y18" i="10"/>
  <c r="W338" i="10"/>
  <c r="W12" i="10"/>
  <c r="X494" i="10"/>
  <c r="X285" i="10"/>
  <c r="V458" i="10"/>
  <c r="V258" i="10"/>
  <c r="W273" i="10"/>
  <c r="X189" i="10"/>
  <c r="X428" i="10"/>
  <c r="X62" i="10"/>
  <c r="W266" i="10"/>
  <c r="Y150" i="10"/>
  <c r="W36" i="10"/>
  <c r="V480" i="10"/>
  <c r="X231" i="10"/>
  <c r="W282" i="10"/>
  <c r="X84" i="10"/>
  <c r="Y313" i="10"/>
  <c r="V49" i="10"/>
  <c r="Y411" i="10"/>
  <c r="X190" i="10"/>
  <c r="X242" i="10"/>
  <c r="X333" i="10"/>
  <c r="Y446" i="10"/>
  <c r="X448" i="10"/>
  <c r="Y33" i="10"/>
  <c r="X413" i="10"/>
  <c r="V407" i="10"/>
  <c r="V38" i="10"/>
  <c r="V435" i="10"/>
  <c r="V72" i="10"/>
  <c r="Y287" i="10"/>
  <c r="W383" i="10"/>
  <c r="X504" i="10"/>
  <c r="X382" i="10"/>
  <c r="X65" i="10"/>
  <c r="V467" i="10"/>
  <c r="X280" i="10"/>
  <c r="Y315" i="10"/>
  <c r="V491" i="10"/>
  <c r="W265" i="10"/>
  <c r="Y189" i="10"/>
  <c r="Y29" i="10"/>
  <c r="V11" i="10"/>
  <c r="V316" i="10"/>
  <c r="Y408" i="10"/>
  <c r="Y149" i="10"/>
  <c r="Y44" i="10"/>
  <c r="X155" i="10"/>
  <c r="V89" i="10"/>
  <c r="V485" i="10"/>
  <c r="W302" i="10"/>
  <c r="V310" i="10"/>
  <c r="Y367" i="10"/>
  <c r="V235" i="10"/>
  <c r="W389" i="10"/>
  <c r="W503" i="10"/>
  <c r="Y438" i="10"/>
  <c r="W57" i="10"/>
  <c r="V313" i="10"/>
  <c r="X354" i="10"/>
  <c r="X70" i="10"/>
  <c r="X506" i="10"/>
  <c r="V145" i="10"/>
  <c r="W113" i="10"/>
  <c r="Y293" i="10"/>
  <c r="V481" i="10"/>
  <c r="W62" i="10"/>
  <c r="Y493" i="10"/>
  <c r="V25" i="10"/>
  <c r="X52" i="10"/>
  <c r="X78" i="10"/>
  <c r="X436" i="10"/>
  <c r="Y68" i="10"/>
  <c r="X55" i="10"/>
  <c r="Y152" i="10"/>
  <c r="W314" i="10"/>
  <c r="X73" i="10"/>
  <c r="X482" i="10"/>
  <c r="Y349" i="10"/>
  <c r="W37" i="10"/>
  <c r="W33" i="10"/>
  <c r="W478" i="10"/>
  <c r="W427" i="10"/>
  <c r="W247" i="10"/>
  <c r="Y325" i="10"/>
  <c r="Y508" i="10"/>
  <c r="W466" i="10"/>
  <c r="Y460" i="10"/>
  <c r="V157" i="10"/>
  <c r="X206" i="10"/>
  <c r="X438" i="10"/>
  <c r="Y31" i="10"/>
  <c r="V457" i="10"/>
  <c r="W443" i="10"/>
  <c r="Y340" i="10"/>
  <c r="W295" i="10"/>
  <c r="W333" i="10"/>
  <c r="V281" i="10"/>
  <c r="V265" i="10"/>
  <c r="Y113" i="10"/>
  <c r="X50" i="10"/>
  <c r="V288" i="10"/>
  <c r="W112" i="10"/>
  <c r="X427" i="10"/>
  <c r="W220" i="10"/>
  <c r="X254" i="10"/>
  <c r="W413" i="10"/>
  <c r="Y500" i="10"/>
  <c r="X86" i="10"/>
  <c r="Y266" i="10"/>
  <c r="W350" i="10"/>
  <c r="V379" i="10"/>
  <c r="W422" i="10"/>
  <c r="W219" i="10"/>
  <c r="V455" i="10"/>
  <c r="W25" i="10"/>
  <c r="V75" i="10"/>
  <c r="X282" i="10"/>
  <c r="W28" i="10"/>
  <c r="X288" i="10"/>
  <c r="Y158" i="10"/>
  <c r="W462" i="10"/>
  <c r="W393" i="10"/>
  <c r="Y314" i="10"/>
  <c r="W243" i="10"/>
  <c r="V213" i="10"/>
  <c r="V437" i="10"/>
  <c r="Y155" i="10"/>
  <c r="V432" i="10"/>
  <c r="Y426" i="10"/>
  <c r="X461" i="10"/>
  <c r="X258" i="10"/>
  <c r="X200" i="10"/>
  <c r="X335" i="10"/>
  <c r="W347" i="10"/>
  <c r="V163" i="10"/>
  <c r="X308" i="10"/>
  <c r="W465" i="10"/>
  <c r="Y318" i="10"/>
  <c r="X302" i="10"/>
  <c r="W79" i="10"/>
  <c r="W226" i="10"/>
  <c r="X197" i="10"/>
  <c r="V13" i="10"/>
  <c r="X130" i="10"/>
  <c r="X275" i="10"/>
  <c r="X399" i="10"/>
  <c r="W210" i="10"/>
  <c r="V98" i="10"/>
  <c r="V294" i="10"/>
  <c r="Y361" i="10"/>
  <c r="W310" i="10"/>
  <c r="V416" i="10"/>
  <c r="W188" i="10"/>
  <c r="V337" i="10"/>
  <c r="Y130" i="10"/>
  <c r="V194" i="10"/>
  <c r="V364" i="10"/>
  <c r="Y125" i="10"/>
  <c r="W89" i="10"/>
  <c r="V359" i="10"/>
  <c r="V146" i="10"/>
  <c r="V92" i="10"/>
  <c r="X188" i="10"/>
  <c r="V466" i="10"/>
  <c r="Y259" i="10"/>
  <c r="W319" i="10"/>
  <c r="W96" i="10"/>
  <c r="Y264" i="10"/>
  <c r="V348" i="10"/>
  <c r="V162" i="10"/>
  <c r="W223" i="10"/>
  <c r="V419" i="10"/>
  <c r="W398" i="10"/>
  <c r="X276" i="10"/>
  <c r="W432" i="10"/>
  <c r="X479" i="10"/>
  <c r="X431" i="10"/>
  <c r="Y348" i="10"/>
  <c r="Y156" i="10"/>
  <c r="Y285" i="10"/>
  <c r="V297" i="10"/>
  <c r="Y90" i="10"/>
  <c r="W278" i="10"/>
  <c r="X82" i="10"/>
  <c r="X374" i="10"/>
  <c r="W477" i="10"/>
  <c r="Y235" i="10"/>
  <c r="X167" i="10"/>
  <c r="W324" i="10"/>
  <c r="X358" i="10"/>
  <c r="V108" i="10"/>
  <c r="W344" i="10"/>
  <c r="Y61" i="10"/>
  <c r="W379" i="10"/>
  <c r="Y226" i="10"/>
  <c r="V223" i="10"/>
  <c r="V278" i="10"/>
  <c r="W328" i="10"/>
  <c r="V43" i="10"/>
  <c r="V441" i="10"/>
  <c r="V418" i="10"/>
  <c r="V130" i="10"/>
  <c r="W408" i="10"/>
  <c r="V137" i="10"/>
  <c r="V149" i="10"/>
  <c r="Y112" i="10"/>
  <c r="W116" i="10"/>
  <c r="X199" i="10"/>
  <c r="X135" i="10"/>
  <c r="Y395" i="10"/>
  <c r="W104" i="10"/>
  <c r="V484" i="10"/>
  <c r="X351" i="10"/>
  <c r="V100" i="10"/>
  <c r="Y182" i="10"/>
  <c r="V197" i="10"/>
  <c r="W128" i="10"/>
  <c r="V409" i="10"/>
  <c r="W102" i="10"/>
  <c r="W482" i="10"/>
  <c r="X29" i="10"/>
  <c r="Y286" i="10"/>
  <c r="X211" i="10"/>
  <c r="W227" i="10"/>
  <c r="Y284" i="10"/>
  <c r="W60" i="10"/>
  <c r="W82" i="10"/>
  <c r="X455" i="10"/>
  <c r="V305" i="10"/>
  <c r="V90" i="10"/>
  <c r="Y148" i="10"/>
  <c r="V35" i="10"/>
  <c r="W407" i="10"/>
  <c r="W272" i="10"/>
  <c r="V192" i="10"/>
  <c r="X138" i="10"/>
  <c r="V228" i="10"/>
  <c r="W504" i="10"/>
  <c r="Y72" i="10"/>
  <c r="Y185" i="10"/>
  <c r="Y145" i="10"/>
  <c r="X287" i="10"/>
  <c r="X274" i="10"/>
  <c r="Y21" i="10"/>
  <c r="V155" i="10"/>
  <c r="X59" i="10"/>
  <c r="Y36" i="10"/>
  <c r="V329" i="10"/>
  <c r="V257" i="10"/>
  <c r="W281" i="10"/>
  <c r="V450" i="10"/>
  <c r="W23" i="10"/>
  <c r="W158" i="10"/>
  <c r="V444" i="10"/>
  <c r="W267" i="10"/>
  <c r="Y24" i="10"/>
  <c r="V260" i="10"/>
  <c r="X422" i="10"/>
  <c r="W156" i="10"/>
  <c r="V109" i="10"/>
  <c r="V241" i="10"/>
  <c r="W268" i="10"/>
  <c r="W337" i="10"/>
  <c r="X266" i="10"/>
  <c r="Y254" i="10"/>
  <c r="W69" i="10"/>
  <c r="V112" i="10"/>
  <c r="X158" i="10"/>
  <c r="Y25" i="10"/>
  <c r="X244" i="10"/>
  <c r="W433" i="10"/>
  <c r="V449" i="10"/>
  <c r="Y306" i="10"/>
  <c r="W303" i="10"/>
  <c r="V168" i="10"/>
  <c r="Y496" i="10"/>
  <c r="X477" i="10"/>
  <c r="W479" i="10"/>
  <c r="Y62" i="10"/>
  <c r="W373" i="10"/>
  <c r="W259" i="10"/>
  <c r="W48" i="10"/>
  <c r="Y78" i="10"/>
  <c r="Y439" i="10"/>
  <c r="Y258" i="10"/>
  <c r="W65" i="10"/>
  <c r="Y188" i="10"/>
  <c r="Y449" i="10"/>
  <c r="W423" i="10"/>
  <c r="X248" i="10"/>
  <c r="X487" i="10"/>
  <c r="V94" i="10"/>
  <c r="V45" i="10"/>
  <c r="X355" i="10"/>
  <c r="Y60" i="10"/>
  <c r="Y49" i="10"/>
  <c r="Y260" i="10"/>
  <c r="V61" i="10"/>
  <c r="W169" i="10"/>
  <c r="V378" i="10"/>
  <c r="V29" i="10"/>
  <c r="X112" i="10"/>
  <c r="X332" i="10"/>
  <c r="V412" i="10"/>
  <c r="W274" i="10"/>
  <c r="V266" i="10"/>
  <c r="Y513" i="10"/>
  <c r="X513" i="10"/>
  <c r="Y388" i="10"/>
  <c r="V170" i="10"/>
  <c r="W262" i="10"/>
  <c r="Y297" i="10"/>
  <c r="X10" i="10"/>
  <c r="Y303" i="10"/>
  <c r="V95" i="10"/>
  <c r="V447" i="10"/>
  <c r="V214" i="10"/>
  <c r="V272" i="10"/>
  <c r="Y64" i="10"/>
  <c r="X216" i="10"/>
  <c r="V193" i="10"/>
  <c r="V39" i="10"/>
  <c r="W134" i="10"/>
  <c r="W400" i="10"/>
  <c r="X405" i="10"/>
  <c r="W172" i="10"/>
  <c r="X92" i="10"/>
  <c r="Y390" i="10"/>
  <c r="Y379" i="10"/>
  <c r="V468" i="10"/>
  <c r="V383" i="10"/>
  <c r="Y164" i="10"/>
  <c r="X334" i="10"/>
  <c r="W43" i="10"/>
  <c r="W174" i="10"/>
  <c r="Y278" i="10"/>
  <c r="W83" i="10"/>
  <c r="X261" i="10"/>
  <c r="X191" i="10"/>
  <c r="X137" i="10"/>
  <c r="W41" i="10"/>
  <c r="W500" i="10"/>
  <c r="Y296" i="10"/>
  <c r="V74" i="10"/>
  <c r="V225" i="10"/>
  <c r="X283" i="10"/>
  <c r="X17" i="10"/>
  <c r="W124" i="10"/>
  <c r="W137" i="10"/>
  <c r="W402" i="10"/>
  <c r="W396" i="10"/>
  <c r="V386" i="10"/>
  <c r="Y213" i="10"/>
  <c r="V369" i="10"/>
  <c r="X314" i="10"/>
  <c r="V132" i="10"/>
  <c r="V263" i="10"/>
  <c r="V284" i="10"/>
  <c r="Y13" i="10"/>
  <c r="W209" i="10"/>
  <c r="X11" i="10"/>
  <c r="V506" i="10"/>
  <c r="X33" i="10"/>
  <c r="W154" i="10"/>
  <c r="Y11" i="10"/>
  <c r="Y290" i="10"/>
  <c r="W286" i="10"/>
  <c r="X106" i="10"/>
  <c r="Y136" i="10"/>
  <c r="W483" i="10"/>
  <c r="V308" i="10"/>
  <c r="Y289" i="10"/>
  <c r="X121" i="10"/>
  <c r="Y402" i="10"/>
  <c r="V171" i="10"/>
  <c r="W44" i="10"/>
  <c r="W206" i="10"/>
  <c r="W284" i="10"/>
  <c r="X126" i="10"/>
  <c r="Y398" i="10"/>
  <c r="V144" i="10"/>
  <c r="X510" i="10"/>
  <c r="X327" i="10"/>
  <c r="W77" i="10"/>
  <c r="W56" i="10"/>
  <c r="W162" i="10"/>
  <c r="V286" i="10"/>
  <c r="V18" i="10"/>
  <c r="X101" i="10"/>
  <c r="X309" i="10"/>
  <c r="Y475" i="10"/>
  <c r="V114" i="10"/>
  <c r="V176" i="10"/>
  <c r="V127" i="10"/>
  <c r="V19" i="10"/>
  <c r="V104" i="10"/>
  <c r="W499" i="10"/>
  <c r="Y327" i="10"/>
  <c r="X142" i="10"/>
  <c r="V115" i="10"/>
  <c r="W176" i="10"/>
  <c r="W211" i="10"/>
  <c r="V269" i="10"/>
  <c r="W411" i="10"/>
  <c r="Y238" i="10"/>
  <c r="W475" i="10"/>
  <c r="X425" i="10"/>
  <c r="Y376" i="10"/>
  <c r="Y108" i="10"/>
  <c r="Y319" i="10"/>
  <c r="V216" i="10"/>
  <c r="Y358" i="10"/>
  <c r="X129" i="10"/>
  <c r="W45" i="10"/>
  <c r="W14" i="10"/>
  <c r="W103" i="10"/>
  <c r="Y466" i="10"/>
  <c r="W351" i="10"/>
  <c r="Y383" i="10"/>
  <c r="X151" i="10"/>
  <c r="V317" i="10"/>
  <c r="X159" i="10"/>
  <c r="W362" i="10"/>
  <c r="W469" i="10"/>
  <c r="V32" i="10"/>
  <c r="Y377" i="10"/>
  <c r="X381" i="10"/>
  <c r="Y486" i="10"/>
  <c r="X93" i="10"/>
  <c r="Y506" i="10"/>
  <c r="W366" i="10"/>
  <c r="Y381" i="10"/>
  <c r="V442" i="10"/>
  <c r="V349" i="10"/>
  <c r="V292" i="10"/>
  <c r="W222" i="10"/>
  <c r="V487" i="10"/>
  <c r="X20" i="10"/>
  <c r="V76" i="10"/>
  <c r="V202" i="10"/>
  <c r="V22" i="10"/>
  <c r="X26" i="10"/>
  <c r="Y463" i="10"/>
  <c r="V280" i="10"/>
  <c r="W296" i="10"/>
  <c r="X458" i="10"/>
  <c r="W430" i="10"/>
  <c r="V239" i="10"/>
  <c r="V24" i="10"/>
  <c r="X386" i="10"/>
  <c r="V242" i="10"/>
  <c r="W307" i="10"/>
  <c r="Y153" i="10"/>
  <c r="W280" i="10"/>
  <c r="V454" i="10"/>
  <c r="Y344" i="10"/>
  <c r="V320" i="10"/>
  <c r="W231" i="10"/>
  <c r="Y451" i="10"/>
  <c r="X115" i="10"/>
  <c r="W456" i="10"/>
  <c r="Y442" i="10"/>
  <c r="W165" i="10"/>
  <c r="X469" i="10"/>
  <c r="Y329" i="10"/>
  <c r="V391" i="10"/>
  <c r="Y507" i="10"/>
  <c r="X252" i="10"/>
  <c r="Y252" i="10"/>
  <c r="W458" i="10"/>
  <c r="Y437" i="10"/>
  <c r="X471" i="10"/>
  <c r="X256" i="10"/>
  <c r="W419" i="10"/>
  <c r="Y247" i="10"/>
  <c r="X49" i="10"/>
  <c r="W372" i="10"/>
  <c r="W74" i="10"/>
  <c r="X209" i="10"/>
  <c r="X109" i="10"/>
  <c r="X307" i="10"/>
  <c r="X54" i="10"/>
  <c r="Y483" i="10"/>
  <c r="X294" i="10"/>
  <c r="X368" i="10"/>
  <c r="V150" i="10"/>
  <c r="X264" i="10"/>
  <c r="Y283" i="10"/>
  <c r="W16" i="10"/>
  <c r="W453" i="10"/>
  <c r="W229" i="10"/>
  <c r="W236" i="10"/>
  <c r="X434" i="10"/>
  <c r="V250" i="10"/>
  <c r="Y48" i="10"/>
  <c r="X177" i="10"/>
  <c r="Y198" i="10"/>
  <c r="W405" i="10"/>
  <c r="W133" i="10"/>
  <c r="W177" i="10"/>
  <c r="V191" i="10"/>
  <c r="V148" i="10"/>
  <c r="X42" i="10"/>
  <c r="W204" i="10"/>
  <c r="Y431" i="10"/>
  <c r="V390" i="10"/>
  <c r="W497" i="10"/>
  <c r="W357" i="10"/>
  <c r="W141" i="10"/>
  <c r="Y262" i="10"/>
  <c r="W417" i="10"/>
  <c r="W166" i="10"/>
  <c r="Y224" i="10"/>
  <c r="W131" i="10"/>
  <c r="Y407" i="10"/>
  <c r="V128" i="10"/>
  <c r="Y143" i="10"/>
  <c r="Y42" i="10"/>
  <c r="Y274" i="10"/>
  <c r="Y146" i="10"/>
  <c r="X470" i="10"/>
  <c r="X371" i="10"/>
  <c r="X268" i="10"/>
  <c r="V60" i="10"/>
  <c r="Y217" i="10"/>
  <c r="W195" i="10"/>
  <c r="X15" i="10"/>
  <c r="W135" i="10"/>
  <c r="V261" i="10"/>
  <c r="Y406" i="10"/>
  <c r="X322" i="10"/>
  <c r="X304" i="10"/>
  <c r="Y26" i="10"/>
  <c r="V232" i="10"/>
  <c r="Y295" i="10"/>
  <c r="Y94" i="10"/>
  <c r="X227" i="10"/>
  <c r="W198" i="10"/>
  <c r="W17" i="10"/>
  <c r="V122" i="10"/>
  <c r="Y419" i="10"/>
  <c r="Y428" i="10"/>
  <c r="Y412" i="10"/>
  <c r="Y71" i="10"/>
  <c r="X376" i="10"/>
  <c r="X237" i="10"/>
  <c r="X223" i="10"/>
  <c r="Y97" i="10"/>
  <c r="X416" i="10"/>
  <c r="Y352" i="10"/>
  <c r="V283" i="10"/>
  <c r="V123" i="10"/>
  <c r="X407" i="10"/>
  <c r="X146" i="10"/>
  <c r="V103" i="10"/>
  <c r="X69" i="10"/>
  <c r="V118" i="10"/>
  <c r="V198" i="10"/>
  <c r="V121" i="10"/>
  <c r="W404" i="10"/>
  <c r="X144" i="10"/>
  <c r="V463" i="10"/>
  <c r="X77" i="10"/>
  <c r="W10" i="10"/>
  <c r="V12" i="10"/>
  <c r="V275" i="10"/>
  <c r="W123" i="10"/>
  <c r="V97" i="10"/>
  <c r="Y362" i="10"/>
  <c r="Y323" i="10"/>
  <c r="V54" i="10"/>
  <c r="X163" i="10"/>
  <c r="W275" i="10"/>
  <c r="X90" i="10"/>
  <c r="W97" i="10"/>
  <c r="X357" i="10"/>
  <c r="Y316" i="10"/>
  <c r="X176" i="10"/>
  <c r="Y106" i="10"/>
  <c r="V336" i="10"/>
  <c r="Y12" i="10"/>
  <c r="W140" i="10"/>
  <c r="V368" i="10"/>
  <c r="V86" i="10"/>
  <c r="X401" i="10"/>
  <c r="Y375" i="10"/>
  <c r="V135" i="10"/>
  <c r="Y98" i="10"/>
  <c r="Y220" i="10"/>
  <c r="W297" i="10"/>
  <c r="V321" i="10"/>
  <c r="Y65" i="10"/>
  <c r="Y58" i="10"/>
  <c r="W224" i="10"/>
  <c r="W42" i="10"/>
  <c r="W167" i="10"/>
  <c r="X47" i="10"/>
  <c r="Y424" i="10"/>
  <c r="X472" i="10"/>
  <c r="V251" i="10"/>
  <c r="V355" i="10"/>
  <c r="W251" i="10"/>
  <c r="Y165" i="10"/>
  <c r="Y253" i="10"/>
  <c r="Y392" i="10"/>
  <c r="X362" i="10"/>
  <c r="X30" i="10"/>
  <c r="Y76" i="10"/>
  <c r="X378" i="10"/>
  <c r="Y458" i="10"/>
  <c r="Y67" i="10"/>
  <c r="W461" i="10"/>
  <c r="V179" i="10"/>
  <c r="W249" i="10"/>
  <c r="X453" i="10"/>
  <c r="Y476" i="10"/>
  <c r="Y23" i="10"/>
  <c r="Y384" i="10"/>
  <c r="X465" i="10"/>
  <c r="W50" i="10"/>
  <c r="W444" i="10"/>
  <c r="Y66" i="10"/>
  <c r="X48" i="10"/>
  <c r="V159" i="10"/>
  <c r="V452" i="10"/>
  <c r="Y230" i="10"/>
  <c r="W179" i="10"/>
  <c r="Y484" i="10"/>
  <c r="X437" i="10"/>
  <c r="X168" i="10"/>
  <c r="X481" i="10"/>
  <c r="X96" i="10"/>
  <c r="W31" i="10"/>
  <c r="V33" i="10"/>
  <c r="Y474" i="10"/>
  <c r="V189" i="10"/>
  <c r="Y251" i="10"/>
  <c r="V303" i="10"/>
  <c r="Y468" i="10"/>
  <c r="Y374" i="10"/>
  <c r="W230" i="10"/>
  <c r="Y246" i="10"/>
  <c r="W63" i="10"/>
  <c r="W380" i="10"/>
  <c r="Y382" i="10"/>
  <c r="X240" i="10"/>
  <c r="W109" i="10"/>
  <c r="X156" i="10"/>
  <c r="W457" i="10"/>
  <c r="W390" i="10"/>
  <c r="Y504" i="10"/>
  <c r="X447" i="10"/>
  <c r="W78" i="10"/>
  <c r="W442" i="10"/>
  <c r="W59" i="10"/>
  <c r="X253" i="10"/>
  <c r="V428" i="10"/>
  <c r="Y341" i="10"/>
  <c r="W340" i="10"/>
  <c r="V110" i="10"/>
  <c r="V226" i="10"/>
  <c r="X193" i="10"/>
  <c r="V15" i="10"/>
  <c r="X169" i="10"/>
  <c r="V513" i="10"/>
  <c r="W67" i="10"/>
  <c r="Y231" i="10"/>
  <c r="X28" i="10"/>
  <c r="Y178" i="10"/>
  <c r="X175" i="10"/>
  <c r="W375" i="10"/>
  <c r="V134" i="10"/>
  <c r="X409" i="10"/>
  <c r="Y322" i="10"/>
  <c r="Y140" i="10"/>
  <c r="V37" i="10"/>
  <c r="W480" i="10"/>
  <c r="V165" i="10"/>
  <c r="V430" i="10"/>
  <c r="W374" i="10"/>
  <c r="V328" i="10"/>
  <c r="W99" i="10"/>
  <c r="W263" i="10"/>
  <c r="X347" i="10"/>
  <c r="X162" i="10"/>
  <c r="Y135" i="10"/>
  <c r="W129" i="10"/>
  <c r="W401" i="10"/>
  <c r="W161" i="10"/>
  <c r="W138" i="10"/>
  <c r="X44" i="10"/>
  <c r="W299" i="10"/>
  <c r="Y250" i="10"/>
  <c r="Y30" i="10"/>
  <c r="Y244" i="10"/>
  <c r="V46" i="10"/>
  <c r="V177" i="10"/>
  <c r="Y192" i="10"/>
  <c r="X13" i="10"/>
  <c r="V129" i="10"/>
  <c r="V289" i="10"/>
  <c r="V394" i="10"/>
  <c r="Y326" i="10"/>
  <c r="Y281" i="10"/>
  <c r="V282" i="10"/>
  <c r="V489" i="10"/>
  <c r="X259" i="10"/>
  <c r="X72" i="10"/>
  <c r="Y225" i="10"/>
  <c r="W193" i="10"/>
  <c r="W15" i="10"/>
  <c r="X131" i="10"/>
  <c r="X291" i="10"/>
  <c r="V483" i="10"/>
  <c r="X31" i="10"/>
  <c r="Y223" i="10"/>
  <c r="Y328" i="10"/>
  <c r="W327" i="10"/>
  <c r="Y37" i="10"/>
  <c r="W75" i="10"/>
  <c r="V207" i="10"/>
  <c r="Y193" i="10"/>
  <c r="Y122" i="10"/>
  <c r="X406" i="10"/>
  <c r="V143" i="10"/>
  <c r="W214" i="10"/>
  <c r="X67" i="10"/>
  <c r="Y161" i="10"/>
  <c r="Y394" i="10"/>
  <c r="X19" i="10"/>
  <c r="X104" i="10"/>
  <c r="Y307" i="10"/>
  <c r="X379" i="10"/>
  <c r="Y368" i="10"/>
  <c r="X262" i="10"/>
  <c r="X348" i="10"/>
  <c r="X102" i="10"/>
  <c r="X324" i="10"/>
  <c r="V91" i="10"/>
  <c r="V211" i="10"/>
  <c r="V371" i="10"/>
  <c r="W241" i="10"/>
  <c r="Y337" i="10"/>
  <c r="W11" i="10"/>
  <c r="Y132" i="10"/>
  <c r="V323" i="10"/>
  <c r="X91" i="10"/>
  <c r="W87" i="10"/>
  <c r="Y109" i="10"/>
  <c r="Y120" i="10"/>
  <c r="X43" i="10"/>
  <c r="Y131" i="10"/>
  <c r="V99" i="10"/>
  <c r="V331" i="10"/>
  <c r="V227" i="10"/>
  <c r="V397" i="10"/>
  <c r="V498" i="10"/>
  <c r="X396" i="10"/>
  <c r="W13" i="10"/>
  <c r="W334" i="10"/>
  <c r="X393" i="10"/>
  <c r="X89" i="10"/>
  <c r="W147" i="10"/>
  <c r="X32" i="10"/>
  <c r="Y233" i="10"/>
  <c r="Y391" i="10"/>
  <c r="Y292" i="10"/>
  <c r="W287" i="10"/>
  <c r="X220" i="10"/>
  <c r="X60" i="10"/>
  <c r="Y117" i="10"/>
  <c r="W361" i="10"/>
  <c r="X68" i="10"/>
  <c r="V381" i="10"/>
  <c r="V273" i="10"/>
  <c r="W46" i="10"/>
  <c r="W250" i="10"/>
  <c r="X329" i="10"/>
  <c r="Y450" i="10"/>
  <c r="W245" i="10"/>
  <c r="V500" i="10"/>
  <c r="Y80" i="10"/>
  <c r="X313" i="10"/>
  <c r="V93" i="10"/>
  <c r="W382" i="10"/>
  <c r="V267" i="10"/>
  <c r="Y116" i="10"/>
  <c r="Y512" i="10"/>
  <c r="X343" i="10"/>
  <c r="Y393" i="10"/>
  <c r="X439" i="10"/>
  <c r="X58" i="10"/>
  <c r="V156" i="10"/>
  <c r="V299" i="10"/>
  <c r="X201" i="10"/>
  <c r="W255" i="10"/>
  <c r="X460" i="10"/>
  <c r="W441" i="10"/>
  <c r="X300" i="10"/>
  <c r="Y214" i="10"/>
  <c r="W349" i="10"/>
  <c r="V438" i="10"/>
  <c r="X241" i="10"/>
  <c r="V21" i="10"/>
  <c r="X385" i="10"/>
  <c r="X180" i="10"/>
  <c r="Y480" i="10"/>
  <c r="Y273" i="10"/>
  <c r="X480" i="10"/>
  <c r="X296" i="10"/>
  <c r="W490" i="10"/>
  <c r="X272" i="10"/>
  <c r="X221" i="10"/>
  <c r="W353" i="10"/>
  <c r="W352" i="10"/>
  <c r="X203" i="10"/>
  <c r="V52" i="10"/>
  <c r="V388" i="10"/>
  <c r="W452" i="10"/>
  <c r="Y467" i="10"/>
  <c r="V73" i="10"/>
  <c r="W258" i="10"/>
  <c r="W440" i="10"/>
  <c r="X372" i="10"/>
  <c r="Y242" i="10"/>
  <c r="X85" i="10"/>
  <c r="V361" i="10"/>
  <c r="X208" i="10"/>
  <c r="Y472" i="10"/>
  <c r="V374" i="10"/>
  <c r="V51" i="10"/>
  <c r="X153" i="10"/>
  <c r="X498" i="10"/>
  <c r="X303" i="10"/>
  <c r="V84" i="10"/>
  <c r="Y216" i="10"/>
  <c r="V199" i="10"/>
  <c r="Y334" i="10"/>
  <c r="W160" i="10"/>
  <c r="X198" i="10"/>
  <c r="X336" i="10"/>
  <c r="Y321" i="10"/>
  <c r="V167" i="10"/>
  <c r="X279" i="10"/>
  <c r="V120" i="10"/>
  <c r="Y401" i="10"/>
  <c r="X397" i="10"/>
  <c r="W144" i="10"/>
  <c r="W40" i="10"/>
  <c r="X512" i="10"/>
  <c r="V255" i="10"/>
  <c r="V300" i="10"/>
  <c r="W76" i="10"/>
  <c r="X225" i="10"/>
  <c r="X298" i="10"/>
  <c r="V16" i="10"/>
  <c r="Y134" i="10"/>
  <c r="V291" i="10"/>
  <c r="W399" i="10"/>
  <c r="V326" i="10"/>
  <c r="Y137" i="10"/>
  <c r="W121" i="10"/>
  <c r="X440" i="10"/>
  <c r="X500" i="10"/>
  <c r="X214" i="10"/>
  <c r="X23" i="10"/>
  <c r="W173" i="10"/>
  <c r="X195" i="10"/>
  <c r="X215" i="10"/>
  <c r="X134" i="10"/>
  <c r="W276" i="10"/>
  <c r="X394" i="10"/>
  <c r="W212" i="10"/>
  <c r="X228" i="10"/>
  <c r="V63" i="10"/>
  <c r="X356" i="10"/>
  <c r="V218" i="10"/>
  <c r="X243" i="10"/>
  <c r="W58" i="10"/>
  <c r="W217" i="10"/>
  <c r="W194" i="10"/>
  <c r="W325" i="10"/>
  <c r="W120" i="10"/>
  <c r="V276" i="10"/>
  <c r="X483" i="10"/>
  <c r="Y499" i="10"/>
  <c r="V285" i="10"/>
  <c r="V125" i="10"/>
  <c r="Y396" i="10"/>
  <c r="X171" i="10"/>
  <c r="V41" i="10"/>
  <c r="V333" i="10"/>
  <c r="X233" i="10"/>
  <c r="X152" i="10"/>
  <c r="X166" i="10"/>
  <c r="X83" i="10"/>
  <c r="V403" i="10"/>
  <c r="V138" i="10"/>
  <c r="Y356" i="10"/>
  <c r="Y299" i="10"/>
  <c r="Y19" i="10"/>
  <c r="X14" i="10"/>
  <c r="W277" i="10"/>
  <c r="W132" i="10"/>
  <c r="X97" i="10"/>
  <c r="W367" i="10"/>
  <c r="Y228" i="10"/>
  <c r="W215" i="10"/>
  <c r="W364" i="10"/>
  <c r="V405" i="10"/>
  <c r="V210" i="10"/>
  <c r="V40" i="10"/>
  <c r="X342" i="10"/>
  <c r="V186" i="10"/>
  <c r="X263" i="10"/>
  <c r="V139" i="10"/>
  <c r="W409" i="10"/>
  <c r="Y210" i="10"/>
  <c r="X39" i="10"/>
  <c r="Y195" i="10"/>
  <c r="X478" i="10"/>
  <c r="W127" i="10"/>
  <c r="X148" i="10"/>
  <c r="Y203" i="10"/>
  <c r="V82" i="10"/>
  <c r="V42" i="10"/>
  <c r="X392" i="10"/>
  <c r="Y298" i="10"/>
  <c r="Y123" i="10"/>
  <c r="X239" i="10"/>
  <c r="W237" i="10"/>
  <c r="W426" i="10"/>
  <c r="Y365" i="10"/>
  <c r="Y364" i="10"/>
  <c r="W107" i="10"/>
  <c r="W197" i="10"/>
  <c r="V472" i="10"/>
  <c r="W159" i="10"/>
  <c r="W438" i="10"/>
  <c r="W85" i="10"/>
  <c r="W150" i="10"/>
  <c r="X273" i="10"/>
  <c r="V195" i="10"/>
  <c r="X281" i="10"/>
  <c r="V309" i="10"/>
  <c r="X345" i="10"/>
  <c r="Y221" i="10"/>
  <c r="W93" i="10"/>
  <c r="W365" i="10"/>
  <c r="V70" i="10"/>
  <c r="W115" i="10"/>
  <c r="V456" i="10"/>
  <c r="V208" i="10"/>
  <c r="W253" i="10"/>
  <c r="W485" i="10"/>
  <c r="Y453" i="10"/>
  <c r="W447" i="10"/>
  <c r="W294" i="10"/>
  <c r="W449" i="10"/>
  <c r="Y320" i="10"/>
  <c r="Y200" i="10"/>
  <c r="V190" i="10"/>
  <c r="Y464" i="10"/>
  <c r="V470" i="10"/>
  <c r="W234" i="10"/>
  <c r="Y282" i="10"/>
  <c r="W446" i="10"/>
  <c r="X340" i="10"/>
  <c r="Y45" i="10"/>
  <c r="W320" i="10"/>
  <c r="W496" i="10"/>
  <c r="Y169" i="10"/>
  <c r="Y386" i="10"/>
  <c r="V136" i="10"/>
  <c r="W180" i="10"/>
  <c r="V34" i="10"/>
  <c r="Y222" i="10"/>
  <c r="W136" i="10"/>
  <c r="Y355" i="10"/>
  <c r="V64" i="10"/>
  <c r="Y81" i="10"/>
  <c r="X317" i="10"/>
  <c r="X64" i="10"/>
  <c r="X369" i="10"/>
  <c r="V338" i="10"/>
  <c r="V180" i="10"/>
  <c r="Y444" i="10"/>
  <c r="W49" i="10"/>
  <c r="Y433" i="10"/>
  <c r="V187" i="10"/>
  <c r="V434" i="10"/>
  <c r="W233" i="10"/>
  <c r="V492" i="10"/>
  <c r="W292" i="10"/>
  <c r="Y351" i="10"/>
  <c r="X222" i="10"/>
  <c r="Y305" i="10"/>
  <c r="X423" i="10"/>
  <c r="W21" i="10"/>
  <c r="Y219" i="10"/>
  <c r="V243" i="10"/>
  <c r="V233" i="10"/>
  <c r="W368" i="10"/>
  <c r="W476" i="10"/>
  <c r="X330" i="10"/>
  <c r="X429" i="10"/>
  <c r="Y277" i="10"/>
  <c r="W66" i="10"/>
  <c r="X178" i="10"/>
  <c r="V196" i="10"/>
  <c r="X410" i="10"/>
  <c r="X183" i="10"/>
  <c r="W386" i="10"/>
  <c r="Y167" i="10"/>
  <c r="Y336" i="10"/>
  <c r="Y347" i="10"/>
  <c r="Y162" i="10"/>
  <c r="V224" i="10"/>
  <c r="Y405" i="10"/>
  <c r="Y410" i="10"/>
  <c r="X321" i="10"/>
  <c r="Y139" i="10"/>
  <c r="W264" i="10"/>
  <c r="W489" i="10"/>
  <c r="X36" i="10"/>
  <c r="X445" i="10"/>
  <c r="X271" i="10"/>
  <c r="X63" i="10"/>
  <c r="Y215" i="10"/>
  <c r="X192" i="10"/>
  <c r="X16" i="10"/>
  <c r="V133" i="10"/>
  <c r="X277" i="10"/>
  <c r="X395" i="10"/>
  <c r="V327" i="10"/>
  <c r="Y102" i="10"/>
  <c r="X119" i="10"/>
  <c r="V249" i="10"/>
  <c r="X87" i="10"/>
  <c r="V445" i="10"/>
  <c r="X415" i="10"/>
  <c r="X186" i="10"/>
  <c r="W335" i="10"/>
  <c r="V119" i="10"/>
  <c r="W196" i="10"/>
  <c r="W348" i="10"/>
  <c r="Y124" i="10"/>
  <c r="W238" i="10"/>
  <c r="X402" i="10"/>
  <c r="V212" i="10"/>
  <c r="X45" i="10"/>
  <c r="V422" i="10"/>
  <c r="V56" i="10"/>
  <c r="V495" i="10"/>
  <c r="V240" i="10"/>
  <c r="Y38" i="10"/>
  <c r="W321" i="10"/>
  <c r="V175" i="10"/>
  <c r="V347" i="10"/>
  <c r="Y127" i="10"/>
  <c r="X238" i="10"/>
  <c r="V392" i="10"/>
  <c r="Y227" i="10"/>
  <c r="X123" i="10"/>
  <c r="Y404" i="10"/>
  <c r="V147" i="10"/>
  <c r="W126" i="10"/>
  <c r="Y497" i="10"/>
  <c r="V366" i="10"/>
  <c r="V68" i="10"/>
  <c r="V14" i="10"/>
  <c r="V417" i="10"/>
  <c r="W358" i="10"/>
  <c r="Y103" i="10"/>
  <c r="V315" i="10"/>
  <c r="W145" i="10"/>
  <c r="Y261" i="10"/>
  <c r="V217" i="10"/>
  <c r="Y105" i="10"/>
  <c r="W326" i="10"/>
  <c r="W91" i="10"/>
  <c r="Y170" i="10"/>
  <c r="X56" i="10"/>
  <c r="Y370" i="10"/>
  <c r="V335" i="10"/>
  <c r="X173" i="10"/>
  <c r="Y399" i="10"/>
  <c r="W171" i="10"/>
  <c r="Y448" i="10"/>
  <c r="Y423" i="10"/>
  <c r="V389" i="10"/>
  <c r="W202" i="10"/>
  <c r="V380" i="10"/>
  <c r="V318" i="10"/>
  <c r="V477" i="10"/>
  <c r="Y201" i="10"/>
  <c r="W72" i="10"/>
  <c r="X255" i="10"/>
  <c r="X454" i="10"/>
  <c r="Y312" i="10"/>
  <c r="X57" i="10"/>
  <c r="X292" i="10"/>
  <c r="X341" i="10"/>
  <c r="X235" i="10"/>
  <c r="W146" i="10"/>
  <c r="X95" i="10"/>
  <c r="V302" i="10"/>
  <c r="W455" i="10"/>
  <c r="X79" i="10"/>
  <c r="Y181" i="10"/>
  <c r="V158" i="10"/>
  <c r="W100" i="10"/>
  <c r="W235" i="10"/>
  <c r="W228" i="10"/>
  <c r="Y267" i="10"/>
  <c r="Y183" i="10"/>
  <c r="V476" i="10"/>
  <c r="X113" i="10"/>
  <c r="Y96" i="10"/>
  <c r="V459" i="10"/>
  <c r="Y93" i="10"/>
  <c r="X295" i="10"/>
  <c r="W493" i="10"/>
  <c r="W170" i="10"/>
  <c r="Y300" i="10"/>
  <c r="V440" i="10"/>
  <c r="Y310" i="10"/>
  <c r="X219" i="10"/>
  <c r="X170" i="10"/>
  <c r="Y373" i="10"/>
  <c r="V424" i="10"/>
  <c r="V27" i="10"/>
  <c r="X267" i="10"/>
  <c r="V306" i="10"/>
  <c r="X160" i="10"/>
  <c r="W378" i="10"/>
  <c r="Y482" i="10"/>
  <c r="W377" i="10"/>
  <c r="Y229" i="10"/>
  <c r="X318" i="10"/>
  <c r="X165" i="10"/>
  <c r="X391" i="10"/>
  <c r="W505" i="10"/>
  <c r="W330" i="10"/>
  <c r="Y202" i="10"/>
  <c r="X503" i="10"/>
  <c r="V462" i="10"/>
  <c r="V461" i="10"/>
  <c r="Y456" i="10"/>
  <c r="Y269" i="10"/>
  <c r="X444" i="10"/>
  <c r="W189" i="10"/>
  <c r="Y268" i="10"/>
  <c r="W239" i="10"/>
  <c r="W252" i="10"/>
  <c r="X51" i="10"/>
  <c r="Y10" i="10"/>
  <c r="Y175" i="10"/>
  <c r="W376" i="10"/>
  <c r="W429" i="10"/>
  <c r="W388" i="10"/>
  <c r="W387" i="10"/>
  <c r="X366" i="10"/>
  <c r="X149" i="10"/>
  <c r="Y263" i="10"/>
  <c r="W298" i="10"/>
  <c r="V17" i="10"/>
  <c r="W119" i="10"/>
  <c r="W143" i="10"/>
  <c r="Y403" i="10"/>
  <c r="X328" i="10"/>
  <c r="W106" i="10"/>
  <c r="Y144" i="10"/>
  <c r="Y208" i="10"/>
  <c r="X265" i="10"/>
  <c r="W425" i="10"/>
  <c r="W246" i="10"/>
  <c r="V47" i="10"/>
  <c r="W178" i="10"/>
  <c r="X194" i="10"/>
  <c r="Y14" i="10"/>
  <c r="X120" i="10"/>
  <c r="V238" i="10"/>
  <c r="V404" i="10"/>
  <c r="V324" i="10"/>
  <c r="W105" i="10"/>
  <c r="X117" i="10"/>
  <c r="V385" i="10"/>
  <c r="V382" i="10"/>
  <c r="V161" i="10"/>
  <c r="X286" i="10"/>
  <c r="V106" i="10"/>
  <c r="Y176" i="10"/>
  <c r="X363" i="10"/>
  <c r="X125" i="10"/>
  <c r="Y177" i="10"/>
  <c r="Y357" i="10"/>
  <c r="W149" i="10"/>
  <c r="X81" i="10"/>
  <c r="X380" i="10"/>
  <c r="X414" i="10"/>
  <c r="W208" i="10"/>
  <c r="X22" i="10"/>
  <c r="Y276" i="10"/>
  <c r="X174" i="10"/>
  <c r="X375" i="10"/>
  <c r="X133" i="10"/>
  <c r="V277" i="10"/>
  <c r="V183" i="10"/>
  <c r="X310" i="10"/>
  <c r="W283" i="10"/>
  <c r="Y133" i="10"/>
  <c r="W397" i="10"/>
  <c r="W139" i="10"/>
  <c r="X147" i="10"/>
  <c r="X451" i="10"/>
  <c r="V20" i="10"/>
  <c r="V101" i="10"/>
  <c r="W289" i="10"/>
  <c r="V410" i="10"/>
  <c r="X103" i="10"/>
  <c r="W68" i="10"/>
  <c r="W371" i="10"/>
  <c r="W225" i="10"/>
  <c r="X364" i="10"/>
  <c r="V395" i="10"/>
  <c r="V322" i="10"/>
  <c r="W39" i="10"/>
  <c r="V55" i="10"/>
  <c r="X145" i="10"/>
  <c r="Y280" i="10"/>
  <c r="X417" i="10"/>
  <c r="W122" i="10"/>
  <c r="W403" i="10"/>
  <c r="X139" i="10"/>
  <c r="V237" i="10"/>
  <c r="Y511" i="10"/>
  <c r="X53" i="10"/>
  <c r="X346" i="10"/>
  <c r="Y119" i="10"/>
  <c r="V173" i="10"/>
  <c r="W406" i="10"/>
  <c r="Y138" i="10"/>
  <c r="X323" i="10"/>
  <c r="X37" i="10"/>
  <c r="Y256" i="10"/>
  <c r="V398" i="10"/>
  <c r="X473" i="10"/>
  <c r="W254" i="10"/>
  <c r="V396" i="10"/>
  <c r="V360" i="10"/>
  <c r="Y455" i="10"/>
  <c r="Y400" i="10"/>
  <c r="V141" i="10"/>
  <c r="X187" i="10"/>
  <c r="X226" i="10"/>
  <c r="V358" i="10"/>
  <c r="Y308" i="10"/>
  <c r="V344" i="10"/>
  <c r="W148" i="10"/>
  <c r="Y40" i="10"/>
  <c r="V372" i="10"/>
  <c r="Y172" i="10"/>
  <c r="W19" i="10"/>
  <c r="Y481" i="10"/>
  <c r="Y494" i="10"/>
  <c r="W510" i="10"/>
  <c r="X185" i="10"/>
  <c r="V10" i="10"/>
  <c r="V499" i="10"/>
  <c r="V172" i="10"/>
  <c r="Y342" i="10"/>
  <c r="V200" i="10"/>
  <c r="W70" i="10"/>
  <c r="W151" i="10"/>
  <c r="V154" i="10"/>
  <c r="Y435" i="10"/>
  <c r="V446" i="10"/>
  <c r="X507" i="10"/>
  <c r="Y73" i="10"/>
  <c r="X430" i="10"/>
  <c r="Y206" i="10"/>
  <c r="X466" i="10"/>
  <c r="X377" i="10"/>
  <c r="Y454" i="10"/>
  <c r="V166" i="10"/>
  <c r="X284" i="10"/>
  <c r="Y17" i="10"/>
  <c r="W164" i="10"/>
  <c r="Y82" i="10"/>
  <c r="V184" i="10"/>
  <c r="W285" i="10"/>
  <c r="Y209" i="10"/>
  <c r="Y128" i="10"/>
  <c r="W152" i="10"/>
  <c r="V401" i="10"/>
  <c r="W92" i="10"/>
  <c r="X403" i="10"/>
  <c r="Y99" i="10"/>
  <c r="V343" i="10"/>
  <c r="V497" i="10"/>
  <c r="X325" i="10"/>
  <c r="V334" i="10"/>
  <c r="X441" i="10"/>
  <c r="W84" i="10"/>
  <c r="V53" i="10"/>
  <c r="Y304" i="10"/>
  <c r="W468" i="10"/>
  <c r="V512" i="10"/>
  <c r="X467" i="10"/>
  <c r="W451" i="10"/>
  <c r="V474" i="10"/>
  <c r="W412" i="10"/>
  <c r="X420" i="10"/>
  <c r="V332" i="10"/>
  <c r="W369" i="10"/>
  <c r="Y339" i="10"/>
  <c r="V117" i="10"/>
  <c r="W474" i="10"/>
  <c r="W450" i="10"/>
  <c r="W460" i="10"/>
  <c r="X433" i="10"/>
  <c r="V427" i="10"/>
  <c r="W354" i="10"/>
  <c r="Y331" i="10"/>
  <c r="V206" i="10"/>
  <c r="V494" i="10"/>
  <c r="Y236" i="10"/>
  <c r="W414" i="10"/>
  <c r="X290" i="10"/>
  <c r="Y343" i="10"/>
  <c r="X320" i="10"/>
  <c r="W420" i="10"/>
  <c r="X143" i="10"/>
  <c r="V421" i="10"/>
  <c r="W207" i="10"/>
  <c r="V423" i="10"/>
  <c r="V81" i="10"/>
  <c r="Y416" i="10"/>
  <c r="X105" i="10"/>
  <c r="W90" i="10"/>
  <c r="V453" i="10"/>
  <c r="X76" i="10"/>
  <c r="V26" i="10"/>
  <c r="X501" i="10"/>
  <c r="X12" i="10"/>
  <c r="W392" i="10"/>
  <c r="V126" i="10"/>
  <c r="V351" i="10"/>
  <c r="Y291" i="10"/>
  <c r="Y335" i="10"/>
  <c r="W199" i="10"/>
  <c r="V376" i="10"/>
  <c r="V406" i="10"/>
  <c r="V399" i="10"/>
  <c r="X213" i="10"/>
  <c r="Y171" i="10"/>
  <c r="W290" i="10"/>
  <c r="Y324" i="10"/>
  <c r="X459" i="10"/>
  <c r="W300" i="10"/>
  <c r="W312" i="10"/>
  <c r="X331" i="10"/>
  <c r="W359" i="10"/>
  <c r="V342" i="10"/>
  <c r="X350" i="10"/>
  <c r="W418" i="10"/>
  <c r="X361" i="10"/>
  <c r="V373" i="10"/>
  <c r="V448" i="10"/>
  <c r="X257" i="10"/>
  <c r="W454" i="10"/>
  <c r="W472" i="10"/>
  <c r="W495" i="10"/>
  <c r="Y413" i="10"/>
  <c r="Y371" i="10"/>
  <c r="W271" i="10"/>
  <c r="W306" i="10"/>
  <c r="W86" i="10"/>
  <c r="X46" i="10"/>
  <c r="X383" i="10"/>
  <c r="X110" i="10"/>
  <c r="X301" i="10"/>
  <c r="Y101" i="10"/>
  <c r="Y471" i="10"/>
  <c r="X157" i="10"/>
  <c r="W52" i="10"/>
  <c r="Y389" i="10"/>
  <c r="X179" i="10"/>
  <c r="W304" i="10"/>
  <c r="X132" i="10"/>
  <c r="V473" i="10"/>
  <c r="X161" i="10"/>
  <c r="W356" i="10"/>
  <c r="W18" i="10"/>
  <c r="Y417" i="10"/>
  <c r="Y83" i="10"/>
  <c r="X196" i="10"/>
  <c r="X172" i="10"/>
  <c r="W142" i="10"/>
  <c r="Y279" i="10"/>
  <c r="X141" i="10"/>
  <c r="V400" i="10"/>
  <c r="W20" i="10"/>
  <c r="V236" i="10"/>
  <c r="X337" i="10"/>
  <c r="X210" i="10"/>
  <c r="W315" i="10"/>
  <c r="W439" i="10"/>
  <c r="Y15" i="10"/>
  <c r="Y311" i="10"/>
  <c r="Y56" i="10"/>
  <c r="V279" i="10"/>
  <c r="V252" i="10"/>
  <c r="W29" i="10"/>
  <c r="X489" i="10"/>
  <c r="X476" i="10"/>
  <c r="W512" i="10"/>
  <c r="Y462" i="10"/>
  <c r="W435" i="10"/>
  <c r="Y415" i="10"/>
  <c r="X426" i="10"/>
  <c r="Y372" i="10"/>
  <c r="Y369" i="10"/>
  <c r="W436" i="10"/>
  <c r="V370" i="10"/>
  <c r="W345" i="10"/>
  <c r="V356" i="10"/>
  <c r="V439" i="10"/>
  <c r="W415" i="10"/>
  <c r="Y86" i="10"/>
  <c r="V482" i="10"/>
  <c r="X305" i="10"/>
  <c r="X181" i="10"/>
  <c r="W53" i="10"/>
  <c r="W118" i="10"/>
  <c r="V220" i="10"/>
  <c r="Y180" i="10"/>
  <c r="V290" i="10"/>
  <c r="Y89" i="10"/>
  <c r="W448" i="10"/>
  <c r="W64" i="10"/>
  <c r="X289" i="10"/>
  <c r="Y409" i="10"/>
  <c r="X136" i="10"/>
  <c r="V142" i="10"/>
  <c r="Y163" i="10"/>
  <c r="W394" i="10"/>
  <c r="X326" i="10"/>
  <c r="Y39" i="10"/>
  <c r="W38" i="10"/>
  <c r="X217" i="10"/>
  <c r="V44" i="10"/>
  <c r="W332" i="10"/>
  <c r="Y52" i="10"/>
  <c r="X128" i="10"/>
  <c r="X122" i="10"/>
  <c r="V87" i="10"/>
  <c r="X35" i="10"/>
  <c r="X94" i="10"/>
  <c r="W486" i="10"/>
  <c r="W322" i="10"/>
  <c r="Y241" i="10"/>
  <c r="X411" i="10"/>
  <c r="Y509" i="10"/>
  <c r="Y157" i="10"/>
  <c r="V493" i="10"/>
  <c r="Y498" i="10"/>
  <c r="Y470" i="10"/>
  <c r="W507" i="10"/>
  <c r="X491" i="10"/>
  <c r="V425" i="10"/>
  <c r="W183" i="10"/>
  <c r="X207" i="10"/>
  <c r="V65" i="10"/>
  <c r="V478" i="10"/>
  <c r="Y465" i="10"/>
  <c r="X360" i="10"/>
  <c r="X373" i="10"/>
  <c r="V312" i="10"/>
  <c r="Y491" i="10"/>
  <c r="Y445" i="10"/>
  <c r="Y255" i="10"/>
  <c r="X71" i="10"/>
  <c r="Y272" i="10"/>
  <c r="W431" i="10"/>
  <c r="Y154" i="10"/>
  <c r="X388" i="10"/>
  <c r="X404" i="10"/>
  <c r="Y218" i="10"/>
  <c r="X212" i="10"/>
  <c r="W261" i="10"/>
  <c r="W260" i="10"/>
  <c r="V363" i="10"/>
  <c r="Y141" i="10"/>
  <c r="X98" i="10"/>
  <c r="V471" i="10"/>
  <c r="W130" i="10"/>
  <c r="X418" i="10"/>
  <c r="Y418" i="10"/>
  <c r="W428" i="10"/>
  <c r="W186" i="10"/>
  <c r="V298" i="10"/>
  <c r="W363" i="10"/>
  <c r="V174" i="10"/>
  <c r="X299" i="10"/>
  <c r="Y100" i="10"/>
  <c r="X38" i="10"/>
  <c r="V50" i="10"/>
  <c r="V436" i="10"/>
  <c r="W318" i="10"/>
  <c r="Y490" i="10"/>
  <c r="Y469" i="10"/>
  <c r="X464" i="10"/>
  <c r="Y505" i="10"/>
  <c r="X493" i="10"/>
  <c r="X499" i="10"/>
  <c r="X475" i="10"/>
  <c r="W437" i="10"/>
  <c r="W416" i="10"/>
  <c r="V413" i="10"/>
  <c r="Y257" i="10"/>
  <c r="V311" i="10"/>
  <c r="V107" i="10"/>
  <c r="Y110" i="10"/>
  <c r="V341" i="10"/>
  <c r="X247" i="10"/>
  <c r="V253" i="10"/>
  <c r="X150" i="10"/>
  <c r="W240" i="10"/>
  <c r="X474" i="10"/>
  <c r="Y461" i="10"/>
  <c r="W511" i="10"/>
  <c r="W467" i="10"/>
  <c r="V234" i="10"/>
  <c r="W339" i="10"/>
  <c r="W323" i="10"/>
  <c r="X27" i="10"/>
  <c r="X99" i="10"/>
  <c r="X419" i="10"/>
  <c r="W424" i="10"/>
  <c r="Y126" i="10"/>
  <c r="V508" i="10"/>
  <c r="V181" i="10"/>
  <c r="X164" i="10"/>
  <c r="V83" i="10"/>
  <c r="Y363" i="10"/>
  <c r="X352" i="10"/>
  <c r="Y160" i="10"/>
  <c r="Y166" i="10"/>
  <c r="X398" i="10"/>
  <c r="Y41" i="10"/>
  <c r="Y397" i="10"/>
  <c r="X339" i="10"/>
  <c r="Y495" i="10"/>
  <c r="Y51" i="10"/>
  <c r="Y194" i="10"/>
  <c r="V340" i="10"/>
  <c r="X496" i="10"/>
  <c r="Y309" i="10"/>
  <c r="V501" i="10"/>
  <c r="V505" i="10"/>
  <c r="X468" i="10"/>
  <c r="W513" i="10"/>
  <c r="Y434" i="10"/>
  <c r="Y425" i="10"/>
  <c r="W385" i="10"/>
  <c r="W221" i="10"/>
  <c r="V96" i="10"/>
  <c r="Y28" i="10"/>
  <c r="X390" i="10"/>
  <c r="W470" i="10"/>
  <c r="V230" i="10"/>
  <c r="V507" i="10"/>
  <c r="V304" i="10"/>
  <c r="V80" i="10"/>
  <c r="W30" i="10"/>
  <c r="V102" i="10"/>
  <c r="W108" i="10"/>
  <c r="Y43" i="10"/>
  <c r="X88" i="10"/>
  <c r="W163" i="10"/>
  <c r="X435" i="10"/>
  <c r="W336" i="10"/>
  <c r="Y294" i="10"/>
  <c r="X204" i="10"/>
  <c r="Y485" i="10"/>
  <c r="V124" i="10"/>
  <c r="W360" i="10"/>
  <c r="W88" i="10"/>
  <c r="V131" i="10"/>
  <c r="W216" i="10"/>
  <c r="Y422" i="10"/>
  <c r="V325" i="10"/>
  <c r="W498" i="10"/>
  <c r="W341" i="10"/>
  <c r="W191" i="10"/>
  <c r="X236" i="10"/>
  <c r="W421" i="10"/>
  <c r="Y111" i="10"/>
  <c r="V486" i="10"/>
  <c r="X463" i="10"/>
  <c r="Y478" i="10"/>
  <c r="V504" i="10"/>
  <c r="Y489" i="10"/>
  <c r="Y479" i="10"/>
  <c r="X452" i="10"/>
  <c r="W434" i="10"/>
  <c r="V414" i="10"/>
  <c r="X389" i="10"/>
  <c r="Y345" i="10"/>
  <c r="W305" i="10"/>
  <c r="W24" i="10"/>
  <c r="Y53" i="10"/>
  <c r="X443" i="10"/>
  <c r="W391" i="10"/>
  <c r="Y332" i="10"/>
  <c r="X205" i="10"/>
  <c r="W153" i="10"/>
  <c r="Y179" i="10"/>
  <c r="Y421" i="10"/>
  <c r="W125" i="10"/>
  <c r="V262" i="10"/>
  <c r="V105" i="10"/>
  <c r="Y197" i="10"/>
  <c r="V254" i="10"/>
  <c r="W279" i="10"/>
  <c r="Y380" i="10"/>
  <c r="Y199" i="10"/>
  <c r="Y104" i="10"/>
  <c r="W192" i="10"/>
  <c r="W94" i="10"/>
  <c r="W395" i="10"/>
  <c r="W184" i="10"/>
  <c r="Y275" i="10"/>
  <c r="Y147" i="10"/>
  <c r="V433" i="10"/>
  <c r="Y237" i="10"/>
  <c r="V296" i="10"/>
  <c r="W213" i="10"/>
  <c r="X449" i="10"/>
  <c r="W316" i="10"/>
  <c r="V3" i="10" l="1"/>
  <c r="Y3" i="10"/>
  <c r="X3" i="10"/>
  <c r="F6" i="1" s="1"/>
  <c r="W3" i="10"/>
  <c r="F5" i="1" s="1"/>
  <c r="S597" i="10"/>
  <c r="N598" i="10"/>
  <c r="P597" i="10"/>
  <c r="Q597" i="10"/>
  <c r="R597" i="10"/>
  <c r="O597" i="10"/>
  <c r="F58" i="1" l="1"/>
  <c r="Y514" i="10"/>
  <c r="V514" i="10"/>
  <c r="X514" i="10"/>
  <c r="W514" i="10"/>
  <c r="D13" i="1"/>
  <c r="J16" i="1" s="1"/>
  <c r="N599" i="10"/>
  <c r="R598" i="10"/>
  <c r="O598" i="10"/>
  <c r="P598" i="10"/>
  <c r="S598" i="10"/>
  <c r="Q598" i="10"/>
  <c r="J7" i="1"/>
  <c r="Y515" i="10" l="1"/>
  <c r="W515" i="10"/>
  <c r="X515" i="10"/>
  <c r="V515" i="10"/>
  <c r="D18" i="1"/>
  <c r="F18" i="1" s="1"/>
  <c r="P599" i="10"/>
  <c r="Q599" i="10"/>
  <c r="R599" i="10"/>
  <c r="N600" i="10"/>
  <c r="S599" i="10"/>
  <c r="O599" i="10"/>
  <c r="D25" i="1"/>
  <c r="X516" i="10" l="1"/>
  <c r="Y516" i="10"/>
  <c r="V516" i="10"/>
  <c r="W516" i="10"/>
  <c r="L16" i="1"/>
  <c r="F26" i="1"/>
  <c r="F25" i="1"/>
  <c r="C22" i="1" s="1"/>
  <c r="P600" i="10"/>
  <c r="Q600" i="10"/>
  <c r="R600" i="10"/>
  <c r="N601" i="10"/>
  <c r="O600" i="10"/>
  <c r="S600" i="10"/>
  <c r="O601" i="10" l="1"/>
  <c r="P601" i="10"/>
  <c r="S601" i="10"/>
  <c r="Q601" i="10"/>
  <c r="R601" i="10"/>
  <c r="N602" i="10"/>
  <c r="X517" i="10" l="1"/>
  <c r="Y517" i="10"/>
  <c r="W517" i="10"/>
  <c r="V517" i="10"/>
  <c r="S602" i="10"/>
  <c r="P602" i="10"/>
  <c r="Q602" i="10"/>
  <c r="N603" i="10"/>
  <c r="R602" i="10"/>
  <c r="O602" i="10"/>
  <c r="W519" i="10" s="1"/>
  <c r="V556" i="10" l="1"/>
  <c r="V536" i="10"/>
  <c r="X559" i="10"/>
  <c r="W522" i="10"/>
  <c r="X523" i="10"/>
  <c r="Y528" i="10"/>
  <c r="X548" i="10"/>
  <c r="W531" i="10"/>
  <c r="Y554" i="10"/>
  <c r="Y551" i="10"/>
  <c r="X545" i="10"/>
  <c r="Y553" i="10"/>
  <c r="V532" i="10"/>
  <c r="W549" i="10"/>
  <c r="V533" i="10"/>
  <c r="V560" i="10"/>
  <c r="V539" i="10"/>
  <c r="Y540" i="10"/>
  <c r="W520" i="10"/>
  <c r="X520" i="10"/>
  <c r="Y529" i="10"/>
  <c r="Y522" i="10"/>
  <c r="V563" i="10"/>
  <c r="Y556" i="10"/>
  <c r="Y557" i="10"/>
  <c r="W561" i="10"/>
  <c r="W536" i="10"/>
  <c r="X546" i="10"/>
  <c r="X554" i="10"/>
  <c r="Y521" i="10"/>
  <c r="Y527" i="10"/>
  <c r="X537" i="10"/>
  <c r="Y530" i="10"/>
  <c r="W542" i="10"/>
  <c r="W539" i="10"/>
  <c r="W527" i="10"/>
  <c r="X560" i="10"/>
  <c r="X535" i="10"/>
  <c r="X540" i="10"/>
  <c r="Y561" i="10"/>
  <c r="V524" i="10"/>
  <c r="X525" i="10"/>
  <c r="Y545" i="10"/>
  <c r="X534" i="10"/>
  <c r="W553" i="10"/>
  <c r="X532" i="10"/>
  <c r="V528" i="10"/>
  <c r="Y524" i="10"/>
  <c r="W545" i="10"/>
  <c r="Y533" i="10"/>
  <c r="Y549" i="10"/>
  <c r="Y546" i="10"/>
  <c r="V559" i="10"/>
  <c r="W518" i="10"/>
  <c r="X555" i="10"/>
  <c r="X550" i="10"/>
  <c r="Y543" i="10"/>
  <c r="X529" i="10"/>
  <c r="V523" i="10"/>
  <c r="V534" i="10"/>
  <c r="Y518" i="10"/>
  <c r="Y542" i="10"/>
  <c r="W521" i="10"/>
  <c r="V543" i="10"/>
  <c r="Y537" i="10"/>
  <c r="X547" i="10"/>
  <c r="X544" i="10"/>
  <c r="W551" i="10"/>
  <c r="Y559" i="10"/>
  <c r="W555" i="10"/>
  <c r="W526" i="10"/>
  <c r="V553" i="10"/>
  <c r="Y552" i="10"/>
  <c r="W558" i="10"/>
  <c r="X541" i="10"/>
  <c r="X531" i="10"/>
  <c r="X563" i="10"/>
  <c r="W552" i="10"/>
  <c r="V562" i="10"/>
  <c r="Y548" i="10"/>
  <c r="V557" i="10"/>
  <c r="Y562" i="10"/>
  <c r="W547" i="10"/>
  <c r="W543" i="10"/>
  <c r="X524" i="10"/>
  <c r="W544" i="10"/>
  <c r="W523" i="10"/>
  <c r="Y538" i="10"/>
  <c r="Y539" i="10"/>
  <c r="W556" i="10"/>
  <c r="X557" i="10"/>
  <c r="W533" i="10"/>
  <c r="X538" i="10"/>
  <c r="Y520" i="10"/>
  <c r="X528" i="10"/>
  <c r="W541" i="10"/>
  <c r="X558" i="10"/>
  <c r="W534" i="10"/>
  <c r="X542" i="10"/>
  <c r="V522" i="10"/>
  <c r="W529" i="10"/>
  <c r="V551" i="10"/>
  <c r="V546" i="10"/>
  <c r="Y531" i="10"/>
  <c r="W560" i="10"/>
  <c r="W554" i="10"/>
  <c r="X522" i="10"/>
  <c r="V531" i="10"/>
  <c r="X527" i="10"/>
  <c r="W557" i="10"/>
  <c r="W538" i="10"/>
  <c r="Y525" i="10"/>
  <c r="V521" i="10"/>
  <c r="Y532" i="10"/>
  <c r="W546" i="10"/>
  <c r="V554" i="10"/>
  <c r="Y550" i="10"/>
  <c r="Y547" i="10"/>
  <c r="X539" i="10"/>
  <c r="X519" i="10"/>
  <c r="V540" i="10"/>
  <c r="Y541" i="10"/>
  <c r="W528" i="10"/>
  <c r="V561" i="10"/>
  <c r="X561" i="10"/>
  <c r="Y534" i="10"/>
  <c r="V550" i="10"/>
  <c r="V545" i="10"/>
  <c r="X530" i="10"/>
  <c r="V555" i="10"/>
  <c r="Y519" i="10"/>
  <c r="V552" i="10"/>
  <c r="V527" i="10"/>
  <c r="V537" i="10"/>
  <c r="Y536" i="10"/>
  <c r="X543" i="10"/>
  <c r="W525" i="10"/>
  <c r="V529" i="10"/>
  <c r="Y555" i="10"/>
  <c r="W559" i="10"/>
  <c r="Y526" i="10"/>
  <c r="V530" i="10"/>
  <c r="V549" i="10"/>
  <c r="W530" i="10"/>
  <c r="V548" i="10"/>
  <c r="Y563" i="10"/>
  <c r="Y535" i="10"/>
  <c r="W550" i="10"/>
  <c r="X553" i="10"/>
  <c r="W535" i="10"/>
  <c r="Y523" i="10"/>
  <c r="V542" i="10"/>
  <c r="V526" i="10"/>
  <c r="W548" i="10"/>
  <c r="W537" i="10"/>
  <c r="X549" i="10"/>
  <c r="V519" i="10"/>
  <c r="V518" i="10"/>
  <c r="X533" i="10"/>
  <c r="V535" i="10"/>
  <c r="X518" i="10"/>
  <c r="W562" i="10"/>
  <c r="V558" i="10"/>
  <c r="X536" i="10"/>
  <c r="Y558" i="10"/>
  <c r="X562" i="10"/>
  <c r="V544" i="10"/>
  <c r="W540" i="10"/>
  <c r="W563" i="10"/>
  <c r="X552" i="10"/>
  <c r="X526" i="10"/>
  <c r="V525" i="10"/>
  <c r="Y544" i="10"/>
  <c r="X551" i="10"/>
  <c r="Y560" i="10"/>
  <c r="W532" i="10"/>
  <c r="V538" i="10"/>
  <c r="X521" i="10"/>
  <c r="W524" i="10"/>
  <c r="V520" i="10"/>
  <c r="X556" i="10"/>
  <c r="V547" i="10"/>
  <c r="V541" i="10"/>
  <c r="Q603" i="10"/>
  <c r="R603" i="10"/>
  <c r="S603" i="10"/>
  <c r="N604" i="10"/>
  <c r="P603" i="10"/>
  <c r="O603" i="10"/>
  <c r="V564" i="10" l="1"/>
  <c r="Y564" i="10"/>
  <c r="W564" i="10"/>
  <c r="X564" i="10"/>
  <c r="R604" i="10"/>
  <c r="N605" i="10"/>
  <c r="O604" i="10"/>
  <c r="P604" i="10"/>
  <c r="S604" i="10"/>
  <c r="Q604" i="10"/>
  <c r="X565" i="10" l="1"/>
  <c r="Y565" i="10"/>
  <c r="W565" i="10"/>
  <c r="V565" i="10"/>
  <c r="O605" i="10"/>
  <c r="P605" i="10"/>
  <c r="S605" i="10"/>
  <c r="N606" i="10"/>
  <c r="Q605" i="10"/>
  <c r="R605" i="10"/>
  <c r="X566" i="10" l="1"/>
  <c r="W566" i="10"/>
  <c r="Y566" i="10"/>
  <c r="V566" i="10"/>
  <c r="S606" i="10"/>
  <c r="P606" i="10"/>
  <c r="Q606" i="10"/>
  <c r="N607" i="10"/>
  <c r="O606" i="10"/>
  <c r="R606" i="10"/>
  <c r="Y567" i="10" l="1"/>
  <c r="V567" i="10"/>
  <c r="W567" i="10"/>
  <c r="X567" i="10"/>
  <c r="Q607" i="10"/>
  <c r="R607" i="10"/>
  <c r="S607" i="10"/>
  <c r="N608" i="10"/>
  <c r="P607" i="10"/>
  <c r="O607" i="10"/>
  <c r="X568" i="10" l="1"/>
  <c r="W568" i="10"/>
  <c r="V568" i="10"/>
  <c r="Y568" i="10"/>
  <c r="R608" i="10"/>
  <c r="N609" i="10"/>
  <c r="O608" i="10"/>
  <c r="P608" i="10"/>
  <c r="S608" i="10"/>
  <c r="Q608" i="10"/>
  <c r="V569" i="10" l="1"/>
  <c r="X569" i="10"/>
  <c r="Y569" i="10"/>
  <c r="W569" i="10"/>
  <c r="N610" i="10"/>
  <c r="P609" i="10"/>
  <c r="S609" i="10"/>
  <c r="R609" i="10"/>
  <c r="Q609" i="10"/>
  <c r="O609" i="10"/>
  <c r="Y570" i="10" l="1"/>
  <c r="X570" i="10"/>
  <c r="V570" i="10"/>
  <c r="W570" i="10"/>
  <c r="S610" i="10"/>
  <c r="P610" i="10"/>
  <c r="Q610" i="10"/>
  <c r="O610" i="10"/>
  <c r="W571" i="10" s="1"/>
  <c r="R610" i="10"/>
  <c r="N611" i="10"/>
  <c r="X571" i="10" l="1"/>
  <c r="V571" i="10"/>
  <c r="Y571" i="10"/>
  <c r="Q611" i="10"/>
  <c r="R611" i="10"/>
  <c r="S611" i="10"/>
  <c r="N612" i="10"/>
  <c r="P611" i="10"/>
  <c r="O611" i="10"/>
  <c r="Y572" i="10" l="1"/>
  <c r="X572" i="10"/>
  <c r="V572" i="10"/>
  <c r="W572" i="10"/>
  <c r="R612" i="10"/>
  <c r="N613" i="10"/>
  <c r="O612" i="10"/>
  <c r="P612" i="10"/>
  <c r="S612" i="10"/>
  <c r="Q612" i="10"/>
  <c r="W573" i="10" l="1"/>
  <c r="Y573" i="10"/>
  <c r="X573" i="10"/>
  <c r="V573" i="10"/>
  <c r="N614" i="10"/>
  <c r="P613" i="10"/>
  <c r="S613" i="10"/>
  <c r="O613" i="10"/>
  <c r="Q613" i="10"/>
  <c r="R613" i="10"/>
  <c r="V574" i="10" l="1"/>
  <c r="Y574" i="10"/>
  <c r="W574" i="10"/>
  <c r="X574" i="10"/>
  <c r="S614" i="10"/>
  <c r="P614" i="10"/>
  <c r="Q614" i="10"/>
  <c r="N615" i="10"/>
  <c r="R614" i="10"/>
  <c r="O614" i="10"/>
  <c r="X575" i="10" l="1"/>
  <c r="V575" i="10"/>
  <c r="Y575" i="10"/>
  <c r="W575" i="10"/>
  <c r="Q615" i="10"/>
  <c r="R615" i="10"/>
  <c r="S615" i="10"/>
  <c r="O615" i="10"/>
  <c r="P615" i="10"/>
  <c r="N616" i="10"/>
  <c r="W576" i="10" l="1"/>
  <c r="Y576" i="10"/>
  <c r="X576" i="10"/>
  <c r="V576" i="10"/>
  <c r="R616" i="10"/>
  <c r="N617" i="10"/>
  <c r="O616" i="10"/>
  <c r="P616" i="10"/>
  <c r="Q616" i="10"/>
  <c r="S616" i="10"/>
  <c r="N618" i="10" l="1"/>
  <c r="P617" i="10"/>
  <c r="S617" i="10"/>
  <c r="R617" i="10"/>
  <c r="O617" i="10"/>
  <c r="Q617" i="10"/>
  <c r="Y577" i="10" l="1"/>
  <c r="W577" i="10"/>
  <c r="X577" i="10"/>
  <c r="V577" i="10"/>
  <c r="S618" i="10"/>
  <c r="P618" i="10"/>
  <c r="Q618" i="10"/>
  <c r="N619" i="10"/>
  <c r="R618" i="10"/>
  <c r="O618" i="10"/>
  <c r="X578" i="10" l="1"/>
  <c r="Y578" i="10"/>
  <c r="V578" i="10"/>
  <c r="W578" i="10"/>
  <c r="Q619" i="10"/>
  <c r="R619" i="10"/>
  <c r="S619" i="10"/>
  <c r="O619" i="10"/>
  <c r="P619" i="10"/>
  <c r="N620" i="10"/>
  <c r="Y579" i="10" l="1"/>
  <c r="V579" i="10"/>
  <c r="W579" i="10"/>
  <c r="X579" i="10"/>
  <c r="R620" i="10"/>
  <c r="N621" i="10"/>
  <c r="O620" i="10"/>
  <c r="V585" i="10" s="1"/>
  <c r="P620" i="10"/>
  <c r="S620" i="10"/>
  <c r="Q620" i="10"/>
  <c r="Y585" i="10" l="1"/>
  <c r="X582" i="10"/>
  <c r="Y581" i="10"/>
  <c r="V587" i="10"/>
  <c r="Y588" i="10"/>
  <c r="V581" i="10"/>
  <c r="W581" i="10"/>
  <c r="Y587" i="10"/>
  <c r="Y584" i="10"/>
  <c r="V588" i="10"/>
  <c r="Y582" i="10"/>
  <c r="V586" i="10"/>
  <c r="W586" i="10"/>
  <c r="X580" i="10"/>
  <c r="V580" i="10"/>
  <c r="X585" i="10"/>
  <c r="W587" i="10"/>
  <c r="Y586" i="10"/>
  <c r="W584" i="10"/>
  <c r="X584" i="10"/>
  <c r="Y583" i="10"/>
  <c r="X586" i="10"/>
  <c r="W582" i="10"/>
  <c r="V583" i="10"/>
  <c r="W583" i="10"/>
  <c r="X583" i="10"/>
  <c r="W588" i="10"/>
  <c r="X581" i="10"/>
  <c r="V582" i="10"/>
  <c r="W580" i="10"/>
  <c r="V584" i="10"/>
  <c r="X587" i="10"/>
  <c r="X588" i="10"/>
  <c r="Y580" i="10"/>
  <c r="W585" i="10"/>
  <c r="O621" i="10"/>
  <c r="P621" i="10"/>
  <c r="S621" i="10"/>
  <c r="Q621" i="10"/>
  <c r="R621" i="10"/>
  <c r="N622" i="10"/>
  <c r="S622" i="10" l="1"/>
  <c r="P622" i="10"/>
  <c r="Q622" i="10"/>
  <c r="O622" i="10"/>
  <c r="R622" i="10"/>
  <c r="N623" i="10"/>
  <c r="Q623" i="10" l="1"/>
  <c r="R623" i="10"/>
  <c r="S623" i="10"/>
  <c r="N624" i="10"/>
  <c r="O623" i="10"/>
  <c r="P623" i="10"/>
  <c r="R624" i="10" l="1"/>
  <c r="O624" i="10"/>
  <c r="N625" i="10"/>
  <c r="P624" i="10"/>
  <c r="Q624" i="10"/>
  <c r="S624" i="10"/>
  <c r="O625" i="10" l="1"/>
  <c r="P625" i="10"/>
  <c r="S625" i="10"/>
  <c r="Q625" i="10"/>
  <c r="R625" i="10"/>
  <c r="N626" i="10"/>
  <c r="S626" i="10" l="1"/>
  <c r="P626" i="10"/>
  <c r="Q626" i="10"/>
  <c r="O626" i="10"/>
  <c r="R626" i="10"/>
  <c r="N627" i="10"/>
  <c r="Q627" i="10" l="1"/>
  <c r="R627" i="10"/>
  <c r="S627" i="10"/>
  <c r="N628" i="10"/>
  <c r="P627" i="10"/>
  <c r="O627" i="10"/>
  <c r="R628" i="10" l="1"/>
  <c r="O628" i="10"/>
  <c r="N629" i="10"/>
  <c r="P628" i="10"/>
  <c r="S628" i="10"/>
  <c r="Q628" i="10"/>
  <c r="O629" i="10" l="1"/>
  <c r="P629" i="10"/>
  <c r="S629" i="10"/>
  <c r="Q629" i="10"/>
  <c r="R629" i="10"/>
  <c r="N630" i="10"/>
  <c r="V589" i="10" l="1"/>
  <c r="X589" i="10"/>
  <c r="W589" i="10"/>
  <c r="Y589" i="10"/>
  <c r="S630" i="10"/>
  <c r="P630" i="10"/>
  <c r="Q630" i="10"/>
  <c r="O630" i="10"/>
  <c r="N631" i="10"/>
  <c r="R630" i="10"/>
  <c r="X590" i="10" l="1"/>
  <c r="Y590" i="10"/>
  <c r="V590" i="10"/>
  <c r="W590" i="10"/>
  <c r="Q631" i="10"/>
  <c r="R631" i="10"/>
  <c r="S631" i="10"/>
  <c r="O631" i="10"/>
  <c r="N632" i="10"/>
  <c r="P631" i="10"/>
  <c r="R632" i="10" l="1"/>
  <c r="N633" i="10"/>
  <c r="O632" i="10"/>
  <c r="P632" i="10"/>
  <c r="S632" i="10"/>
  <c r="Q632" i="10"/>
  <c r="V591" i="10" l="1"/>
  <c r="W591" i="10"/>
  <c r="X591" i="10"/>
  <c r="Y591" i="10"/>
  <c r="N634" i="10"/>
  <c r="P633" i="10"/>
  <c r="S633" i="10"/>
  <c r="Q633" i="10"/>
  <c r="R633" i="10"/>
  <c r="O633" i="10"/>
  <c r="Y592" i="10" l="1"/>
  <c r="V592" i="10"/>
  <c r="X592" i="10"/>
  <c r="W592" i="10"/>
  <c r="S634" i="10"/>
  <c r="P634" i="10"/>
  <c r="Q634" i="10"/>
  <c r="O634" i="10"/>
  <c r="X593" i="10" s="1"/>
  <c r="R634" i="10"/>
  <c r="N635" i="10"/>
  <c r="Y593" i="10" l="1"/>
  <c r="W593" i="10"/>
  <c r="V593" i="10"/>
  <c r="Q635" i="10"/>
  <c r="R635" i="10"/>
  <c r="S635" i="10"/>
  <c r="N636" i="10"/>
  <c r="P635" i="10"/>
  <c r="O635" i="10"/>
  <c r="Y594" i="10" s="1"/>
  <c r="W594" i="10" l="1"/>
  <c r="X594" i="10"/>
  <c r="V594" i="10"/>
  <c r="R636" i="10"/>
  <c r="O636" i="10"/>
  <c r="X595" i="10" s="1"/>
  <c r="N637" i="10"/>
  <c r="P636" i="10"/>
  <c r="S636" i="10"/>
  <c r="Q636" i="10"/>
  <c r="W595" i="10" l="1"/>
  <c r="Y595" i="10"/>
  <c r="V595" i="10"/>
  <c r="N638" i="10"/>
  <c r="P637" i="10"/>
  <c r="S637" i="10"/>
  <c r="O637" i="10"/>
  <c r="Q637" i="10"/>
  <c r="R637" i="10"/>
  <c r="S638" i="10" l="1"/>
  <c r="P638" i="10"/>
  <c r="Q638" i="10"/>
  <c r="O638" i="10"/>
  <c r="N639" i="10"/>
  <c r="R638" i="10"/>
  <c r="S639" i="10" l="1"/>
  <c r="P639" i="10"/>
  <c r="R639" i="10"/>
  <c r="O639" i="10"/>
  <c r="Q639" i="10"/>
  <c r="N640" i="10"/>
  <c r="R640" i="10" l="1"/>
  <c r="O640" i="10"/>
  <c r="N641" i="10"/>
  <c r="P640" i="10"/>
  <c r="S640" i="10"/>
  <c r="Q640" i="10"/>
  <c r="N642" i="10" l="1"/>
  <c r="Q641" i="10"/>
  <c r="R641" i="10"/>
  <c r="P641" i="10"/>
  <c r="O641" i="10"/>
  <c r="S641" i="10"/>
  <c r="S642" i="10" l="1"/>
  <c r="P642" i="10"/>
  <c r="Q642" i="10"/>
  <c r="N643" i="10"/>
  <c r="R642" i="10"/>
  <c r="O642" i="10"/>
  <c r="S643" i="10" l="1"/>
  <c r="P643" i="10"/>
  <c r="R643" i="10"/>
  <c r="N644" i="10"/>
  <c r="Q643" i="10"/>
  <c r="O643" i="10"/>
  <c r="R644" i="10" l="1"/>
  <c r="O644" i="10"/>
  <c r="N645" i="10"/>
  <c r="P644" i="10"/>
  <c r="S644" i="10"/>
  <c r="Q644" i="10"/>
  <c r="N646" i="10" l="1"/>
  <c r="Q645" i="10"/>
  <c r="R645" i="10"/>
  <c r="O645" i="10"/>
  <c r="S645" i="10"/>
  <c r="P645" i="10"/>
  <c r="S646" i="10" l="1"/>
  <c r="P646" i="10"/>
  <c r="Q646" i="10"/>
  <c r="N647" i="10"/>
  <c r="R646" i="10"/>
  <c r="O646" i="10"/>
  <c r="S647" i="10" l="1"/>
  <c r="P647" i="10"/>
  <c r="R647" i="10"/>
  <c r="O647" i="10"/>
  <c r="Q647" i="10"/>
  <c r="N648" i="10"/>
  <c r="R648" i="10" l="1"/>
  <c r="N649" i="10"/>
  <c r="O648" i="10"/>
  <c r="P648" i="10"/>
  <c r="Q648" i="10"/>
  <c r="S648" i="10"/>
  <c r="O649" i="10" l="1"/>
  <c r="Q649" i="10"/>
  <c r="P649" i="10"/>
  <c r="R649" i="10"/>
  <c r="N650" i="10"/>
  <c r="S649" i="10"/>
  <c r="S650" i="10" l="1"/>
  <c r="P650" i="10"/>
  <c r="Q650" i="10"/>
  <c r="O650" i="10"/>
  <c r="R650" i="10"/>
  <c r="N651" i="10"/>
  <c r="S651" i="10" l="1"/>
  <c r="P651" i="10"/>
  <c r="R651" i="10"/>
  <c r="N652" i="10"/>
  <c r="O651" i="10"/>
  <c r="Q651" i="10"/>
  <c r="R652" i="10" l="1"/>
  <c r="N653" i="10"/>
  <c r="O652" i="10"/>
  <c r="P652" i="10"/>
  <c r="S652" i="10"/>
  <c r="Q652" i="10"/>
  <c r="N654" i="10" l="1"/>
  <c r="Q653" i="10"/>
  <c r="R653" i="10"/>
  <c r="S653" i="10"/>
  <c r="P653" i="10"/>
  <c r="O653" i="10"/>
  <c r="S654" i="10" l="1"/>
  <c r="P654" i="10"/>
  <c r="Q654" i="10"/>
  <c r="O654" i="10"/>
  <c r="R654" i="10"/>
  <c r="N655" i="10"/>
  <c r="P655" i="10" l="1"/>
  <c r="R655" i="10"/>
  <c r="S655" i="10"/>
  <c r="N656" i="10"/>
  <c r="O655" i="10"/>
  <c r="Q655" i="10"/>
  <c r="R656" i="10" l="1"/>
  <c r="N657" i="10"/>
  <c r="O656" i="10"/>
  <c r="P656" i="10"/>
  <c r="Q656" i="10"/>
  <c r="S656" i="10"/>
  <c r="O657" i="10" l="1"/>
  <c r="Q657" i="10"/>
  <c r="S657" i="10"/>
  <c r="P657" i="10"/>
  <c r="R657" i="10"/>
  <c r="N658" i="10"/>
  <c r="S658" i="10" l="1"/>
  <c r="P658" i="10"/>
  <c r="Q658" i="10"/>
  <c r="O658" i="10"/>
  <c r="N659" i="10"/>
  <c r="R658" i="10"/>
  <c r="P659" i="10" l="1"/>
  <c r="R659" i="10"/>
  <c r="S659" i="10"/>
  <c r="O659" i="10"/>
  <c r="Q659" i="10"/>
  <c r="N660" i="10"/>
  <c r="R660" i="10" l="1"/>
  <c r="O660" i="10"/>
  <c r="N661" i="10"/>
  <c r="P660" i="10"/>
  <c r="S660" i="10"/>
  <c r="Q660" i="10"/>
  <c r="N662" i="10" l="1"/>
  <c r="Q661" i="10"/>
  <c r="S661" i="10"/>
  <c r="P661" i="10"/>
  <c r="R661" i="10"/>
  <c r="O661" i="10"/>
  <c r="S662" i="10" l="1"/>
  <c r="P662" i="10"/>
  <c r="Q662" i="10"/>
  <c r="O662" i="10"/>
  <c r="N663" i="10"/>
  <c r="R662" i="10"/>
  <c r="P663" i="10" l="1"/>
  <c r="R663" i="10"/>
  <c r="S663" i="10"/>
  <c r="O663" i="10"/>
  <c r="N664" i="10"/>
  <c r="Q663" i="10"/>
  <c r="R664" i="10" l="1"/>
  <c r="O664" i="10"/>
  <c r="N665" i="10"/>
  <c r="P664" i="10"/>
  <c r="S664" i="10"/>
  <c r="Q664" i="10"/>
  <c r="O665" i="10" l="1"/>
  <c r="Q665" i="10"/>
  <c r="S665" i="10"/>
  <c r="P665" i="10"/>
  <c r="R665" i="10"/>
  <c r="N666" i="10"/>
  <c r="S666" i="10" l="1"/>
  <c r="P666" i="10"/>
  <c r="Q666" i="10"/>
  <c r="O666" i="10"/>
  <c r="R666" i="10"/>
  <c r="N667" i="10"/>
  <c r="P667" i="10" l="1"/>
  <c r="R667" i="10"/>
  <c r="S667" i="10"/>
  <c r="O667" i="10"/>
  <c r="Q667" i="10"/>
  <c r="N668" i="10"/>
  <c r="R668" i="10" l="1"/>
  <c r="N669" i="10"/>
  <c r="O668" i="10"/>
  <c r="P668" i="10"/>
  <c r="S668" i="10"/>
  <c r="Q668" i="10"/>
  <c r="O669" i="10" l="1"/>
  <c r="Q669" i="10"/>
  <c r="S669" i="10"/>
  <c r="N670" i="10"/>
  <c r="P669" i="10"/>
  <c r="R669" i="10"/>
  <c r="S670" i="10" l="1"/>
  <c r="P670" i="10"/>
  <c r="Q670" i="10"/>
  <c r="O670" i="10"/>
  <c r="N671" i="10"/>
  <c r="R670" i="10"/>
  <c r="P671" i="10" l="1"/>
  <c r="R671" i="10"/>
  <c r="S671" i="10"/>
  <c r="O671" i="10"/>
  <c r="Q671" i="10"/>
  <c r="N672" i="10"/>
  <c r="R672" i="10" l="1"/>
  <c r="N673" i="10"/>
  <c r="O672" i="10"/>
  <c r="P672" i="10"/>
  <c r="S672" i="10"/>
  <c r="Q672" i="10"/>
  <c r="N674" i="10" l="1"/>
  <c r="Q673" i="10"/>
  <c r="S673" i="10"/>
  <c r="R673" i="10"/>
  <c r="P673" i="10"/>
  <c r="O673" i="10"/>
  <c r="S674" i="10" l="1"/>
  <c r="P674" i="10"/>
  <c r="Q674" i="10"/>
  <c r="O674" i="10"/>
  <c r="R674" i="10"/>
  <c r="N675" i="10"/>
  <c r="P675" i="10" l="1"/>
  <c r="R675" i="10"/>
  <c r="S675" i="10"/>
  <c r="O675" i="10"/>
  <c r="Q675" i="10"/>
  <c r="N676" i="10"/>
  <c r="S676" i="10" l="1"/>
  <c r="N677" i="10"/>
  <c r="O676" i="10"/>
  <c r="Q676" i="10"/>
  <c r="P676" i="10"/>
  <c r="R676" i="10"/>
  <c r="N678" i="10" l="1"/>
  <c r="S677" i="10"/>
  <c r="R677" i="10"/>
  <c r="O677" i="10"/>
  <c r="P677" i="10"/>
  <c r="Q677" i="10"/>
  <c r="P678" i="10" l="1"/>
  <c r="Q678" i="10"/>
  <c r="R678" i="10"/>
  <c r="N679" i="10"/>
  <c r="S678" i="10"/>
  <c r="O678" i="10"/>
  <c r="Q679" i="10" l="1"/>
  <c r="R679" i="10"/>
  <c r="S679" i="10"/>
  <c r="O679" i="10"/>
  <c r="P679" i="10"/>
  <c r="N680" i="10"/>
  <c r="R680" i="10" l="1"/>
  <c r="N681" i="10"/>
  <c r="O680" i="10"/>
  <c r="Q680" i="10"/>
  <c r="S680" i="10"/>
  <c r="P680" i="10"/>
  <c r="O681" i="10" l="1"/>
  <c r="P681" i="10"/>
  <c r="S681" i="10"/>
  <c r="R681" i="10"/>
  <c r="N682" i="10"/>
  <c r="Q681" i="10"/>
  <c r="P682" i="10" l="1"/>
  <c r="Q682" i="10"/>
  <c r="R682" i="10"/>
  <c r="N683" i="10"/>
  <c r="S682" i="10"/>
  <c r="O682" i="10"/>
  <c r="R683" i="10" l="1"/>
  <c r="S683" i="10"/>
  <c r="P683" i="10"/>
  <c r="O683" i="10"/>
  <c r="Q683" i="10"/>
  <c r="N684" i="10"/>
  <c r="S684" i="10" l="1"/>
  <c r="N685" i="10"/>
  <c r="O684" i="10"/>
  <c r="Q684" i="10"/>
  <c r="P684" i="10"/>
  <c r="R684" i="10"/>
  <c r="N686" i="10" l="1"/>
  <c r="S685" i="10"/>
  <c r="R685" i="10"/>
  <c r="P685" i="10"/>
  <c r="Q685" i="10"/>
  <c r="O685" i="10"/>
  <c r="P686" i="10" l="1"/>
  <c r="Q686" i="10"/>
  <c r="R686" i="10"/>
  <c r="O686" i="10"/>
  <c r="S686" i="10"/>
  <c r="N687" i="10"/>
  <c r="Q687" i="10" l="1"/>
  <c r="R687" i="10"/>
  <c r="S687" i="10"/>
  <c r="N688" i="10"/>
  <c r="O687" i="10"/>
  <c r="P687" i="10"/>
  <c r="R688" i="10" l="1"/>
  <c r="N689" i="10"/>
  <c r="O688" i="10"/>
  <c r="Q688" i="10"/>
  <c r="S688" i="10"/>
  <c r="P688" i="10"/>
  <c r="O689" i="10" l="1"/>
  <c r="P689" i="10"/>
  <c r="Q689" i="10"/>
  <c r="R689" i="10"/>
  <c r="S689" i="10"/>
  <c r="N690" i="10"/>
  <c r="P690" i="10" l="1"/>
  <c r="Q690" i="10"/>
  <c r="R690" i="10"/>
  <c r="O690" i="10"/>
  <c r="S690" i="10"/>
  <c r="N691" i="10"/>
  <c r="R691" i="10" l="1"/>
  <c r="S691" i="10"/>
  <c r="P691" i="10"/>
  <c r="N692" i="10"/>
  <c r="Q691" i="10"/>
  <c r="O691" i="10"/>
  <c r="S692" i="10" l="1"/>
  <c r="N693" i="10"/>
  <c r="O692" i="10"/>
  <c r="P692" i="10"/>
  <c r="Q692" i="10"/>
  <c r="R692" i="10"/>
  <c r="N694" i="10" l="1"/>
  <c r="S693" i="10"/>
  <c r="R693" i="10"/>
  <c r="O693" i="10"/>
  <c r="P693" i="10"/>
  <c r="Q693" i="10"/>
  <c r="P694" i="10" l="1"/>
  <c r="Q694" i="10"/>
  <c r="R694" i="10"/>
  <c r="S694" i="10"/>
  <c r="N695" i="10"/>
  <c r="O694" i="10"/>
  <c r="Q695" i="10" l="1"/>
  <c r="R695" i="10"/>
  <c r="O695" i="10"/>
  <c r="S695" i="10"/>
  <c r="N696" i="10"/>
  <c r="P695" i="10"/>
  <c r="R696" i="10" l="1"/>
  <c r="O696" i="10"/>
  <c r="P696" i="10"/>
  <c r="Q696" i="10"/>
  <c r="S696" i="10"/>
  <c r="N697" i="10"/>
  <c r="O697" i="10" l="1"/>
  <c r="N698" i="10"/>
  <c r="R697" i="10"/>
  <c r="P697" i="10"/>
  <c r="Q697" i="10"/>
  <c r="S697" i="10"/>
  <c r="P698" i="10" l="1"/>
  <c r="Q698" i="10"/>
  <c r="R698" i="10"/>
  <c r="O698" i="10"/>
  <c r="S698" i="10"/>
  <c r="N699" i="10"/>
  <c r="R699" i="10" l="1"/>
  <c r="S699" i="10"/>
  <c r="P699" i="10"/>
  <c r="O699" i="10"/>
  <c r="N700" i="10"/>
  <c r="Q699" i="10"/>
  <c r="S700" i="10" l="1"/>
  <c r="N701" i="10"/>
  <c r="R700" i="10"/>
  <c r="Q700" i="10"/>
  <c r="O700" i="10"/>
  <c r="P700" i="10"/>
  <c r="N702" i="10" l="1"/>
  <c r="S701" i="10"/>
  <c r="P701" i="10"/>
  <c r="Q701" i="10"/>
  <c r="R701" i="10"/>
  <c r="O701" i="10"/>
  <c r="R702" i="10" l="1"/>
  <c r="S702" i="10"/>
  <c r="N703" i="10"/>
  <c r="O702" i="10"/>
  <c r="P702" i="10"/>
  <c r="Q702" i="10"/>
  <c r="Q703" i="10" l="1"/>
  <c r="N704" i="10"/>
  <c r="S703" i="10"/>
  <c r="O703" i="10"/>
  <c r="P703" i="10"/>
  <c r="R703" i="10"/>
  <c r="R704" i="10" l="1"/>
  <c r="P704" i="10"/>
  <c r="Q704" i="10"/>
  <c r="S704" i="10"/>
  <c r="N705" i="10"/>
  <c r="O704" i="10"/>
  <c r="N706" i="10" l="1"/>
  <c r="R705" i="10"/>
  <c r="S705" i="10"/>
  <c r="O705" i="10"/>
  <c r="P705" i="10"/>
  <c r="Q705" i="10"/>
  <c r="O706" i="10" l="1"/>
  <c r="P706" i="10"/>
  <c r="S706" i="10"/>
  <c r="Q706" i="10"/>
  <c r="R706" i="10"/>
  <c r="N707" i="10"/>
  <c r="R707" i="10" l="1"/>
  <c r="Q707" i="10"/>
  <c r="S707" i="10"/>
  <c r="P707" i="10"/>
  <c r="O707" i="10"/>
  <c r="N708" i="10"/>
  <c r="R708" i="10" l="1"/>
  <c r="S708" i="10"/>
  <c r="N709" i="10"/>
  <c r="O708" i="10"/>
  <c r="P708" i="10"/>
  <c r="Q708" i="10"/>
  <c r="N710" i="10" l="1"/>
  <c r="O709" i="10"/>
  <c r="Q709" i="10"/>
  <c r="S709" i="10"/>
  <c r="P709" i="10"/>
  <c r="R709" i="10"/>
  <c r="P710" i="10" l="1"/>
  <c r="Q710" i="10"/>
  <c r="N711" i="10"/>
  <c r="R710" i="10"/>
  <c r="O710" i="10"/>
  <c r="S710" i="10"/>
  <c r="P711" i="10" l="1"/>
  <c r="Q711" i="10"/>
  <c r="R711" i="10"/>
  <c r="S711" i="10"/>
  <c r="O711" i="10"/>
  <c r="N712" i="10"/>
  <c r="S712" i="10" l="1"/>
  <c r="R712" i="10"/>
  <c r="N713" i="10"/>
  <c r="O712" i="10"/>
  <c r="P712" i="10"/>
  <c r="Q712" i="10"/>
  <c r="N714" i="10" l="1"/>
  <c r="O713" i="10"/>
  <c r="R713" i="10"/>
  <c r="P713" i="10"/>
  <c r="Q713" i="10"/>
  <c r="S713" i="10"/>
  <c r="P714" i="10" l="1"/>
  <c r="Q714" i="10"/>
  <c r="O714" i="10"/>
  <c r="S714" i="10"/>
  <c r="N715" i="10"/>
  <c r="R714" i="10"/>
  <c r="Q715" i="10" l="1"/>
  <c r="R715" i="10"/>
  <c r="S715" i="10"/>
  <c r="P715" i="10"/>
  <c r="O715" i="10"/>
  <c r="N716" i="10"/>
  <c r="R716" i="10" l="1"/>
  <c r="S716" i="10"/>
  <c r="N717" i="10"/>
  <c r="O716" i="10"/>
  <c r="P716" i="10"/>
  <c r="Q716" i="10"/>
  <c r="O717" i="10" l="1"/>
  <c r="N718" i="10"/>
  <c r="Q717" i="10"/>
  <c r="S717" i="10"/>
  <c r="P717" i="10"/>
  <c r="R717" i="10"/>
  <c r="P718" i="10" l="1"/>
  <c r="Q718" i="10"/>
  <c r="O718" i="10"/>
  <c r="N719" i="10"/>
  <c r="R718" i="10"/>
  <c r="S718" i="10"/>
  <c r="P719" i="10" l="1"/>
  <c r="Q719" i="10"/>
  <c r="R719" i="10"/>
  <c r="S719" i="10"/>
  <c r="O719" i="10"/>
  <c r="N720" i="10"/>
  <c r="S720" i="10" l="1"/>
  <c r="R720" i="10"/>
  <c r="O720" i="10"/>
  <c r="N721" i="10"/>
  <c r="P720" i="10"/>
  <c r="Q720" i="10"/>
  <c r="N722" i="10" l="1"/>
  <c r="O721" i="10"/>
  <c r="R721" i="10"/>
  <c r="P721" i="10"/>
  <c r="Q721" i="10"/>
  <c r="S721" i="10"/>
  <c r="P722" i="10" l="1"/>
  <c r="Q722" i="10"/>
  <c r="N723" i="10"/>
  <c r="S722" i="10"/>
  <c r="O722" i="10"/>
  <c r="R722" i="10"/>
  <c r="Q723" i="10" l="1"/>
  <c r="R723" i="10"/>
  <c r="S723" i="10"/>
  <c r="P723" i="10"/>
  <c r="N724" i="10"/>
  <c r="O723" i="10"/>
  <c r="R724" i="10" l="1"/>
  <c r="S724" i="10"/>
  <c r="N725" i="10"/>
  <c r="O724" i="10"/>
  <c r="P724" i="10"/>
  <c r="Q724" i="10"/>
  <c r="O725" i="10" l="1"/>
  <c r="N726" i="10"/>
  <c r="Q725" i="10"/>
  <c r="S725" i="10"/>
  <c r="P725" i="10"/>
  <c r="R725" i="10"/>
  <c r="P726" i="10" l="1"/>
  <c r="Q726" i="10"/>
  <c r="N727" i="10"/>
  <c r="R726" i="10"/>
  <c r="S726" i="10"/>
  <c r="O726" i="10"/>
  <c r="P727" i="10" l="1"/>
  <c r="Q727" i="10"/>
  <c r="R727" i="10"/>
  <c r="S727" i="10"/>
  <c r="N728" i="10"/>
  <c r="O727" i="10"/>
  <c r="S728" i="10" l="1"/>
  <c r="R728" i="10"/>
  <c r="N729" i="10"/>
  <c r="O728" i="10"/>
  <c r="P728" i="10"/>
  <c r="Q728" i="10"/>
  <c r="N730" i="10" l="1"/>
  <c r="O729" i="10"/>
  <c r="R729" i="10"/>
  <c r="S729" i="10"/>
  <c r="P729" i="10"/>
  <c r="Q729" i="10"/>
  <c r="P730" i="10" l="1"/>
  <c r="Q730" i="10"/>
  <c r="O730" i="10"/>
  <c r="R730" i="10"/>
  <c r="S730" i="10"/>
  <c r="N731" i="10"/>
  <c r="Q731" i="10" l="1"/>
  <c r="R731" i="10"/>
  <c r="S731" i="10"/>
  <c r="P731" i="10"/>
  <c r="O731" i="10"/>
  <c r="N732" i="10"/>
  <c r="R732" i="10" l="1"/>
  <c r="S732" i="10"/>
  <c r="O732" i="10"/>
  <c r="N733" i="10"/>
  <c r="P732" i="10"/>
  <c r="Q732" i="10"/>
  <c r="N734" i="10" l="1"/>
  <c r="O733" i="10"/>
  <c r="Q733" i="10"/>
  <c r="P733" i="10"/>
  <c r="R733" i="10"/>
  <c r="S733" i="10"/>
  <c r="P734" i="10" l="1"/>
  <c r="Q734" i="10"/>
  <c r="O734" i="10"/>
  <c r="R734" i="10"/>
  <c r="S734" i="10"/>
  <c r="N735" i="10"/>
  <c r="P735" i="10" l="1"/>
  <c r="Q735" i="10"/>
  <c r="R735" i="10"/>
  <c r="S735" i="10"/>
  <c r="N736" i="10"/>
  <c r="O735" i="10"/>
  <c r="S736" i="10" l="1"/>
  <c r="P736" i="10"/>
  <c r="O736" i="10"/>
  <c r="N737" i="10"/>
  <c r="Q736" i="10"/>
  <c r="R736" i="10"/>
  <c r="N738" i="10" l="1"/>
  <c r="O737" i="10"/>
  <c r="R737" i="10"/>
  <c r="P737" i="10"/>
  <c r="Q737" i="10"/>
  <c r="S737" i="10"/>
  <c r="Q738" i="10" l="1"/>
  <c r="S738" i="10"/>
  <c r="O738" i="10"/>
  <c r="P738" i="10"/>
  <c r="R738" i="10"/>
  <c r="N739" i="10"/>
  <c r="P739" i="10" l="1"/>
  <c r="Q739" i="10"/>
  <c r="R739" i="10"/>
  <c r="S739" i="10"/>
  <c r="O739" i="10"/>
  <c r="N740" i="10"/>
  <c r="R740" i="10" l="1"/>
  <c r="P740" i="10"/>
  <c r="N741" i="10"/>
  <c r="O740" i="10"/>
  <c r="Q740" i="10"/>
  <c r="S740" i="10"/>
  <c r="O741" i="10" l="1"/>
  <c r="N742" i="10"/>
  <c r="R741" i="10"/>
  <c r="P741" i="10"/>
  <c r="Q741" i="10"/>
  <c r="S741" i="10"/>
  <c r="Q742" i="10" l="1"/>
  <c r="S742" i="10"/>
  <c r="N743" i="10"/>
  <c r="P742" i="10"/>
  <c r="O742" i="10"/>
  <c r="R742" i="10"/>
  <c r="P743" i="10" l="1"/>
  <c r="Q743" i="10"/>
  <c r="R743" i="10"/>
  <c r="S743" i="10"/>
  <c r="N744" i="10"/>
  <c r="O743" i="10"/>
  <c r="P744" i="10" l="1"/>
  <c r="R744" i="10"/>
  <c r="N745" i="10"/>
  <c r="O744" i="10"/>
  <c r="Q744" i="10"/>
  <c r="S744" i="10"/>
  <c r="O745" i="10" l="1"/>
  <c r="N746" i="10"/>
  <c r="R745" i="10"/>
  <c r="P745" i="10"/>
  <c r="Q745" i="10"/>
  <c r="S745" i="10"/>
  <c r="Q746" i="10" l="1"/>
  <c r="S746" i="10"/>
  <c r="N747" i="10"/>
  <c r="P746" i="10"/>
  <c r="R746" i="10"/>
  <c r="O746" i="10"/>
  <c r="P747" i="10" l="1"/>
  <c r="Q747" i="10"/>
  <c r="R747" i="10"/>
  <c r="S747" i="10"/>
  <c r="O747" i="10"/>
  <c r="N748" i="10"/>
  <c r="R748" i="10" l="1"/>
  <c r="P748" i="10"/>
  <c r="N749" i="10"/>
  <c r="O748" i="10"/>
  <c r="Q748" i="10"/>
  <c r="S748" i="10"/>
  <c r="N750" i="10" l="1"/>
  <c r="O749" i="10"/>
  <c r="R749" i="10"/>
  <c r="P749" i="10"/>
  <c r="Q749" i="10"/>
  <c r="S749" i="10"/>
  <c r="Q750" i="10" l="1"/>
  <c r="S750" i="10"/>
  <c r="O750" i="10"/>
  <c r="N751" i="10"/>
  <c r="P750" i="10"/>
  <c r="R750" i="10"/>
  <c r="P751" i="10" l="1"/>
  <c r="Q751" i="10"/>
  <c r="R751" i="10"/>
  <c r="S751" i="10"/>
  <c r="O751" i="10"/>
  <c r="N752" i="10"/>
  <c r="P752" i="10" l="1"/>
  <c r="R752" i="10"/>
  <c r="N753" i="10"/>
  <c r="O752" i="10"/>
  <c r="Q752" i="10"/>
  <c r="S752" i="10"/>
  <c r="N754" i="10" l="1"/>
  <c r="O753" i="10"/>
  <c r="R753" i="10"/>
  <c r="P753" i="10"/>
  <c r="Q753" i="10"/>
  <c r="S753" i="10"/>
  <c r="Q754" i="10" l="1"/>
  <c r="S754" i="10"/>
  <c r="O754" i="10"/>
  <c r="R754" i="10"/>
  <c r="N755" i="10"/>
  <c r="P754" i="10"/>
  <c r="P755" i="10" l="1"/>
  <c r="Q755" i="10"/>
  <c r="R755" i="10"/>
  <c r="S755" i="10"/>
  <c r="O755" i="10"/>
  <c r="N756" i="10"/>
  <c r="R756" i="10" l="1"/>
  <c r="P756" i="10"/>
  <c r="N757" i="10"/>
  <c r="O756" i="10"/>
  <c r="Q756" i="10"/>
  <c r="S756" i="10"/>
  <c r="N758" i="10" l="1"/>
  <c r="O757" i="10"/>
  <c r="R757" i="10"/>
  <c r="S757" i="10"/>
  <c r="P757" i="10"/>
  <c r="Q757" i="10"/>
  <c r="Q758" i="10" l="1"/>
  <c r="S758" i="10"/>
  <c r="N759" i="10"/>
  <c r="P758" i="10"/>
  <c r="R758" i="10"/>
  <c r="O758" i="10"/>
  <c r="P759" i="10" l="1"/>
  <c r="Q759" i="10"/>
  <c r="R759" i="10"/>
  <c r="S759" i="10"/>
  <c r="N760" i="10"/>
  <c r="O759" i="10"/>
  <c r="P760" i="10" l="1"/>
  <c r="R760" i="10"/>
  <c r="N761" i="10"/>
  <c r="O760" i="10"/>
  <c r="Q760" i="10"/>
  <c r="S760" i="10"/>
  <c r="N762" i="10" l="1"/>
  <c r="O761" i="10"/>
  <c r="R761" i="10"/>
  <c r="S761" i="10"/>
  <c r="Q761" i="10"/>
  <c r="P761" i="10"/>
  <c r="Q762" i="10" l="1"/>
  <c r="S762" i="10"/>
  <c r="N763" i="10"/>
  <c r="P762" i="10"/>
  <c r="R762" i="10"/>
  <c r="O762" i="10"/>
  <c r="P763" i="10" l="1"/>
  <c r="Q763" i="10"/>
  <c r="R763" i="10"/>
  <c r="S763" i="10"/>
  <c r="N764" i="10"/>
  <c r="O763" i="10"/>
  <c r="R764" i="10" l="1"/>
  <c r="P764" i="10"/>
  <c r="N765" i="10"/>
  <c r="O764" i="10"/>
  <c r="Q764" i="10"/>
  <c r="S764" i="10"/>
  <c r="N766" i="10" l="1"/>
  <c r="O765" i="10"/>
  <c r="R765" i="10"/>
  <c r="Q765" i="10"/>
  <c r="S765" i="10"/>
  <c r="P765" i="10"/>
  <c r="Q766" i="10" l="1"/>
  <c r="S766" i="10"/>
  <c r="N767" i="10"/>
  <c r="P766" i="10"/>
  <c r="R766" i="10"/>
  <c r="O766" i="10"/>
  <c r="P767" i="10" l="1"/>
  <c r="Q767" i="10"/>
  <c r="R767" i="10"/>
  <c r="S767" i="10"/>
  <c r="O767" i="10"/>
  <c r="N768" i="10"/>
  <c r="P768" i="10" l="1"/>
  <c r="R768" i="10"/>
  <c r="O768" i="10"/>
  <c r="N769" i="10"/>
  <c r="Q768" i="10"/>
  <c r="S768" i="10"/>
  <c r="N770" i="10" l="1"/>
  <c r="O769" i="10"/>
  <c r="R769" i="10"/>
  <c r="P769" i="10"/>
  <c r="Q769" i="10"/>
  <c r="S769" i="10"/>
  <c r="Q770" i="10" l="1"/>
  <c r="S770" i="10"/>
  <c r="N771" i="10"/>
  <c r="P770" i="10"/>
  <c r="R770" i="10"/>
  <c r="O770" i="10"/>
  <c r="P771" i="10" l="1"/>
  <c r="Q771" i="10"/>
  <c r="R771" i="10"/>
  <c r="S771" i="10"/>
  <c r="O771" i="10"/>
  <c r="N772" i="10"/>
  <c r="R772" i="10" l="1"/>
  <c r="P772" i="10"/>
  <c r="O772" i="10"/>
  <c r="N773" i="10"/>
  <c r="Q772" i="10"/>
  <c r="S772" i="10"/>
  <c r="N774" i="10" l="1"/>
  <c r="O773" i="10"/>
  <c r="R773" i="10"/>
  <c r="P773" i="10"/>
  <c r="Q773" i="10"/>
  <c r="S773" i="10"/>
  <c r="Q774" i="10" l="1"/>
  <c r="S774" i="10"/>
  <c r="N775" i="10"/>
  <c r="P774" i="10"/>
  <c r="R774" i="10"/>
  <c r="O774" i="10"/>
  <c r="P775" i="10" l="1"/>
  <c r="Q775" i="10"/>
  <c r="R775" i="10"/>
  <c r="S775" i="10"/>
  <c r="N776" i="10"/>
  <c r="O775" i="10"/>
  <c r="P776" i="10" l="1"/>
  <c r="R776" i="10"/>
  <c r="O776" i="10"/>
  <c r="N777" i="10"/>
  <c r="Q776" i="10"/>
  <c r="S776" i="10"/>
  <c r="N778" i="10" l="1"/>
  <c r="O777" i="10"/>
  <c r="R777" i="10"/>
  <c r="P777" i="10"/>
  <c r="Q777" i="10"/>
  <c r="S777" i="10"/>
  <c r="Q778" i="10" l="1"/>
  <c r="S778" i="10"/>
  <c r="O778" i="10"/>
  <c r="P778" i="10"/>
  <c r="R778" i="10"/>
  <c r="N779" i="10"/>
  <c r="P779" i="10" l="1"/>
  <c r="R779" i="10"/>
  <c r="S779" i="10"/>
  <c r="Q779" i="10"/>
  <c r="N780" i="10"/>
  <c r="O779" i="10"/>
  <c r="P780" i="10" l="1"/>
  <c r="R780" i="10"/>
  <c r="O780" i="10"/>
  <c r="N781" i="10"/>
  <c r="Q780" i="10"/>
  <c r="S780" i="10"/>
  <c r="N782" i="10" l="1"/>
  <c r="O781" i="10"/>
  <c r="Q781" i="10"/>
  <c r="P781" i="10"/>
  <c r="S781" i="10"/>
  <c r="R781" i="10"/>
  <c r="Q782" i="10" l="1"/>
  <c r="S782" i="10"/>
  <c r="O782" i="10"/>
  <c r="N783" i="10"/>
  <c r="P782" i="10"/>
  <c r="R782" i="10"/>
  <c r="P783" i="10" l="1"/>
  <c r="S783" i="10"/>
  <c r="Q783" i="10"/>
  <c r="R783" i="10"/>
  <c r="N784" i="10"/>
  <c r="O783" i="10"/>
  <c r="P784" i="10" l="1"/>
  <c r="R784" i="10"/>
  <c r="N785" i="10"/>
  <c r="O784" i="10"/>
  <c r="Q784" i="10"/>
  <c r="S784" i="10"/>
  <c r="O785" i="10" l="1"/>
  <c r="N786" i="10"/>
  <c r="Q785" i="10"/>
  <c r="P785" i="10"/>
  <c r="S785" i="10"/>
  <c r="R785" i="10"/>
  <c r="Q786" i="10" l="1"/>
  <c r="S786" i="10"/>
  <c r="N787" i="10"/>
  <c r="R786" i="10"/>
  <c r="O786" i="10"/>
  <c r="P786" i="10"/>
  <c r="P787" i="10" l="1"/>
  <c r="S787" i="10"/>
  <c r="Q787" i="10"/>
  <c r="R787" i="10"/>
  <c r="N788" i="10"/>
  <c r="O787" i="10"/>
  <c r="P788" i="10" l="1"/>
  <c r="R788" i="10"/>
  <c r="O788" i="10"/>
  <c r="N789" i="10"/>
  <c r="Q788" i="10"/>
  <c r="S788" i="10"/>
  <c r="O789" i="10" l="1"/>
  <c r="N790" i="10"/>
  <c r="Q789" i="10"/>
  <c r="R789" i="10"/>
  <c r="P789" i="10"/>
  <c r="S789" i="10"/>
  <c r="Q790" i="10" l="1"/>
  <c r="S790" i="10"/>
  <c r="O790" i="10"/>
  <c r="P790" i="10"/>
  <c r="R790" i="10"/>
  <c r="N791" i="10"/>
  <c r="P791" i="10" l="1"/>
  <c r="S791" i="10"/>
  <c r="Q791" i="10"/>
  <c r="R791" i="10"/>
  <c r="N792" i="10"/>
  <c r="O791" i="10"/>
  <c r="P792" i="10" l="1"/>
  <c r="R792" i="10"/>
  <c r="N793" i="10"/>
  <c r="O792" i="10"/>
  <c r="Q792" i="10"/>
  <c r="S792" i="10"/>
  <c r="N794" i="10" l="1"/>
  <c r="O793" i="10"/>
  <c r="Q793" i="10"/>
  <c r="R793" i="10"/>
  <c r="P793" i="10"/>
  <c r="S793" i="10"/>
  <c r="Q794" i="10" l="1"/>
  <c r="S794" i="10"/>
  <c r="O794" i="10"/>
  <c r="P794" i="10"/>
  <c r="R794" i="10"/>
  <c r="N795" i="10"/>
  <c r="P795" i="10" l="1"/>
  <c r="S795" i="10"/>
  <c r="Q795" i="10"/>
  <c r="R795" i="10"/>
  <c r="O795" i="10"/>
  <c r="N796" i="10"/>
  <c r="P796" i="10" l="1"/>
  <c r="R796" i="10"/>
  <c r="O796" i="10"/>
  <c r="N797" i="10"/>
  <c r="Q796" i="10"/>
  <c r="S796" i="10"/>
  <c r="O797" i="10" l="1"/>
  <c r="N798" i="10"/>
  <c r="Q797" i="10"/>
  <c r="S797" i="10"/>
  <c r="P797" i="10"/>
  <c r="R797" i="10"/>
  <c r="Q798" i="10" l="1"/>
  <c r="S798" i="10"/>
  <c r="O798" i="10"/>
  <c r="P798" i="10"/>
  <c r="R798" i="10"/>
  <c r="N799" i="10"/>
  <c r="P799" i="10" l="1"/>
  <c r="S799" i="10"/>
  <c r="Q799" i="10"/>
  <c r="R799" i="10"/>
  <c r="O799" i="10"/>
  <c r="N800" i="10"/>
  <c r="P800" i="10" l="1"/>
  <c r="R800" i="10"/>
  <c r="O800" i="10"/>
  <c r="N801" i="10"/>
  <c r="Q800" i="10"/>
  <c r="S800" i="10"/>
  <c r="N802" i="10" l="1"/>
  <c r="O801" i="10"/>
  <c r="Q801" i="10"/>
  <c r="P801" i="10"/>
  <c r="R801" i="10"/>
  <c r="S801" i="10"/>
  <c r="Q802" i="10" l="1"/>
  <c r="S802" i="10"/>
  <c r="N803" i="10"/>
  <c r="P802" i="10"/>
  <c r="R802" i="10"/>
  <c r="O802" i="10"/>
  <c r="P803" i="10" l="1"/>
  <c r="S803" i="10"/>
  <c r="Q803" i="10"/>
  <c r="R803" i="10"/>
  <c r="N804" i="10"/>
  <c r="O803" i="10"/>
  <c r="P804" i="10" l="1"/>
  <c r="R804" i="10"/>
  <c r="N805" i="10"/>
  <c r="O804" i="10"/>
  <c r="Q804" i="10"/>
  <c r="S804" i="10"/>
  <c r="O805" i="10" l="1"/>
  <c r="N806" i="10"/>
  <c r="Q805" i="10"/>
  <c r="S805" i="10"/>
  <c r="R805" i="10"/>
  <c r="P805" i="10"/>
  <c r="Q806" i="10" l="1"/>
  <c r="S806" i="10"/>
  <c r="O806" i="10"/>
  <c r="P806" i="10"/>
  <c r="R806" i="10"/>
  <c r="N807" i="10"/>
  <c r="P807" i="10" l="1"/>
  <c r="S807" i="10"/>
  <c r="Q807" i="10"/>
  <c r="R807" i="10"/>
  <c r="O807" i="10"/>
  <c r="N808" i="10"/>
  <c r="P808" i="10" l="1"/>
  <c r="R808" i="10"/>
  <c r="N809" i="10"/>
  <c r="O808" i="10"/>
  <c r="Q808" i="10"/>
  <c r="S808" i="10"/>
  <c r="O809" i="10" l="1"/>
  <c r="N810" i="10"/>
  <c r="Q809" i="10"/>
  <c r="P809" i="10"/>
  <c r="S809" i="10"/>
  <c r="R809" i="10"/>
  <c r="Q810" i="10" l="1"/>
  <c r="S810" i="10"/>
  <c r="N811" i="10"/>
  <c r="R810" i="10"/>
  <c r="P810" i="10"/>
  <c r="O810" i="10"/>
  <c r="P811" i="10" l="1"/>
  <c r="S811" i="10"/>
  <c r="Q811" i="10"/>
  <c r="R811" i="10"/>
  <c r="N812" i="10"/>
  <c r="O811" i="10"/>
  <c r="P812" i="10" l="1"/>
  <c r="R812" i="10"/>
  <c r="O812" i="10"/>
  <c r="N813" i="10"/>
  <c r="Q812" i="10"/>
  <c r="S812" i="10"/>
  <c r="N814" i="10" l="1"/>
  <c r="O813" i="10"/>
  <c r="Q813" i="10"/>
  <c r="P813" i="10"/>
  <c r="S813" i="10"/>
  <c r="R813" i="10"/>
  <c r="Q814" i="10" l="1"/>
  <c r="S814" i="10"/>
  <c r="O814" i="10"/>
  <c r="N815" i="10"/>
  <c r="P814" i="10"/>
  <c r="R814" i="10"/>
  <c r="P815" i="10" l="1"/>
  <c r="S815" i="10"/>
  <c r="Q815" i="10"/>
  <c r="R815" i="10"/>
  <c r="O815" i="10"/>
  <c r="N816" i="10"/>
  <c r="P816" i="10" l="1"/>
  <c r="R816" i="10"/>
  <c r="O816" i="10"/>
  <c r="N817" i="10"/>
  <c r="Q816" i="10"/>
  <c r="S816" i="10"/>
  <c r="N818" i="10" l="1"/>
  <c r="O817" i="10"/>
  <c r="Q817" i="10"/>
  <c r="P817" i="10"/>
  <c r="S817" i="10"/>
  <c r="R817" i="10"/>
  <c r="Q818" i="10" l="1"/>
  <c r="S818" i="10"/>
  <c r="O818" i="10"/>
  <c r="R818" i="10"/>
  <c r="P818" i="10"/>
  <c r="N819" i="10"/>
  <c r="P819" i="10" l="1"/>
  <c r="S819" i="10"/>
  <c r="Q819" i="10"/>
  <c r="R819" i="10"/>
  <c r="N820" i="10"/>
  <c r="O819" i="10"/>
  <c r="P820" i="10" l="1"/>
  <c r="R820" i="10"/>
  <c r="N821" i="10"/>
  <c r="O820" i="10"/>
  <c r="Q820" i="10"/>
  <c r="S820" i="10"/>
  <c r="O821" i="10" l="1"/>
  <c r="N822" i="10"/>
  <c r="Q821" i="10"/>
  <c r="P821" i="10"/>
  <c r="S821" i="10"/>
  <c r="R821" i="10"/>
  <c r="S822" i="10" l="1"/>
  <c r="P822" i="10"/>
  <c r="N823" i="10"/>
  <c r="Q822" i="10"/>
  <c r="O822" i="10"/>
  <c r="R822" i="10"/>
  <c r="P823" i="10" l="1"/>
  <c r="S823" i="10"/>
  <c r="R823" i="10"/>
  <c r="Q823" i="10"/>
  <c r="O823" i="10"/>
  <c r="N824" i="10"/>
  <c r="Q824" i="10" l="1"/>
  <c r="R824" i="10"/>
  <c r="O824" i="10"/>
  <c r="N825" i="10"/>
  <c r="S824" i="10"/>
  <c r="P824" i="10"/>
  <c r="O825" i="10" l="1"/>
  <c r="N826" i="10"/>
  <c r="Q825" i="10"/>
  <c r="R825" i="10"/>
  <c r="P825" i="10"/>
  <c r="S825" i="10"/>
  <c r="S826" i="10" l="1"/>
  <c r="R826" i="10"/>
  <c r="O826" i="10"/>
  <c r="Q826" i="10"/>
  <c r="N827" i="10"/>
  <c r="P826" i="10"/>
  <c r="P827" i="10" l="1"/>
  <c r="S827" i="10"/>
  <c r="Q827" i="10"/>
  <c r="R827" i="10"/>
  <c r="N828" i="10"/>
  <c r="O827" i="10"/>
  <c r="R828" i="10" l="1"/>
  <c r="S828" i="10"/>
  <c r="N829" i="10"/>
  <c r="O828" i="10"/>
  <c r="P828" i="10"/>
  <c r="Q828" i="10"/>
  <c r="N830" i="10" l="1"/>
  <c r="O829" i="10"/>
  <c r="S829" i="10"/>
  <c r="R829" i="10"/>
  <c r="Q829" i="10"/>
  <c r="P829" i="10"/>
  <c r="P830" i="10" l="1"/>
  <c r="Q830" i="10"/>
  <c r="O830" i="10"/>
  <c r="R830" i="10"/>
  <c r="S830" i="10"/>
  <c r="N831" i="10"/>
  <c r="Q831" i="10" l="1"/>
  <c r="R831" i="10"/>
  <c r="S831" i="10"/>
  <c r="P831" i="10"/>
  <c r="O831" i="10"/>
  <c r="N832" i="10"/>
  <c r="R832" i="10" l="1"/>
  <c r="S832" i="10"/>
  <c r="O832" i="10"/>
  <c r="N833" i="10"/>
  <c r="P832" i="10"/>
  <c r="Q832" i="10"/>
  <c r="O833" i="10" l="1"/>
  <c r="N834" i="10"/>
  <c r="S833" i="10"/>
  <c r="Q833" i="10"/>
  <c r="P833" i="10"/>
  <c r="R833" i="10"/>
  <c r="P834" i="10" l="1"/>
  <c r="Q834" i="10"/>
  <c r="O834" i="10"/>
  <c r="R834" i="10"/>
  <c r="S834" i="10"/>
  <c r="N835" i="10"/>
  <c r="Q835" i="10" l="1"/>
  <c r="R835" i="10"/>
  <c r="S835" i="10"/>
  <c r="P835" i="10"/>
  <c r="O835" i="10"/>
  <c r="N836" i="10"/>
  <c r="R836" i="10" l="1"/>
  <c r="S836" i="10"/>
  <c r="O836" i="10"/>
  <c r="N837" i="10"/>
  <c r="P836" i="10"/>
  <c r="Q836" i="10"/>
  <c r="N838" i="10" l="1"/>
  <c r="O837" i="10"/>
  <c r="S837" i="10"/>
  <c r="R837" i="10"/>
  <c r="P837" i="10"/>
  <c r="Q837" i="10"/>
  <c r="P838" i="10" l="1"/>
  <c r="Q838" i="10"/>
  <c r="N839" i="10"/>
  <c r="R838" i="10"/>
  <c r="O838" i="10"/>
  <c r="S838" i="10"/>
  <c r="Q839" i="10" l="1"/>
  <c r="R839" i="10"/>
  <c r="S839" i="10"/>
  <c r="P839" i="10"/>
  <c r="O839" i="10"/>
  <c r="N840" i="10"/>
  <c r="R840" i="10" l="1"/>
  <c r="S840" i="10"/>
  <c r="N841" i="10"/>
  <c r="O840" i="10"/>
  <c r="P840" i="10"/>
  <c r="Q840" i="10"/>
  <c r="N842" i="10" l="1"/>
  <c r="O841" i="10"/>
  <c r="S841" i="10"/>
  <c r="Q841" i="10"/>
  <c r="R841" i="10"/>
  <c r="P841" i="10"/>
  <c r="P842" i="10" l="1"/>
  <c r="Q842" i="10"/>
  <c r="O842" i="10"/>
  <c r="R842" i="10"/>
  <c r="S842" i="10"/>
  <c r="N843" i="10"/>
  <c r="Q843" i="10" l="1"/>
  <c r="R843" i="10"/>
  <c r="S843" i="10"/>
  <c r="P843" i="10"/>
  <c r="N844" i="10"/>
  <c r="O843" i="10"/>
  <c r="R844" i="10" l="1"/>
  <c r="S844" i="10"/>
  <c r="N845" i="10"/>
  <c r="O844" i="10"/>
  <c r="P844" i="10"/>
  <c r="Q844" i="10"/>
  <c r="O845" i="10" l="1"/>
  <c r="N846" i="10"/>
  <c r="S845" i="10"/>
  <c r="Q845" i="10"/>
  <c r="R845" i="10"/>
  <c r="P845" i="10"/>
  <c r="P846" i="10" l="1"/>
  <c r="Q846" i="10"/>
  <c r="N847" i="10"/>
  <c r="O846" i="10"/>
  <c r="S846" i="10"/>
  <c r="R846" i="10"/>
  <c r="Q847" i="10" l="1"/>
  <c r="R847" i="10"/>
  <c r="S847" i="10"/>
  <c r="P847" i="10"/>
  <c r="N848" i="10"/>
  <c r="O847" i="10"/>
  <c r="R848" i="10" l="1"/>
  <c r="S848" i="10"/>
  <c r="O848" i="10"/>
  <c r="N849" i="10"/>
  <c r="P848" i="10"/>
  <c r="Q848" i="10"/>
  <c r="N850" i="10" l="1"/>
  <c r="O849" i="10"/>
  <c r="S849" i="10"/>
  <c r="Q849" i="10"/>
  <c r="R849" i="10"/>
  <c r="P849" i="10"/>
  <c r="P850" i="10" l="1"/>
  <c r="Q850" i="10"/>
  <c r="O850" i="10"/>
  <c r="S850" i="10"/>
  <c r="R850" i="10"/>
  <c r="N851" i="10"/>
  <c r="Q851" i="10" l="1"/>
  <c r="R851" i="10"/>
  <c r="S851" i="10"/>
  <c r="P851" i="10"/>
  <c r="N852" i="10"/>
  <c r="O851" i="10"/>
  <c r="R852" i="10" l="1"/>
  <c r="S852" i="10"/>
  <c r="O852" i="10"/>
  <c r="N853" i="10"/>
  <c r="P852" i="10"/>
  <c r="Q852" i="10"/>
  <c r="N854" i="10" l="1"/>
  <c r="O853" i="10"/>
  <c r="S853" i="10"/>
  <c r="Q853" i="10"/>
  <c r="R853" i="10"/>
  <c r="P853" i="10"/>
  <c r="P854" i="10" l="1"/>
  <c r="Q854" i="10"/>
  <c r="O854" i="10"/>
  <c r="R854" i="10"/>
  <c r="N855" i="10"/>
  <c r="S854" i="10"/>
  <c r="Q855" i="10" l="1"/>
  <c r="R855" i="10"/>
  <c r="S855" i="10"/>
  <c r="P855" i="10"/>
  <c r="N856" i="10"/>
  <c r="O855" i="10"/>
  <c r="R856" i="10" l="1"/>
  <c r="S856" i="10"/>
  <c r="N857" i="10"/>
  <c r="O856" i="10"/>
  <c r="P856" i="10"/>
  <c r="Q856" i="10"/>
  <c r="O857" i="10" l="1"/>
  <c r="N858" i="10"/>
  <c r="S857" i="10"/>
  <c r="P857" i="10"/>
  <c r="Q857" i="10"/>
  <c r="R857" i="10"/>
  <c r="P858" i="10" l="1"/>
  <c r="Q858" i="10"/>
  <c r="N859" i="10"/>
  <c r="S858" i="10"/>
  <c r="O858" i="10"/>
  <c r="R858" i="10"/>
  <c r="Q859" i="10" l="1"/>
  <c r="R859" i="10"/>
  <c r="S859" i="10"/>
  <c r="P859" i="10"/>
  <c r="N860" i="10"/>
  <c r="O859" i="10"/>
  <c r="R860" i="10" l="1"/>
  <c r="S860" i="10"/>
  <c r="O860" i="10"/>
  <c r="N861" i="10"/>
  <c r="P860" i="10"/>
  <c r="Q860" i="10"/>
  <c r="O861" i="10" l="1"/>
  <c r="N862" i="10"/>
  <c r="S861" i="10"/>
  <c r="R861" i="10"/>
  <c r="Q861" i="10"/>
  <c r="P861" i="10"/>
  <c r="P862" i="10" l="1"/>
  <c r="Q862" i="10"/>
  <c r="O862" i="10"/>
  <c r="R862" i="10"/>
  <c r="S862" i="10"/>
  <c r="N863" i="10"/>
  <c r="Q863" i="10" l="1"/>
  <c r="R863" i="10"/>
  <c r="S863" i="10"/>
  <c r="P863" i="10"/>
  <c r="N864" i="10"/>
  <c r="O863" i="10"/>
  <c r="R864" i="10" l="1"/>
  <c r="S864" i="10"/>
  <c r="N865" i="10"/>
  <c r="O864" i="10"/>
  <c r="P864" i="10"/>
  <c r="Q864" i="10"/>
  <c r="N866" i="10" l="1"/>
  <c r="O865" i="10"/>
  <c r="S865" i="10"/>
  <c r="Q865" i="10"/>
  <c r="P865" i="10"/>
  <c r="R865" i="10"/>
  <c r="P866" i="10" l="1"/>
  <c r="Q866" i="10"/>
  <c r="O866" i="10"/>
  <c r="R866" i="10"/>
  <c r="S866" i="10"/>
  <c r="N867" i="10"/>
  <c r="Q867" i="10" l="1"/>
  <c r="R867" i="10"/>
  <c r="S867" i="10"/>
  <c r="P867" i="10"/>
  <c r="N868" i="10"/>
  <c r="O867" i="10"/>
  <c r="R868" i="10" l="1"/>
  <c r="S868" i="10"/>
  <c r="O868" i="10"/>
  <c r="N869" i="10"/>
  <c r="P868" i="10"/>
  <c r="Q868" i="10"/>
  <c r="O869" i="10" l="1"/>
  <c r="N870" i="10"/>
  <c r="S869" i="10"/>
  <c r="R869" i="10"/>
  <c r="P869" i="10"/>
  <c r="Q869" i="10"/>
  <c r="P870" i="10" l="1"/>
  <c r="Q870" i="10"/>
  <c r="O870" i="10"/>
  <c r="R870" i="10"/>
  <c r="S870" i="10"/>
  <c r="N871" i="10"/>
  <c r="Q871" i="10" l="1"/>
  <c r="R871" i="10"/>
  <c r="S871" i="10"/>
  <c r="P871" i="10"/>
  <c r="O871" i="10"/>
  <c r="N872" i="10"/>
  <c r="R872" i="10" l="1"/>
  <c r="S872" i="10"/>
  <c r="O872" i="10"/>
  <c r="N873" i="10"/>
  <c r="P872" i="10"/>
  <c r="Q872" i="10"/>
  <c r="N874" i="10" l="1"/>
  <c r="O873" i="10"/>
  <c r="S873" i="10"/>
  <c r="Q873" i="10"/>
  <c r="R873" i="10"/>
  <c r="P873" i="10"/>
  <c r="P874" i="10" l="1"/>
  <c r="Q874" i="10"/>
  <c r="N875" i="10"/>
  <c r="S874" i="10"/>
  <c r="R874" i="10"/>
  <c r="O874" i="10"/>
  <c r="Q875" i="10" l="1"/>
  <c r="R875" i="10"/>
  <c r="S875" i="10"/>
  <c r="P875" i="10"/>
  <c r="N876" i="10"/>
  <c r="O875" i="10"/>
  <c r="R876" i="10" l="1"/>
  <c r="S876" i="10"/>
  <c r="N877" i="10"/>
  <c r="O876" i="10"/>
  <c r="P876" i="10"/>
  <c r="Q876" i="10"/>
  <c r="O877" i="10" l="1"/>
  <c r="N878" i="10"/>
  <c r="S877" i="10"/>
  <c r="Q877" i="10"/>
  <c r="R877" i="10"/>
  <c r="P877" i="10"/>
  <c r="P878" i="10" l="1"/>
  <c r="Q878" i="10"/>
  <c r="O878" i="10"/>
  <c r="N879" i="10"/>
  <c r="R878" i="10"/>
  <c r="S878" i="10"/>
  <c r="Q879" i="10" l="1"/>
  <c r="R879" i="10"/>
  <c r="S879" i="10"/>
  <c r="P879" i="10"/>
  <c r="O879" i="10"/>
  <c r="N880" i="10"/>
  <c r="R880" i="10" l="1"/>
  <c r="S880" i="10"/>
  <c r="N881" i="10"/>
  <c r="O880" i="10"/>
  <c r="P880" i="10"/>
  <c r="Q880" i="10"/>
  <c r="O881" i="10" l="1"/>
  <c r="N882" i="10"/>
  <c r="S881" i="10"/>
  <c r="Q881" i="10"/>
  <c r="R881" i="10"/>
  <c r="P881" i="10"/>
  <c r="P882" i="10" l="1"/>
  <c r="Q882" i="10"/>
  <c r="N883" i="10"/>
  <c r="S882" i="10"/>
  <c r="R882" i="10"/>
  <c r="O882" i="10"/>
  <c r="Q883" i="10" l="1"/>
  <c r="R883" i="10"/>
  <c r="S883" i="10"/>
  <c r="P883" i="10"/>
  <c r="O883" i="10"/>
  <c r="N884" i="10"/>
  <c r="R884" i="10" l="1"/>
  <c r="S884" i="10"/>
  <c r="O884" i="10"/>
  <c r="N885" i="10"/>
  <c r="P884" i="10"/>
  <c r="Q884" i="10"/>
  <c r="N886" i="10" l="1"/>
  <c r="O885" i="10"/>
  <c r="S885" i="10"/>
  <c r="Q885" i="10"/>
  <c r="R885" i="10"/>
  <c r="P885" i="10"/>
  <c r="P886" i="10" l="1"/>
  <c r="Q886" i="10"/>
  <c r="O886" i="10"/>
  <c r="R886" i="10"/>
  <c r="N887" i="10"/>
  <c r="S886" i="10"/>
  <c r="Q887" i="10" l="1"/>
  <c r="R887" i="10"/>
  <c r="S887" i="10"/>
  <c r="P887" i="10"/>
  <c r="N888" i="10"/>
  <c r="O887" i="10"/>
  <c r="R888" i="10" l="1"/>
  <c r="S888" i="10"/>
  <c r="O888" i="10"/>
  <c r="N889" i="10"/>
  <c r="P888" i="10"/>
  <c r="Q888" i="10"/>
  <c r="N890" i="10" l="1"/>
  <c r="O889" i="10"/>
  <c r="S889" i="10"/>
  <c r="P889" i="10"/>
  <c r="R889" i="10"/>
  <c r="Q889" i="10"/>
  <c r="P890" i="10" l="1"/>
  <c r="Q890" i="10"/>
  <c r="O890" i="10"/>
  <c r="S890" i="10"/>
  <c r="N891" i="10"/>
  <c r="R890" i="10"/>
  <c r="Q891" i="10" l="1"/>
  <c r="R891" i="10"/>
  <c r="S891" i="10"/>
  <c r="P891" i="10"/>
  <c r="N892" i="10"/>
  <c r="O891" i="10"/>
  <c r="R892" i="10" l="1"/>
  <c r="S892" i="10"/>
  <c r="N893" i="10"/>
  <c r="O892" i="10"/>
  <c r="P892" i="10"/>
  <c r="Q892" i="10"/>
  <c r="O893" i="10" l="1"/>
  <c r="N894" i="10"/>
  <c r="S893" i="10"/>
  <c r="R893" i="10"/>
  <c r="Q893" i="10"/>
  <c r="P893" i="10"/>
  <c r="P894" i="10" l="1"/>
  <c r="Q894" i="10"/>
  <c r="N895" i="10"/>
  <c r="R894" i="10"/>
  <c r="S894" i="10"/>
  <c r="O894" i="10"/>
  <c r="Q895" i="10" l="1"/>
  <c r="R895" i="10"/>
  <c r="S895" i="10"/>
  <c r="P895" i="10"/>
  <c r="O895" i="10"/>
  <c r="N896" i="10"/>
  <c r="R896" i="10" l="1"/>
  <c r="S896" i="10"/>
  <c r="N897" i="10"/>
  <c r="O896" i="10"/>
  <c r="P896" i="10"/>
  <c r="Q896" i="10"/>
  <c r="N898" i="10" l="1"/>
  <c r="O897" i="10"/>
  <c r="S897" i="10"/>
  <c r="Q897" i="10"/>
  <c r="P897" i="10"/>
  <c r="R897" i="10"/>
  <c r="P898" i="10" l="1"/>
  <c r="Q898" i="10"/>
  <c r="O898" i="10"/>
  <c r="R898" i="10"/>
  <c r="S898" i="10"/>
  <c r="N899" i="10"/>
  <c r="Q899" i="10" l="1"/>
  <c r="R899" i="10"/>
  <c r="S899" i="10"/>
  <c r="P899" i="10"/>
  <c r="O899" i="10"/>
  <c r="N900" i="10"/>
  <c r="R900" i="10" l="1"/>
  <c r="S900" i="10"/>
  <c r="N901" i="10"/>
  <c r="O900" i="10"/>
  <c r="P900" i="10"/>
  <c r="Q900" i="10"/>
  <c r="O901" i="10" l="1"/>
  <c r="N902" i="10"/>
  <c r="S901" i="10"/>
  <c r="R901" i="10"/>
  <c r="P901" i="10"/>
  <c r="Q901" i="10"/>
  <c r="P902" i="10" l="1"/>
  <c r="Q902" i="10"/>
  <c r="N903" i="10"/>
  <c r="R902" i="10"/>
  <c r="S902" i="10"/>
  <c r="O902" i="10"/>
  <c r="Q903" i="10" l="1"/>
  <c r="R903" i="10"/>
  <c r="S903" i="10"/>
  <c r="P903" i="10"/>
  <c r="N904" i="10"/>
  <c r="O903" i="10"/>
  <c r="R904" i="10" l="1"/>
  <c r="S904" i="10"/>
  <c r="O904" i="10"/>
  <c r="N905" i="10"/>
  <c r="P904" i="10"/>
  <c r="Q904" i="10"/>
  <c r="N906" i="10" l="1"/>
  <c r="O905" i="10"/>
  <c r="S905" i="10"/>
  <c r="Q905" i="10"/>
  <c r="R905" i="10"/>
  <c r="P905" i="10"/>
  <c r="P906" i="10" l="1"/>
  <c r="Q906" i="10"/>
  <c r="N907" i="10"/>
  <c r="R906" i="10"/>
  <c r="S906" i="10"/>
  <c r="O906" i="10"/>
  <c r="Q907" i="10" l="1"/>
  <c r="R907" i="10"/>
  <c r="S907" i="10"/>
  <c r="P907" i="10"/>
  <c r="N908" i="10"/>
  <c r="O907" i="10"/>
  <c r="R908" i="10" l="1"/>
  <c r="S908" i="10"/>
  <c r="N909" i="10"/>
  <c r="O908" i="10"/>
  <c r="P908" i="10"/>
  <c r="Q908" i="10"/>
  <c r="N910" i="10" l="1"/>
  <c r="O909" i="10"/>
  <c r="S909" i="10"/>
  <c r="Q909" i="10"/>
  <c r="R909" i="10"/>
  <c r="P909" i="10"/>
  <c r="P910" i="10" l="1"/>
  <c r="Q910" i="10"/>
  <c r="O910" i="10"/>
  <c r="N911" i="10"/>
  <c r="S910" i="10"/>
  <c r="R910" i="10"/>
  <c r="Q911" i="10" l="1"/>
  <c r="R911" i="10"/>
  <c r="S911" i="10"/>
  <c r="P911" i="10"/>
  <c r="N912" i="10"/>
  <c r="O911" i="10"/>
  <c r="R912" i="10" l="1"/>
  <c r="S912" i="10"/>
  <c r="N913" i="10"/>
  <c r="O912" i="10"/>
  <c r="P912" i="10"/>
  <c r="Q912" i="10"/>
  <c r="O913" i="10" l="1"/>
  <c r="N914" i="10"/>
  <c r="S913" i="10"/>
  <c r="Q913" i="10"/>
  <c r="R913" i="10"/>
  <c r="P913" i="10"/>
  <c r="P914" i="10" l="1"/>
  <c r="Q914" i="10"/>
  <c r="N915" i="10"/>
  <c r="S914" i="10"/>
  <c r="R914" i="10"/>
  <c r="O914" i="10"/>
  <c r="R915" i="10" l="1"/>
  <c r="S915" i="10"/>
  <c r="P915" i="10"/>
  <c r="Q915" i="10"/>
  <c r="O915" i="10"/>
  <c r="N916" i="10"/>
  <c r="S916" i="10" l="1"/>
  <c r="O916" i="10"/>
  <c r="N917" i="10"/>
  <c r="P916" i="10"/>
  <c r="Q916" i="10"/>
  <c r="R916" i="10"/>
  <c r="O917" i="10" l="1"/>
  <c r="S917" i="10"/>
  <c r="R917" i="10"/>
  <c r="N918" i="10"/>
  <c r="P917" i="10"/>
  <c r="Q917" i="10"/>
  <c r="P918" i="10" l="1"/>
  <c r="Q918" i="10"/>
  <c r="N919" i="10"/>
  <c r="R918" i="10"/>
  <c r="S918" i="10"/>
  <c r="O918" i="10"/>
  <c r="R919" i="10" l="1"/>
  <c r="S919" i="10"/>
  <c r="P919" i="10"/>
  <c r="N920" i="10"/>
  <c r="Q919" i="10"/>
  <c r="O919" i="10"/>
  <c r="S920" i="10" l="1"/>
  <c r="N921" i="10"/>
  <c r="O920" i="10"/>
  <c r="P920" i="10"/>
  <c r="R920" i="10"/>
  <c r="Q920" i="10"/>
  <c r="O921" i="10" l="1"/>
  <c r="S921" i="10"/>
  <c r="Q921" i="10"/>
  <c r="R921" i="10"/>
  <c r="N922" i="10"/>
  <c r="P921" i="10"/>
  <c r="P922" i="10" l="1"/>
  <c r="Q922" i="10"/>
  <c r="O922" i="10"/>
  <c r="S922" i="10"/>
  <c r="N923" i="10"/>
  <c r="R922" i="10"/>
  <c r="R923" i="10" l="1"/>
  <c r="S923" i="10"/>
  <c r="P923" i="10"/>
  <c r="Q923" i="10"/>
  <c r="O923" i="10"/>
  <c r="N924" i="10"/>
  <c r="S924" i="10" l="1"/>
  <c r="N925" i="10"/>
  <c r="O924" i="10"/>
  <c r="P924" i="10"/>
  <c r="Q924" i="10"/>
  <c r="R924" i="10"/>
  <c r="N926" i="10" l="1"/>
  <c r="S925" i="10"/>
  <c r="R925" i="10"/>
  <c r="O925" i="10"/>
  <c r="Q925" i="10"/>
  <c r="P925" i="10"/>
  <c r="P926" i="10" l="1"/>
  <c r="Q926" i="10"/>
  <c r="N927" i="10"/>
  <c r="R926" i="10"/>
  <c r="S926" i="10"/>
  <c r="O926" i="10"/>
  <c r="R927" i="10" l="1"/>
  <c r="S927" i="10"/>
  <c r="P927" i="10"/>
  <c r="N928" i="10"/>
  <c r="Q927" i="10"/>
  <c r="O927" i="10"/>
  <c r="S928" i="10" l="1"/>
  <c r="O928" i="10"/>
  <c r="N929" i="10"/>
  <c r="P928" i="10"/>
  <c r="R928" i="10"/>
  <c r="Q928" i="10"/>
  <c r="O929" i="10" l="1"/>
  <c r="S929" i="10"/>
  <c r="Q929" i="10"/>
  <c r="R929" i="10"/>
  <c r="P929" i="10"/>
  <c r="N930" i="10"/>
  <c r="P930" i="10" l="1"/>
  <c r="Q930" i="10"/>
  <c r="N931" i="10"/>
  <c r="S930" i="10"/>
  <c r="O930" i="10"/>
  <c r="R930" i="10"/>
  <c r="R931" i="10" l="1"/>
  <c r="S931" i="10"/>
  <c r="P931" i="10"/>
  <c r="Q931" i="10"/>
  <c r="N932" i="10"/>
  <c r="O931" i="10"/>
  <c r="S932" i="10" l="1"/>
  <c r="N933" i="10"/>
  <c r="O932" i="10"/>
  <c r="P932" i="10"/>
  <c r="Q932" i="10"/>
  <c r="R932" i="10"/>
  <c r="O933" i="10" l="1"/>
  <c r="S933" i="10"/>
  <c r="R933" i="10"/>
  <c r="N934" i="10"/>
  <c r="Q933" i="10"/>
  <c r="P933" i="10"/>
  <c r="P934" i="10" l="1"/>
  <c r="Q934" i="10"/>
  <c r="O934" i="10"/>
  <c r="R934" i="10"/>
  <c r="S934" i="10"/>
  <c r="N935" i="10"/>
  <c r="R935" i="10" l="1"/>
  <c r="S935" i="10"/>
  <c r="P935" i="10"/>
  <c r="N936" i="10"/>
  <c r="O935" i="10"/>
  <c r="Q935" i="10"/>
  <c r="S936" i="10" l="1"/>
  <c r="N937" i="10"/>
  <c r="O936" i="10"/>
  <c r="P936" i="10"/>
  <c r="R936" i="10"/>
  <c r="Q936" i="10"/>
  <c r="N938" i="10" l="1"/>
  <c r="S937" i="10"/>
  <c r="Q937" i="10"/>
  <c r="P937" i="10"/>
  <c r="O937" i="10"/>
  <c r="R937" i="10"/>
  <c r="P938" i="10" l="1"/>
  <c r="Q938" i="10"/>
  <c r="N939" i="10"/>
  <c r="S938" i="10"/>
  <c r="R938" i="10"/>
  <c r="O938" i="10"/>
  <c r="R939" i="10" l="1"/>
  <c r="S939" i="10"/>
  <c r="P939" i="10"/>
  <c r="Q939" i="10"/>
  <c r="O939" i="10"/>
  <c r="N940" i="10"/>
  <c r="S940" i="10" l="1"/>
  <c r="O940" i="10"/>
  <c r="N941" i="10"/>
  <c r="P940" i="10"/>
  <c r="R940" i="10"/>
  <c r="Q940" i="10"/>
  <c r="O941" i="10" l="1"/>
  <c r="S941" i="10"/>
  <c r="R941" i="10"/>
  <c r="N942" i="10"/>
  <c r="P941" i="10"/>
  <c r="Q941" i="10"/>
  <c r="P942" i="10" l="1"/>
  <c r="Q942" i="10"/>
  <c r="N943" i="10"/>
  <c r="R942" i="10"/>
  <c r="S942" i="10"/>
  <c r="O942" i="10"/>
  <c r="P943" i="10" l="1"/>
  <c r="R943" i="10"/>
  <c r="S943" i="10"/>
  <c r="O943" i="10"/>
  <c r="N944" i="10"/>
  <c r="Q943" i="10"/>
  <c r="S944" i="10" l="1"/>
  <c r="N945" i="10"/>
  <c r="O944" i="10"/>
  <c r="P944" i="10"/>
  <c r="R944" i="10"/>
  <c r="Q944" i="10"/>
  <c r="O945" i="10" l="1"/>
  <c r="Q945" i="10"/>
  <c r="S945" i="10"/>
  <c r="N946" i="10"/>
  <c r="P945" i="10"/>
  <c r="R945" i="10"/>
  <c r="P946" i="10" l="1"/>
  <c r="Q946" i="10"/>
  <c r="R946" i="10"/>
  <c r="O946" i="10"/>
  <c r="N947" i="10"/>
  <c r="S946" i="10"/>
  <c r="P947" i="10" l="1"/>
  <c r="R947" i="10"/>
  <c r="S947" i="10"/>
  <c r="Q947" i="10"/>
  <c r="O947" i="10"/>
  <c r="N948" i="10"/>
  <c r="S948" i="10" l="1"/>
  <c r="N949" i="10"/>
  <c r="O948" i="10"/>
  <c r="Q948" i="10"/>
  <c r="P948" i="10"/>
  <c r="R948" i="10"/>
  <c r="O949" i="10" l="1"/>
  <c r="Q949" i="10"/>
  <c r="S949" i="10"/>
  <c r="P949" i="10"/>
  <c r="R949" i="10"/>
  <c r="N950" i="10"/>
  <c r="P950" i="10" l="1"/>
  <c r="Q950" i="10"/>
  <c r="S950" i="10"/>
  <c r="O950" i="10"/>
  <c r="N951" i="10"/>
  <c r="R950" i="10"/>
  <c r="P951" i="10" l="1"/>
  <c r="R951" i="10"/>
  <c r="S951" i="10"/>
  <c r="Q951" i="10"/>
  <c r="O951" i="10"/>
  <c r="N952" i="10"/>
  <c r="S952" i="10" l="1"/>
  <c r="O952" i="10"/>
  <c r="N953" i="10"/>
  <c r="R952" i="10"/>
  <c r="Q952" i="10"/>
  <c r="P952" i="10"/>
  <c r="O953" i="10" l="1"/>
  <c r="P953" i="10"/>
  <c r="R953" i="10"/>
  <c r="Q953" i="10"/>
  <c r="S953" i="10"/>
  <c r="N954" i="10"/>
  <c r="P954" i="10" l="1"/>
  <c r="R954" i="10"/>
  <c r="N955" i="10"/>
  <c r="Q954" i="10"/>
  <c r="O954" i="10"/>
  <c r="S954" i="10"/>
  <c r="P955" i="10" l="1"/>
  <c r="R955" i="10"/>
  <c r="S955" i="10"/>
  <c r="Q955" i="10"/>
  <c r="N956" i="10"/>
  <c r="O955" i="10"/>
  <c r="Q956" i="10" l="1"/>
  <c r="N957" i="10"/>
  <c r="O956" i="10"/>
  <c r="P956" i="10"/>
  <c r="R956" i="10"/>
  <c r="S956" i="10"/>
  <c r="O957" i="10" l="1"/>
  <c r="Q957" i="10"/>
  <c r="R957" i="10"/>
  <c r="S957" i="10"/>
  <c r="N958" i="10"/>
  <c r="P957" i="10"/>
  <c r="P958" i="10" l="1"/>
  <c r="R958" i="10"/>
  <c r="N959" i="10"/>
  <c r="S958" i="10"/>
  <c r="Q958" i="10"/>
  <c r="O958" i="10"/>
  <c r="P959" i="10" l="1"/>
  <c r="R959" i="10"/>
  <c r="S959" i="10"/>
  <c r="O959" i="10"/>
  <c r="N960" i="10"/>
  <c r="Q959" i="10"/>
  <c r="Q960" i="10" l="1"/>
  <c r="N961" i="10"/>
  <c r="O960" i="10"/>
  <c r="P960" i="10"/>
  <c r="R960" i="10"/>
  <c r="S960" i="10"/>
  <c r="N962" i="10" l="1"/>
  <c r="P961" i="10"/>
  <c r="S961" i="10"/>
  <c r="O961" i="10"/>
  <c r="Q961" i="10"/>
  <c r="R961" i="10"/>
  <c r="P962" i="10" l="1"/>
  <c r="R962" i="10"/>
  <c r="N963" i="10"/>
  <c r="O962" i="10"/>
  <c r="S962" i="10"/>
  <c r="Q962" i="10"/>
  <c r="P963" i="10" l="1"/>
  <c r="R963" i="10"/>
  <c r="S963" i="10"/>
  <c r="Q963" i="10"/>
  <c r="N964" i="10"/>
  <c r="O963" i="10"/>
  <c r="Q964" i="10" l="1"/>
  <c r="O964" i="10"/>
  <c r="N965" i="10"/>
  <c r="P964" i="10"/>
  <c r="S964" i="10"/>
  <c r="R964" i="10"/>
  <c r="O965" i="10" l="1"/>
  <c r="R965" i="10"/>
  <c r="N966" i="10"/>
  <c r="Q965" i="10"/>
  <c r="P965" i="10"/>
  <c r="S965" i="10"/>
  <c r="P966" i="10" l="1"/>
  <c r="R966" i="10"/>
  <c r="S966" i="10"/>
  <c r="Q966" i="10"/>
  <c r="N967" i="10"/>
  <c r="O966" i="10"/>
  <c r="R967" i="10" l="1"/>
  <c r="S967" i="10"/>
  <c r="P967" i="10"/>
  <c r="O967" i="10"/>
  <c r="Q967" i="10"/>
  <c r="N968" i="10"/>
  <c r="N969" i="10" l="1"/>
  <c r="O968" i="10"/>
  <c r="P968" i="10"/>
  <c r="S968" i="10"/>
  <c r="R968" i="10"/>
  <c r="Q968" i="10"/>
  <c r="P969" i="10" l="1"/>
  <c r="S969" i="10"/>
  <c r="N970" i="10"/>
  <c r="Q969" i="10"/>
  <c r="R969" i="10"/>
  <c r="O969" i="10"/>
  <c r="P970" i="10" l="1"/>
  <c r="R970" i="10"/>
  <c r="N971" i="10"/>
  <c r="O970" i="10"/>
  <c r="S970" i="10"/>
  <c r="Q970" i="10"/>
  <c r="R971" i="10" l="1"/>
  <c r="S971" i="10"/>
  <c r="P971" i="10"/>
  <c r="O971" i="10"/>
  <c r="Q971" i="10"/>
  <c r="N972" i="10"/>
  <c r="N973" i="10" l="1"/>
  <c r="O972" i="10"/>
  <c r="Q972" i="10"/>
  <c r="P972" i="10"/>
  <c r="R972" i="10"/>
  <c r="S972" i="10"/>
  <c r="P973" i="10" l="1"/>
  <c r="R973" i="10"/>
  <c r="S973" i="10"/>
  <c r="Q973" i="10"/>
  <c r="N974" i="10"/>
  <c r="O973" i="10"/>
  <c r="P974" i="10" l="1"/>
  <c r="R974" i="10"/>
  <c r="Q974" i="10"/>
  <c r="O974" i="10"/>
  <c r="N975" i="10"/>
  <c r="S974" i="10"/>
  <c r="R975" i="10" l="1"/>
  <c r="S975" i="10"/>
  <c r="Q975" i="10"/>
  <c r="P975" i="10"/>
  <c r="O975" i="10"/>
  <c r="N976" i="10"/>
  <c r="O976" i="10" l="1"/>
  <c r="N977" i="10"/>
  <c r="R976" i="10"/>
  <c r="Q976" i="10"/>
  <c r="P976" i="10"/>
  <c r="S976" i="10"/>
  <c r="O977" i="10" l="1"/>
  <c r="Q977" i="10"/>
  <c r="S977" i="10"/>
  <c r="N978" i="10"/>
  <c r="P977" i="10"/>
  <c r="R977" i="10"/>
  <c r="P978" i="10" l="1"/>
  <c r="R978" i="10"/>
  <c r="Q978" i="10"/>
  <c r="N979" i="10"/>
  <c r="S978" i="10"/>
  <c r="O978" i="10"/>
  <c r="R979" i="10" l="1"/>
  <c r="S979" i="10"/>
  <c r="O979" i="10"/>
  <c r="P979" i="10"/>
  <c r="Q979" i="10"/>
  <c r="N980" i="10"/>
  <c r="N981" i="10" l="1"/>
  <c r="O980" i="10"/>
  <c r="R980" i="10"/>
  <c r="S980" i="10"/>
  <c r="Q980" i="10"/>
  <c r="P980" i="10"/>
  <c r="S981" i="10" l="1"/>
  <c r="O981" i="10"/>
  <c r="Q981" i="10"/>
  <c r="P981" i="10"/>
  <c r="N982" i="10"/>
  <c r="R981" i="10"/>
  <c r="P982" i="10" l="1"/>
  <c r="R982" i="10"/>
  <c r="S982" i="10"/>
  <c r="O982" i="10"/>
  <c r="Q982" i="10"/>
  <c r="N983" i="10"/>
  <c r="R983" i="10" l="1"/>
  <c r="S983" i="10"/>
  <c r="P983" i="10"/>
  <c r="N984" i="10"/>
  <c r="Q983" i="10"/>
  <c r="O983" i="10"/>
  <c r="N985" i="10" l="1"/>
  <c r="O984" i="10"/>
  <c r="P984" i="10"/>
  <c r="R984" i="10"/>
  <c r="S984" i="10"/>
  <c r="Q984" i="10"/>
  <c r="P985" i="10" l="1"/>
  <c r="S985" i="10"/>
  <c r="O985" i="10"/>
  <c r="R985" i="10"/>
  <c r="Q985" i="10"/>
  <c r="N986" i="10"/>
  <c r="P986" i="10" l="1"/>
  <c r="R986" i="10"/>
  <c r="O986" i="10"/>
  <c r="S986" i="10"/>
  <c r="Q986" i="10"/>
  <c r="N987" i="10"/>
  <c r="R987" i="10" l="1"/>
  <c r="S987" i="10"/>
  <c r="P987" i="10"/>
  <c r="O987" i="10"/>
  <c r="N988" i="10"/>
  <c r="Q987" i="10"/>
  <c r="O988" i="10" l="1"/>
  <c r="N989" i="10"/>
  <c r="Q988" i="10"/>
  <c r="P988" i="10"/>
  <c r="R988" i="10"/>
  <c r="S988" i="10"/>
  <c r="P989" i="10" l="1"/>
  <c r="R989" i="10"/>
  <c r="Q989" i="10"/>
  <c r="S989" i="10"/>
  <c r="N990" i="10"/>
  <c r="O989" i="10"/>
  <c r="P990" i="10" l="1"/>
  <c r="R990" i="10"/>
  <c r="Q990" i="10"/>
  <c r="O990" i="10"/>
  <c r="S990" i="10"/>
  <c r="N991" i="10"/>
  <c r="R991" i="10" l="1"/>
  <c r="S991" i="10"/>
  <c r="Q991" i="10"/>
  <c r="O991" i="10"/>
  <c r="P991" i="10"/>
  <c r="N992" i="10"/>
  <c r="N993" i="10" l="1"/>
  <c r="O992" i="10"/>
  <c r="R992" i="10"/>
  <c r="Q992" i="10"/>
  <c r="P992" i="10"/>
  <c r="S992" i="10"/>
  <c r="O993" i="10" l="1"/>
  <c r="Q993" i="10"/>
  <c r="R993" i="10"/>
  <c r="N994" i="10"/>
  <c r="P993" i="10"/>
  <c r="S993" i="10"/>
  <c r="P994" i="10" l="1"/>
  <c r="R994" i="10"/>
  <c r="Q994" i="10"/>
  <c r="O994" i="10"/>
  <c r="N995" i="10"/>
  <c r="S994" i="10"/>
  <c r="R995" i="10" l="1"/>
  <c r="S995" i="10"/>
  <c r="N996" i="10"/>
  <c r="Q995" i="10"/>
  <c r="P995" i="10"/>
  <c r="O995" i="10"/>
  <c r="N997" i="10" l="1"/>
  <c r="O996" i="10"/>
  <c r="R996" i="10"/>
  <c r="S996" i="10"/>
  <c r="P996" i="10"/>
  <c r="Q996" i="10"/>
  <c r="S997" i="10" l="1"/>
  <c r="O997" i="10"/>
  <c r="R997" i="10"/>
  <c r="N998" i="10"/>
  <c r="Q997" i="10"/>
  <c r="P997" i="10"/>
  <c r="P998" i="10" l="1"/>
  <c r="R998" i="10"/>
  <c r="S998" i="10"/>
  <c r="Q998" i="10"/>
  <c r="O998" i="10"/>
  <c r="N999" i="10"/>
  <c r="R999" i="10" l="1"/>
  <c r="S999" i="10"/>
  <c r="P999" i="10"/>
  <c r="N1000" i="10"/>
  <c r="Q999" i="10"/>
  <c r="O999" i="10"/>
  <c r="O1000" i="10" l="1"/>
  <c r="N1001" i="10"/>
  <c r="P1000" i="10"/>
  <c r="S1000" i="10"/>
  <c r="Q1000" i="10"/>
  <c r="R1000" i="10"/>
  <c r="P1001" i="10" l="1"/>
  <c r="S1001" i="10"/>
  <c r="N1002" i="10"/>
  <c r="Q1001" i="10"/>
  <c r="R1001" i="10"/>
  <c r="O1001" i="10"/>
  <c r="P1002" i="10" l="1"/>
  <c r="R1002" i="10"/>
  <c r="O1002" i="10"/>
  <c r="Q1002" i="10"/>
  <c r="S1002" i="10"/>
  <c r="N1003" i="10"/>
  <c r="S1003" i="10" l="1"/>
  <c r="P1003" i="10"/>
  <c r="R1003" i="10"/>
  <c r="N1004" i="10"/>
  <c r="Q1003" i="10"/>
  <c r="O1003" i="10"/>
  <c r="N1005" i="10" l="1"/>
  <c r="O1004" i="10"/>
  <c r="R1004" i="10"/>
  <c r="P1004" i="10"/>
  <c r="Q1004" i="10"/>
  <c r="S1004" i="10"/>
  <c r="Q1005" i="10" l="1"/>
  <c r="S1005" i="10"/>
  <c r="O1005" i="10"/>
  <c r="R1005" i="10"/>
  <c r="P1005" i="10"/>
  <c r="N1006" i="10"/>
  <c r="P1006" i="10" l="1"/>
  <c r="S1006" i="10"/>
  <c r="R1006" i="10"/>
  <c r="N1007" i="10"/>
  <c r="Q1006" i="10"/>
  <c r="O1006" i="10"/>
  <c r="R1007" i="10" l="1"/>
  <c r="S1007" i="10"/>
  <c r="P1007" i="10"/>
  <c r="N1008" i="10"/>
  <c r="Q1007" i="10"/>
  <c r="O1007" i="10"/>
  <c r="N1009" i="10" l="1"/>
  <c r="O1008" i="10"/>
  <c r="S1008" i="10"/>
  <c r="R1008" i="10"/>
  <c r="P1008" i="10"/>
  <c r="Q1008" i="10"/>
  <c r="N1010" i="10" l="1"/>
  <c r="P1009" i="10"/>
  <c r="Q1009" i="10"/>
  <c r="R1009" i="10"/>
  <c r="S1009" i="10"/>
  <c r="O1009" i="10"/>
  <c r="P1010" i="10" l="1"/>
  <c r="S1010" i="10"/>
  <c r="R1010" i="10"/>
  <c r="N1011" i="10"/>
  <c r="Q1010" i="10"/>
  <c r="O1010" i="10"/>
  <c r="P1011" i="10" l="1"/>
  <c r="Q1011" i="10"/>
  <c r="N1012" i="10"/>
  <c r="O1011" i="10"/>
  <c r="R1011" i="10"/>
  <c r="S1011" i="10"/>
  <c r="O1012" i="10" l="1"/>
  <c r="N1013" i="10"/>
  <c r="S1012" i="10"/>
  <c r="Q1012" i="10"/>
  <c r="P1012" i="10"/>
  <c r="R1012" i="10"/>
  <c r="S1013" i="10" l="1"/>
  <c r="O1013" i="10"/>
  <c r="R1013" i="10"/>
  <c r="N1014" i="10"/>
  <c r="P1013" i="10"/>
  <c r="Q1013" i="10"/>
  <c r="P1014" i="10" l="1"/>
  <c r="S1014" i="10"/>
  <c r="Q1014" i="10"/>
  <c r="N1015" i="10"/>
  <c r="O1014" i="10"/>
  <c r="R1014" i="10"/>
  <c r="R1015" i="10" l="1"/>
  <c r="S1015" i="10"/>
  <c r="Q1015" i="10"/>
  <c r="O1015" i="10"/>
  <c r="P1015" i="10"/>
  <c r="N1016" i="10"/>
  <c r="O1016" i="10" l="1"/>
  <c r="N1017" i="10"/>
  <c r="P1016" i="10"/>
  <c r="R1016" i="10"/>
  <c r="S1016" i="10"/>
  <c r="Q1016" i="10"/>
  <c r="Q1017" i="10" l="1"/>
  <c r="S1017" i="10"/>
  <c r="N1018" i="10"/>
  <c r="R1017" i="10"/>
  <c r="O1017" i="10"/>
  <c r="P1017" i="10"/>
  <c r="S1018" i="10" l="1"/>
  <c r="P1018" i="10"/>
  <c r="N1019" i="10"/>
  <c r="Q1018" i="10"/>
  <c r="O1018" i="10"/>
  <c r="R1018" i="10"/>
  <c r="R1019" i="10" l="1"/>
  <c r="S1019" i="10"/>
  <c r="Q1019" i="10"/>
  <c r="O1019" i="10"/>
  <c r="N1020" i="10"/>
  <c r="P1019" i="10"/>
  <c r="N1021" i="10" l="1"/>
  <c r="O1020" i="10"/>
  <c r="Q1020" i="10"/>
  <c r="P1020" i="10"/>
  <c r="R1020" i="10"/>
  <c r="S1020" i="10"/>
  <c r="Q1021" i="10" l="1"/>
  <c r="R1021" i="10"/>
  <c r="P1021" i="10"/>
  <c r="N1022" i="10"/>
  <c r="S1021" i="10"/>
  <c r="O1021" i="10"/>
  <c r="S1022" i="10" l="1"/>
  <c r="P1022" i="10"/>
  <c r="R1022" i="10"/>
  <c r="O1022" i="10"/>
  <c r="Q1022" i="10"/>
  <c r="N1023" i="10"/>
  <c r="R1023" i="10" l="1"/>
  <c r="S1023" i="10"/>
  <c r="P1023" i="10"/>
  <c r="Q1023" i="10"/>
  <c r="O1023" i="10"/>
  <c r="N1024" i="10"/>
  <c r="O1024" i="10" l="1"/>
  <c r="N1025" i="10"/>
  <c r="P1024" i="10"/>
  <c r="R1024" i="10"/>
  <c r="S1024" i="10"/>
  <c r="Q1024" i="10"/>
  <c r="O1025" i="10" l="1"/>
  <c r="P1025" i="10"/>
  <c r="N1026" i="10"/>
  <c r="R1025" i="10"/>
  <c r="Q1025" i="10"/>
  <c r="S1025" i="10"/>
  <c r="S1026" i="10" l="1"/>
  <c r="P1026" i="10"/>
  <c r="R1026" i="10"/>
  <c r="N1027" i="10"/>
  <c r="Q1026" i="10"/>
  <c r="O1026" i="10"/>
  <c r="R1027" i="10" l="1"/>
  <c r="S1027" i="10"/>
  <c r="N1028" i="10"/>
  <c r="Q1027" i="10"/>
  <c r="O1027" i="10"/>
  <c r="P1027" i="10"/>
  <c r="N1029" i="10" l="1"/>
  <c r="O1028" i="10"/>
  <c r="P1028" i="10"/>
  <c r="Q1028" i="10"/>
  <c r="S1028" i="10"/>
  <c r="R1028" i="10"/>
  <c r="S1029" i="10" l="1"/>
  <c r="O1029" i="10"/>
  <c r="P1029" i="10"/>
  <c r="Q1029" i="10"/>
  <c r="R1029" i="10"/>
  <c r="N1030" i="10"/>
  <c r="S1030" i="10" l="1"/>
  <c r="P1030" i="10"/>
  <c r="R1030" i="10"/>
  <c r="Q1030" i="10"/>
  <c r="O1030" i="10"/>
  <c r="N1031" i="10"/>
  <c r="R1031" i="10" l="1"/>
  <c r="S1031" i="10"/>
  <c r="Q1031" i="10"/>
  <c r="N1032" i="10"/>
  <c r="O1031" i="10"/>
  <c r="P1031" i="10"/>
  <c r="N1033" i="10" l="1"/>
  <c r="O1032" i="10"/>
  <c r="S1032" i="10"/>
  <c r="P1032" i="10"/>
  <c r="Q1032" i="10"/>
  <c r="R1032" i="10"/>
  <c r="Q1033" i="10" l="1"/>
  <c r="S1033" i="10"/>
  <c r="O1033" i="10"/>
  <c r="N1034" i="10"/>
  <c r="P1033" i="10"/>
  <c r="R1033" i="10"/>
  <c r="S1034" i="10" l="1"/>
  <c r="P1034" i="10"/>
  <c r="O1034" i="10"/>
  <c r="R1034" i="10"/>
  <c r="N1035" i="10"/>
  <c r="Q1034" i="10"/>
  <c r="R1035" i="10" l="1"/>
  <c r="S1035" i="10"/>
  <c r="Q1035" i="10"/>
  <c r="O1035" i="10"/>
  <c r="P1035" i="10"/>
  <c r="N1036" i="10"/>
  <c r="O1036" i="10" l="1"/>
  <c r="N1037" i="10"/>
  <c r="R1036" i="10"/>
  <c r="S1036" i="10"/>
  <c r="P1036" i="10"/>
  <c r="Q1036" i="10"/>
  <c r="Q1037" i="10" l="1"/>
  <c r="R1037" i="10"/>
  <c r="S1037" i="10"/>
  <c r="N1038" i="10"/>
  <c r="O1037" i="10"/>
  <c r="P1037" i="10"/>
  <c r="S1038" i="10" l="1"/>
  <c r="P1038" i="10"/>
  <c r="Q1038" i="10"/>
  <c r="O1038" i="10"/>
  <c r="R1038" i="10"/>
  <c r="N1039" i="10"/>
  <c r="R1039" i="10" l="1"/>
  <c r="S1039" i="10"/>
  <c r="P1039" i="10"/>
  <c r="N1040" i="10"/>
  <c r="Q1039" i="10"/>
  <c r="O1039" i="10"/>
  <c r="N1041" i="10" l="1"/>
  <c r="O1040" i="10"/>
  <c r="P1040" i="10"/>
  <c r="R1040" i="10"/>
  <c r="S1040" i="10"/>
  <c r="Q1040" i="10"/>
  <c r="O1041" i="10" l="1"/>
  <c r="P1041" i="10"/>
  <c r="Q1041" i="10"/>
  <c r="R1041" i="10"/>
  <c r="S1041" i="10"/>
  <c r="N1042" i="10"/>
  <c r="S1042" i="10" l="1"/>
  <c r="P1042" i="10"/>
  <c r="R1042" i="10"/>
  <c r="O1042" i="10"/>
  <c r="Q1042" i="10"/>
  <c r="N1043" i="10"/>
  <c r="R1043" i="10" l="1"/>
  <c r="S1043" i="10"/>
  <c r="N1044" i="10"/>
  <c r="P1043" i="10"/>
  <c r="Q1043" i="10"/>
  <c r="O1043" i="10"/>
  <c r="O1044" i="10" l="1"/>
  <c r="N1045" i="10"/>
  <c r="P1044" i="10"/>
  <c r="Q1044" i="10"/>
  <c r="R1044" i="10"/>
  <c r="S1044" i="10"/>
  <c r="S1045" i="10" l="1"/>
  <c r="N1046" i="10"/>
  <c r="O1045" i="10"/>
  <c r="P1045" i="10"/>
  <c r="Q1045" i="10"/>
  <c r="R1045" i="10"/>
  <c r="S1046" i="10" l="1"/>
  <c r="P1046" i="10"/>
  <c r="R1046" i="10"/>
  <c r="Q1046" i="10"/>
  <c r="N1047" i="10"/>
  <c r="O1046" i="10"/>
  <c r="R1047" i="10" l="1"/>
  <c r="S1047" i="10"/>
  <c r="Q1047" i="10"/>
  <c r="O1047" i="10"/>
  <c r="P1047" i="10"/>
  <c r="N1048" i="10"/>
  <c r="N1049" i="10" l="1"/>
  <c r="O1048" i="10"/>
  <c r="S1048" i="10"/>
  <c r="R1048" i="10"/>
  <c r="P1048" i="10"/>
  <c r="Q1048" i="10"/>
  <c r="Q1049" i="10" l="1"/>
  <c r="S1049" i="10"/>
  <c r="O1049" i="10"/>
  <c r="P1049" i="10"/>
  <c r="R1049" i="10"/>
  <c r="N1050" i="10"/>
  <c r="S1050" i="10" l="1"/>
  <c r="P1050" i="10"/>
  <c r="N1051" i="10"/>
  <c r="Q1050" i="10"/>
  <c r="R1050" i="10"/>
  <c r="O1050" i="10"/>
  <c r="R1051" i="10" l="1"/>
  <c r="S1051" i="10"/>
  <c r="Q1051" i="10"/>
  <c r="N1052" i="10"/>
  <c r="O1051" i="10"/>
  <c r="P1051" i="10"/>
  <c r="N1053" i="10" l="1"/>
  <c r="O1052" i="10"/>
  <c r="R1052" i="10"/>
  <c r="S1052" i="10"/>
  <c r="P1052" i="10"/>
  <c r="Q1052" i="10"/>
  <c r="Q1053" i="10" l="1"/>
  <c r="R1053" i="10"/>
  <c r="O1053" i="10"/>
  <c r="P1053" i="10"/>
  <c r="S1053" i="10"/>
  <c r="N1054" i="10"/>
  <c r="S1054" i="10" l="1"/>
  <c r="P1054" i="10"/>
  <c r="Q1054" i="10"/>
  <c r="N1055" i="10"/>
  <c r="R1054" i="10"/>
  <c r="O1054" i="10"/>
  <c r="R1055" i="10" l="1"/>
  <c r="S1055" i="10"/>
  <c r="P1055" i="10"/>
  <c r="Q1055" i="10"/>
  <c r="O1055" i="10"/>
  <c r="N1056" i="10"/>
  <c r="N1057" i="10" l="1"/>
  <c r="O1056" i="10"/>
  <c r="P1056" i="10"/>
  <c r="R1056" i="10"/>
  <c r="S1056" i="10"/>
  <c r="Q1056" i="10"/>
  <c r="N1058" i="10" l="1"/>
  <c r="P1057" i="10"/>
  <c r="R1057" i="10"/>
  <c r="S1057" i="10"/>
  <c r="O1057" i="10"/>
  <c r="Q1057" i="10"/>
  <c r="S1058" i="10" l="1"/>
  <c r="P1058" i="10"/>
  <c r="R1058" i="10"/>
  <c r="N1059" i="10"/>
  <c r="Q1058" i="10"/>
  <c r="O1058" i="10"/>
  <c r="R1059" i="10" l="1"/>
  <c r="S1059" i="10"/>
  <c r="N1060" i="10"/>
  <c r="P1059" i="10"/>
  <c r="Q1059" i="10"/>
  <c r="O1059" i="10"/>
  <c r="O1060" i="10" l="1"/>
  <c r="N1061" i="10"/>
  <c r="P1060" i="10"/>
  <c r="Q1060" i="10"/>
  <c r="S1060" i="10"/>
  <c r="R1060" i="10"/>
  <c r="S1061" i="10" l="1"/>
  <c r="O1061" i="10"/>
  <c r="P1061" i="10"/>
  <c r="R1061" i="10"/>
  <c r="Q1061" i="10"/>
  <c r="N1062" i="10"/>
  <c r="S1062" i="10" l="1"/>
  <c r="P1062" i="10"/>
  <c r="R1062" i="10"/>
  <c r="N1063" i="10"/>
  <c r="Q1062" i="10"/>
  <c r="O1062" i="10"/>
  <c r="Q1063" i="10" l="1"/>
  <c r="S1063" i="10"/>
  <c r="N1064" i="10"/>
  <c r="P1063" i="10"/>
  <c r="R1063" i="10"/>
  <c r="O1063" i="10"/>
  <c r="R1064" i="10" l="1"/>
  <c r="O1064" i="10"/>
  <c r="P1064" i="10"/>
  <c r="S1064" i="10"/>
  <c r="N1065" i="10"/>
  <c r="Q1064" i="10"/>
  <c r="O1065" i="10" l="1"/>
  <c r="P1065" i="10"/>
  <c r="Q1065" i="10"/>
  <c r="R1065" i="10"/>
  <c r="S1065" i="10"/>
  <c r="N1066" i="10"/>
  <c r="P1066" i="10" l="1"/>
  <c r="Q1066" i="10"/>
  <c r="S1066" i="10"/>
  <c r="N1067" i="10"/>
  <c r="R1066" i="10"/>
  <c r="O1066" i="10"/>
  <c r="Q1067" i="10" l="1"/>
  <c r="S1067" i="10"/>
  <c r="N1068" i="10"/>
  <c r="P1067" i="10"/>
  <c r="R1067" i="10"/>
  <c r="O1067" i="10"/>
  <c r="R1068" i="10" l="1"/>
  <c r="N1069" i="10"/>
  <c r="Q1068" i="10"/>
  <c r="S1068" i="10"/>
  <c r="P1068" i="10"/>
  <c r="O1068" i="10"/>
  <c r="O1069" i="10" l="1"/>
  <c r="P1069" i="10"/>
  <c r="R1069" i="10"/>
  <c r="S1069" i="10"/>
  <c r="N1070" i="10"/>
  <c r="Q1069" i="10"/>
  <c r="P1070" i="10" l="1"/>
  <c r="R1070" i="10"/>
  <c r="S1070" i="10"/>
  <c r="Q1070" i="10"/>
  <c r="O1070" i="10"/>
  <c r="N1071" i="10"/>
  <c r="Q1071" i="10" l="1"/>
  <c r="S1071" i="10"/>
  <c r="O1071" i="10"/>
  <c r="R1071" i="10"/>
  <c r="N1072" i="10"/>
  <c r="P1071" i="10"/>
  <c r="R1072" i="10" l="1"/>
  <c r="O1072" i="10"/>
  <c r="S1072" i="10"/>
  <c r="Q1072" i="10"/>
  <c r="N1073" i="10"/>
  <c r="P1072" i="10"/>
  <c r="N1074" i="10" l="1"/>
  <c r="P1073" i="10"/>
  <c r="S1073" i="10"/>
  <c r="O1073" i="10"/>
  <c r="Q1073" i="10"/>
  <c r="R1073" i="10"/>
  <c r="P1074" i="10" l="1"/>
  <c r="Q1074" i="10"/>
  <c r="S1074" i="10"/>
  <c r="R1074" i="10"/>
  <c r="O1074" i="10"/>
  <c r="N1075" i="10"/>
  <c r="Q1075" i="10" l="1"/>
  <c r="S1075" i="10"/>
  <c r="N1076" i="10"/>
  <c r="O1075" i="10"/>
  <c r="R1075" i="10"/>
  <c r="P1075" i="10"/>
  <c r="R1076" i="10" l="1"/>
  <c r="N1077" i="10"/>
  <c r="S1076" i="10"/>
  <c r="P1076" i="10"/>
  <c r="Q1076" i="10"/>
  <c r="O1076" i="10"/>
  <c r="N1078" i="10" l="1"/>
  <c r="P1077" i="10"/>
  <c r="O1077" i="10"/>
  <c r="Q1077" i="10"/>
  <c r="R1077" i="10"/>
  <c r="S1077" i="10"/>
  <c r="P1078" i="10" l="1"/>
  <c r="R1078" i="10"/>
  <c r="S1078" i="10"/>
  <c r="Q1078" i="10"/>
  <c r="N1079" i="10"/>
  <c r="O1078" i="10"/>
  <c r="Q1079" i="10" l="1"/>
  <c r="S1079" i="10"/>
  <c r="N1080" i="10"/>
  <c r="R1079" i="10"/>
  <c r="P1079" i="10"/>
  <c r="O1079" i="10"/>
  <c r="R1080" i="10" l="1"/>
  <c r="N1081" i="10"/>
  <c r="S1080" i="10"/>
  <c r="P1080" i="10"/>
  <c r="Q1080" i="10"/>
  <c r="O1080" i="10"/>
  <c r="N1082" i="10" l="1"/>
  <c r="P1081" i="10"/>
  <c r="R1081" i="10"/>
  <c r="Q1081" i="10"/>
  <c r="S1081" i="10"/>
  <c r="O1081" i="10"/>
  <c r="P1082" i="10" l="1"/>
  <c r="Q1082" i="10"/>
  <c r="S1082" i="10"/>
  <c r="R1082" i="10"/>
  <c r="O1082" i="10"/>
  <c r="N1083" i="10"/>
  <c r="Q1083" i="10" l="1"/>
  <c r="S1083" i="10"/>
  <c r="N1084" i="10"/>
  <c r="P1083" i="10"/>
  <c r="R1083" i="10"/>
  <c r="O1083" i="10"/>
  <c r="R1084" i="10" l="1"/>
  <c r="N1085" i="10"/>
  <c r="P1084" i="10"/>
  <c r="Q1084" i="10"/>
  <c r="O1084" i="10"/>
  <c r="S1084" i="10"/>
  <c r="N1086" i="10" l="1"/>
  <c r="P1085" i="10"/>
  <c r="O1085" i="10"/>
  <c r="Q1085" i="10"/>
  <c r="R1085" i="10"/>
  <c r="S1085" i="10"/>
  <c r="P1086" i="10" l="1"/>
  <c r="R1086" i="10"/>
  <c r="Q1086" i="10"/>
  <c r="O1086" i="10"/>
  <c r="N1087" i="10"/>
  <c r="S1086" i="10"/>
  <c r="Q1087" i="10" l="1"/>
  <c r="S1087" i="10"/>
  <c r="N1088" i="10"/>
  <c r="R1087" i="10"/>
  <c r="P1087" i="10"/>
  <c r="O1087" i="10"/>
  <c r="R1088" i="10" l="1"/>
  <c r="N1089" i="10"/>
  <c r="Q1088" i="10"/>
  <c r="O1088" i="10"/>
  <c r="S1088" i="10"/>
  <c r="P1088" i="10"/>
  <c r="O1089" i="10" l="1"/>
  <c r="P1089" i="10"/>
  <c r="N1090" i="10"/>
  <c r="Q1089" i="10"/>
  <c r="R1089" i="10"/>
  <c r="S1089" i="10"/>
  <c r="P1090" i="10" l="1"/>
  <c r="Q1090" i="10"/>
  <c r="O1090" i="10"/>
  <c r="N1091" i="10"/>
  <c r="R1090" i="10"/>
  <c r="S1090" i="10"/>
  <c r="Q1091" i="10" l="1"/>
  <c r="S1091" i="10"/>
  <c r="N1092" i="10"/>
  <c r="P1091" i="10"/>
  <c r="O1091" i="10"/>
  <c r="R1091" i="10"/>
  <c r="R1092" i="10" l="1"/>
  <c r="N1093" i="10"/>
  <c r="O1092" i="10"/>
  <c r="S1092" i="10"/>
  <c r="P1092" i="10"/>
  <c r="Q1092" i="10"/>
  <c r="O1093" i="10" l="1"/>
  <c r="P1093" i="10"/>
  <c r="Q1093" i="10"/>
  <c r="R1093" i="10"/>
  <c r="S1093" i="10"/>
  <c r="N1094" i="10"/>
  <c r="P1094" i="10" l="1"/>
  <c r="R1094" i="10"/>
  <c r="N1095" i="10"/>
  <c r="S1094" i="10"/>
  <c r="Q1094" i="10"/>
  <c r="O1094" i="10"/>
  <c r="Q1095" i="10" l="1"/>
  <c r="S1095" i="10"/>
  <c r="N1096" i="10"/>
  <c r="P1095" i="10"/>
  <c r="R1095" i="10"/>
  <c r="O1095" i="10"/>
  <c r="R1096" i="10" l="1"/>
  <c r="N1097" i="10"/>
  <c r="P1096" i="10"/>
  <c r="S1096" i="10"/>
  <c r="O1096" i="10"/>
  <c r="Q1096" i="10"/>
  <c r="N1098" i="10" l="1"/>
  <c r="P1097" i="10"/>
  <c r="Q1097" i="10"/>
  <c r="R1097" i="10"/>
  <c r="S1097" i="10"/>
  <c r="O1097" i="10"/>
  <c r="P1098" i="10" l="1"/>
  <c r="Q1098" i="10"/>
  <c r="N1099" i="10"/>
  <c r="S1098" i="10"/>
  <c r="R1098" i="10"/>
  <c r="O1098" i="10"/>
  <c r="Q1099" i="10" l="1"/>
  <c r="S1099" i="10"/>
  <c r="N1100" i="10"/>
  <c r="P1099" i="10"/>
  <c r="R1099" i="10"/>
  <c r="O1099" i="10"/>
  <c r="R1100" i="10" l="1"/>
  <c r="N1101" i="10"/>
  <c r="Q1100" i="10"/>
  <c r="S1100" i="10"/>
  <c r="P1100" i="10"/>
  <c r="O1100" i="10"/>
  <c r="N1102" i="10" l="1"/>
  <c r="P1101" i="10"/>
  <c r="R1101" i="10"/>
  <c r="S1101" i="10"/>
  <c r="O1101" i="10"/>
  <c r="Q1101" i="10"/>
  <c r="P1102" i="10" l="1"/>
  <c r="R1102" i="10"/>
  <c r="N1103" i="10"/>
  <c r="S1102" i="10"/>
  <c r="Q1102" i="10"/>
  <c r="O1102" i="10"/>
  <c r="Q1103" i="10" l="1"/>
  <c r="S1103" i="10"/>
  <c r="N1104" i="10"/>
  <c r="R1103" i="10"/>
  <c r="O1103" i="10"/>
  <c r="P1103" i="10"/>
  <c r="R1104" i="10" l="1"/>
  <c r="O1104" i="10"/>
  <c r="S1104" i="10"/>
  <c r="Q1104" i="10"/>
  <c r="P1104" i="10"/>
  <c r="N1105" i="10"/>
  <c r="N1106" i="10" l="1"/>
  <c r="P1105" i="10"/>
  <c r="S1105" i="10"/>
  <c r="O1105" i="10"/>
  <c r="Q1105" i="10"/>
  <c r="R1105" i="10"/>
  <c r="P1106" i="10" l="1"/>
  <c r="Q1106" i="10"/>
  <c r="O1106" i="10"/>
  <c r="S1106" i="10"/>
  <c r="R1106" i="10"/>
  <c r="N1107" i="10"/>
  <c r="Q1107" i="10" l="1"/>
  <c r="S1107" i="10"/>
  <c r="O1107" i="10"/>
  <c r="N1108" i="10"/>
  <c r="P1107" i="10"/>
  <c r="R1107" i="10"/>
  <c r="R1108" i="10" l="1"/>
  <c r="N1109" i="10"/>
  <c r="S1108" i="10"/>
  <c r="P1108" i="10"/>
  <c r="Q1108" i="10"/>
  <c r="O1108" i="10"/>
  <c r="N1110" i="10" l="1"/>
  <c r="P1109" i="10"/>
  <c r="O1109" i="10"/>
  <c r="Q1109" i="10"/>
  <c r="R1109" i="10"/>
  <c r="S1109" i="10"/>
  <c r="P1110" i="10" l="1"/>
  <c r="R1110" i="10"/>
  <c r="S1110" i="10"/>
  <c r="Q1110" i="10"/>
  <c r="O1110" i="10"/>
  <c r="N1111" i="10"/>
  <c r="Q1111" i="10" l="1"/>
  <c r="S1111" i="10"/>
  <c r="O1111" i="10"/>
  <c r="P1111" i="10"/>
  <c r="N1112" i="10"/>
  <c r="R1111" i="10"/>
  <c r="R1112" i="10" l="1"/>
  <c r="N1113" i="10"/>
  <c r="S1112" i="10"/>
  <c r="P1112" i="10"/>
  <c r="Q1112" i="10"/>
  <c r="O1112" i="10"/>
  <c r="O1113" i="10" l="1"/>
  <c r="P1113" i="10"/>
  <c r="R1113" i="10"/>
  <c r="S1113" i="10"/>
  <c r="Q1113" i="10"/>
  <c r="N1114" i="10"/>
  <c r="P1114" i="10" l="1"/>
  <c r="Q1114" i="10"/>
  <c r="S1114" i="10"/>
  <c r="R1114" i="10"/>
  <c r="O1114" i="10"/>
  <c r="N1115" i="10"/>
  <c r="Q1115" i="10" l="1"/>
  <c r="S1115" i="10"/>
  <c r="O1115" i="10"/>
  <c r="P1115" i="10"/>
  <c r="R1115" i="10"/>
  <c r="N1116" i="10"/>
  <c r="R1116" i="10" l="1"/>
  <c r="N1117" i="10"/>
  <c r="P1116" i="10"/>
  <c r="Q1116" i="10"/>
  <c r="O1116" i="10"/>
  <c r="S1116" i="10"/>
  <c r="O1117" i="10" l="1"/>
  <c r="P1117" i="10"/>
  <c r="S1117" i="10"/>
  <c r="R1117" i="10"/>
  <c r="Q1117" i="10"/>
  <c r="N1118" i="10"/>
  <c r="P1118" i="10" l="1"/>
  <c r="R1118" i="10"/>
  <c r="Q1118" i="10"/>
  <c r="N1119" i="10"/>
  <c r="O1118" i="10"/>
  <c r="S1118" i="10"/>
  <c r="Q1119" i="10" l="1"/>
  <c r="S1119" i="10"/>
  <c r="N1120" i="10"/>
  <c r="O1119" i="10"/>
  <c r="P1119" i="10"/>
  <c r="R1119" i="10"/>
  <c r="R1120" i="10" l="1"/>
  <c r="N1121" i="10"/>
  <c r="Q1120" i="10"/>
  <c r="O1120" i="10"/>
  <c r="S1120" i="10"/>
  <c r="P1120" i="10"/>
  <c r="O1121" i="10" l="1"/>
  <c r="P1121" i="10"/>
  <c r="Q1121" i="10"/>
  <c r="R1121" i="10"/>
  <c r="S1121" i="10"/>
  <c r="N1122" i="10"/>
  <c r="P1122" i="10" l="1"/>
  <c r="Q1122" i="10"/>
  <c r="O1122" i="10"/>
  <c r="N1123" i="10"/>
  <c r="S1122" i="10"/>
  <c r="R1122" i="10"/>
  <c r="Q1123" i="10" l="1"/>
  <c r="S1123" i="10"/>
  <c r="O1123" i="10"/>
  <c r="P1123" i="10"/>
  <c r="N1124" i="10"/>
  <c r="R1123" i="10"/>
  <c r="R1124" i="10" l="1"/>
  <c r="O1124" i="10"/>
  <c r="N1125" i="10"/>
  <c r="S1124" i="10"/>
  <c r="Q1124" i="10"/>
  <c r="P1124" i="10"/>
  <c r="N1126" i="10" l="1"/>
  <c r="P1125" i="10"/>
  <c r="Q1125" i="10"/>
  <c r="R1125" i="10"/>
  <c r="S1125" i="10"/>
  <c r="O1125" i="10"/>
  <c r="P1126" i="10" l="1"/>
  <c r="R1126" i="10"/>
  <c r="O1126" i="10"/>
  <c r="S1126" i="10"/>
  <c r="Q1126" i="10"/>
  <c r="N1127" i="10"/>
  <c r="Q1127" i="10" l="1"/>
  <c r="S1127" i="10"/>
  <c r="O1127" i="10"/>
  <c r="P1127" i="10"/>
  <c r="R1127" i="10"/>
  <c r="N1128" i="10"/>
  <c r="R1128" i="10" l="1"/>
  <c r="N1129" i="10"/>
  <c r="S1128" i="10"/>
  <c r="P1128" i="10"/>
  <c r="Q1128" i="10"/>
  <c r="O1128" i="10"/>
  <c r="N1130" i="10" l="1"/>
  <c r="P1129" i="10"/>
  <c r="Q1129" i="10"/>
  <c r="R1129" i="10"/>
  <c r="S1129" i="10"/>
  <c r="O1129" i="10"/>
  <c r="P1130" i="10" l="1"/>
  <c r="Q1130" i="10"/>
  <c r="S1130" i="10"/>
  <c r="R1130" i="10"/>
  <c r="O1130" i="10"/>
  <c r="N1131" i="10"/>
  <c r="Q1131" i="10" l="1"/>
  <c r="S1131" i="10"/>
  <c r="N1132" i="10"/>
  <c r="P1131" i="10"/>
  <c r="R1131" i="10"/>
  <c r="O1131" i="10"/>
  <c r="R1132" i="10" l="1"/>
  <c r="N1133" i="10"/>
  <c r="Q1132" i="10"/>
  <c r="S1132" i="10"/>
  <c r="P1132" i="10"/>
  <c r="O1132" i="10"/>
  <c r="O1133" i="10" l="1"/>
  <c r="P1133" i="10"/>
  <c r="R1133" i="10"/>
  <c r="S1133" i="10"/>
  <c r="N1134" i="10"/>
  <c r="Q1133" i="10"/>
  <c r="P1134" i="10" l="1"/>
  <c r="R1134" i="10"/>
  <c r="Q1134" i="10"/>
  <c r="S1134" i="10"/>
  <c r="N1135" i="10"/>
  <c r="O1134" i="10"/>
  <c r="Q1135" i="10" l="1"/>
  <c r="S1135" i="10"/>
  <c r="N1136" i="10"/>
  <c r="R1135" i="10"/>
  <c r="O1135" i="10"/>
  <c r="P1135" i="10"/>
  <c r="R1136" i="10" l="1"/>
  <c r="O1136" i="10"/>
  <c r="S1136" i="10"/>
  <c r="N1137" i="10"/>
  <c r="P1136" i="10"/>
  <c r="Q1136" i="10"/>
  <c r="O1137" i="10" l="1"/>
  <c r="P1137" i="10"/>
  <c r="S1137" i="10"/>
  <c r="N1138" i="10"/>
  <c r="Q1137" i="10"/>
  <c r="R1137" i="10"/>
  <c r="P1138" i="10" l="1"/>
  <c r="Q1138" i="10"/>
  <c r="S1138" i="10"/>
  <c r="R1138" i="10"/>
  <c r="O1138" i="10"/>
  <c r="N1139" i="10"/>
  <c r="Q1139" i="10" l="1"/>
  <c r="S1139" i="10"/>
  <c r="N1140" i="10"/>
  <c r="O1139" i="10"/>
  <c r="P1139" i="10"/>
  <c r="R1139" i="10"/>
  <c r="R1140" i="10" l="1"/>
  <c r="O1140" i="10"/>
  <c r="S1140" i="10"/>
  <c r="P1140" i="10"/>
  <c r="N1141" i="10"/>
  <c r="Q1140" i="10"/>
  <c r="N1142" i="10" l="1"/>
  <c r="P1141" i="10"/>
  <c r="O1141" i="10"/>
  <c r="Q1141" i="10"/>
  <c r="S1141" i="10"/>
  <c r="R1141" i="10"/>
  <c r="P1142" i="10" l="1"/>
  <c r="R1142" i="10"/>
  <c r="S1142" i="10"/>
  <c r="Q1142" i="10"/>
  <c r="O1142" i="10"/>
  <c r="N1143" i="10"/>
  <c r="Q1143" i="10" l="1"/>
  <c r="S1143" i="10"/>
  <c r="O1143" i="10"/>
  <c r="R1143" i="10"/>
  <c r="P1143" i="10"/>
  <c r="N1144" i="10"/>
  <c r="R1144" i="10" l="1"/>
  <c r="N1145" i="10"/>
  <c r="S1144" i="10"/>
  <c r="P1144" i="10"/>
  <c r="Q1144" i="10"/>
  <c r="O1144" i="10"/>
  <c r="N1146" i="10" l="1"/>
  <c r="P1145" i="10"/>
  <c r="Q1145" i="10"/>
  <c r="R1145" i="10"/>
  <c r="S1145" i="10"/>
  <c r="O1145" i="10"/>
  <c r="P1146" i="10" l="1"/>
  <c r="Q1146" i="10"/>
  <c r="S1146" i="10"/>
  <c r="R1146" i="10"/>
  <c r="O1146" i="10"/>
  <c r="N1147" i="10"/>
  <c r="Q1147" i="10" l="1"/>
  <c r="S1147" i="10"/>
  <c r="O1147" i="10"/>
  <c r="P1147" i="10"/>
  <c r="R1147" i="10"/>
  <c r="N1148" i="10"/>
  <c r="R1148" i="10" l="1"/>
  <c r="N1149" i="10"/>
  <c r="P1148" i="10"/>
  <c r="Q1148" i="10"/>
  <c r="O1148" i="10"/>
  <c r="S1148" i="10"/>
  <c r="N1150" i="10" l="1"/>
  <c r="P1149" i="10"/>
  <c r="S1149" i="10"/>
  <c r="Q1149" i="10"/>
  <c r="R1149" i="10"/>
  <c r="O1149" i="10"/>
  <c r="P1150" i="10" l="1"/>
  <c r="R1150" i="10"/>
  <c r="Q1150" i="10"/>
  <c r="O1150" i="10"/>
  <c r="N1151" i="10"/>
  <c r="S1150" i="10"/>
  <c r="Q1151" i="10" l="1"/>
  <c r="S1151" i="10"/>
  <c r="N1152" i="10"/>
  <c r="R1151" i="10"/>
  <c r="O1151" i="10"/>
  <c r="P1151" i="10"/>
  <c r="R1152" i="10" l="1"/>
  <c r="N1153" i="10"/>
  <c r="Q1152" i="10"/>
  <c r="O1152" i="10"/>
  <c r="S1152" i="10"/>
  <c r="P1152" i="10"/>
  <c r="N1154" i="10" l="1"/>
  <c r="P1153" i="10"/>
  <c r="Q1153" i="10"/>
  <c r="R1153" i="10"/>
  <c r="S1153" i="10"/>
  <c r="O1153" i="10"/>
  <c r="P1154" i="10" l="1"/>
  <c r="Q1154" i="10"/>
  <c r="O1154" i="10"/>
  <c r="N1155" i="10"/>
  <c r="S1154" i="10"/>
  <c r="R1154" i="10"/>
  <c r="Q1155" i="10" l="1"/>
  <c r="S1155" i="10"/>
  <c r="O1155" i="10"/>
  <c r="P1155" i="10"/>
  <c r="R1155" i="10"/>
  <c r="N1156" i="10"/>
  <c r="R1156" i="10" l="1"/>
  <c r="O1156" i="10"/>
  <c r="N1157" i="10"/>
  <c r="S1156" i="10"/>
  <c r="P1156" i="10"/>
  <c r="Q1156" i="10"/>
  <c r="O1157" i="10" l="1"/>
  <c r="P1157" i="10"/>
  <c r="Q1157" i="10"/>
  <c r="R1157" i="10"/>
  <c r="N1158" i="10"/>
  <c r="S1157" i="10"/>
  <c r="P1158" i="10" l="1"/>
  <c r="R1158" i="10"/>
  <c r="N1159" i="10"/>
  <c r="S1158" i="10"/>
  <c r="Q1158" i="10"/>
  <c r="O1158" i="10"/>
  <c r="Q1159" i="10" l="1"/>
  <c r="S1159" i="10"/>
  <c r="O1159" i="10"/>
  <c r="P1159" i="10"/>
  <c r="R1159" i="10"/>
  <c r="N1160" i="10"/>
  <c r="R1160" i="10" l="1"/>
  <c r="N1161" i="10"/>
  <c r="Q1160" i="10"/>
  <c r="S1160" i="10"/>
  <c r="P1160" i="10"/>
  <c r="O1160" i="10"/>
  <c r="O1161" i="10" l="1"/>
  <c r="P1161" i="10"/>
  <c r="Q1161" i="10"/>
  <c r="R1161" i="10"/>
  <c r="S1161" i="10"/>
  <c r="N1162" i="10"/>
  <c r="P1162" i="10" l="1"/>
  <c r="Q1162" i="10"/>
  <c r="S1162" i="10"/>
  <c r="R1162" i="10"/>
  <c r="N1163" i="10"/>
  <c r="O1162" i="10"/>
  <c r="Q1163" i="10" l="1"/>
  <c r="S1163" i="10"/>
  <c r="N1164" i="10"/>
  <c r="P1163" i="10"/>
  <c r="R1163" i="10"/>
  <c r="O1163" i="10"/>
  <c r="R1164" i="10" l="1"/>
  <c r="O1164" i="10"/>
  <c r="Q1164" i="10"/>
  <c r="N1165" i="10"/>
  <c r="S1164" i="10"/>
  <c r="P1164" i="10"/>
  <c r="O1165" i="10" l="1"/>
  <c r="P1165" i="10"/>
  <c r="R1165" i="10"/>
  <c r="S1165" i="10"/>
  <c r="N1166" i="10"/>
  <c r="Q1165" i="10"/>
  <c r="P1166" i="10" l="1"/>
  <c r="R1166" i="10"/>
  <c r="Q1166" i="10"/>
  <c r="O1166" i="10"/>
  <c r="S1166" i="10"/>
  <c r="N1167" i="10"/>
  <c r="P1167" i="10" l="1"/>
  <c r="R1167" i="10"/>
  <c r="N1168" i="10"/>
  <c r="Q1167" i="10"/>
  <c r="O1167" i="10"/>
  <c r="S1167" i="10"/>
  <c r="S1168" i="10" l="1"/>
  <c r="N1169" i="10"/>
  <c r="P1168" i="10"/>
  <c r="Q1168" i="10"/>
  <c r="R1168" i="10"/>
  <c r="O1168" i="10"/>
  <c r="O1169" i="10" l="1"/>
  <c r="S1169" i="10"/>
  <c r="Q1169" i="10"/>
  <c r="N1170" i="10"/>
  <c r="P1169" i="10"/>
  <c r="R1169" i="10"/>
  <c r="Q1170" i="10" l="1"/>
  <c r="R1170" i="10"/>
  <c r="P1170" i="10"/>
  <c r="O1170" i="10"/>
  <c r="S1170" i="10"/>
  <c r="N1171" i="10"/>
  <c r="P1171" i="10" l="1"/>
  <c r="R1171" i="10"/>
  <c r="O1171" i="10"/>
  <c r="N1172" i="10"/>
  <c r="S1171" i="10"/>
  <c r="Q1171" i="10"/>
  <c r="S1172" i="10" l="1"/>
  <c r="N1173" i="10"/>
  <c r="P1172" i="10"/>
  <c r="Q1172" i="10"/>
  <c r="R1172" i="10"/>
  <c r="O1172" i="10"/>
  <c r="N1174" i="10" l="1"/>
  <c r="S1173" i="10"/>
  <c r="O1173" i="10"/>
  <c r="P1173" i="10"/>
  <c r="Q1173" i="10"/>
  <c r="R1173" i="10"/>
  <c r="Q1174" i="10" l="1"/>
  <c r="R1174" i="10"/>
  <c r="P1174" i="10"/>
  <c r="S1174" i="10"/>
  <c r="O1174" i="10"/>
  <c r="N1175" i="10"/>
  <c r="P1175" i="10" l="1"/>
  <c r="R1175" i="10"/>
  <c r="N1176" i="10"/>
  <c r="S1175" i="10"/>
  <c r="Q1175" i="10"/>
  <c r="O1175" i="10"/>
  <c r="S1176" i="10" l="1"/>
  <c r="O1176" i="10"/>
  <c r="P1176" i="10"/>
  <c r="Q1176" i="10"/>
  <c r="R1176" i="10"/>
  <c r="N1177" i="10"/>
  <c r="O1177" i="10" l="1"/>
  <c r="S1177" i="10"/>
  <c r="P1177" i="10"/>
  <c r="Q1177" i="10"/>
  <c r="R1177" i="10"/>
  <c r="N1178" i="10"/>
  <c r="Q1178" i="10" l="1"/>
  <c r="R1178" i="10"/>
  <c r="P1178" i="10"/>
  <c r="S1178" i="10"/>
  <c r="N1179" i="10"/>
  <c r="O1178" i="10"/>
  <c r="P1179" i="10" l="1"/>
  <c r="R1179" i="10"/>
  <c r="N1180" i="10"/>
  <c r="O1179" i="10"/>
  <c r="S1179" i="10"/>
  <c r="Q1179" i="10"/>
  <c r="S1180" i="10" l="1"/>
  <c r="N1181" i="10"/>
  <c r="Q1180" i="10"/>
  <c r="R1180" i="10"/>
  <c r="O1180" i="10"/>
  <c r="P1180" i="10"/>
  <c r="S1181" i="10" l="1"/>
  <c r="R1181" i="10"/>
  <c r="O1181" i="10"/>
  <c r="P1181" i="10"/>
  <c r="Q1181" i="10"/>
  <c r="V888" i="10" l="1"/>
  <c r="V765" i="10"/>
  <c r="W660" i="10"/>
  <c r="W619" i="10"/>
  <c r="V642" i="10"/>
  <c r="W645" i="10"/>
  <c r="X643" i="10"/>
  <c r="V861" i="10"/>
  <c r="V842" i="10"/>
  <c r="X786" i="10"/>
  <c r="Y600" i="10"/>
  <c r="W799" i="10"/>
  <c r="Y845" i="10"/>
  <c r="V676" i="10"/>
  <c r="V773" i="10"/>
  <c r="X878" i="10"/>
  <c r="Y829" i="10"/>
  <c r="W665" i="10"/>
  <c r="Y641" i="10"/>
  <c r="V845" i="10"/>
  <c r="X603" i="10"/>
  <c r="X628" i="10"/>
  <c r="Y661" i="10"/>
  <c r="W740" i="10"/>
  <c r="W821" i="10"/>
  <c r="Y854" i="10"/>
  <c r="Y789" i="10"/>
  <c r="X764" i="10"/>
  <c r="W815" i="10"/>
  <c r="Y705" i="10"/>
  <c r="Y814" i="10"/>
  <c r="Y652" i="10"/>
  <c r="V818" i="10"/>
  <c r="Y881" i="10"/>
  <c r="Y801" i="10"/>
  <c r="X712" i="10"/>
  <c r="Y644" i="10"/>
  <c r="Y665" i="10"/>
  <c r="X823" i="10"/>
  <c r="X873" i="10"/>
  <c r="Y799" i="10"/>
  <c r="V692" i="10"/>
  <c r="Y759" i="10"/>
  <c r="Y876" i="10"/>
  <c r="X863" i="10"/>
  <c r="X883" i="10"/>
  <c r="X612" i="10"/>
  <c r="Y723" i="10"/>
  <c r="W776" i="10"/>
  <c r="X681" i="10"/>
  <c r="X717" i="10"/>
  <c r="V659" i="10"/>
  <c r="W743" i="10"/>
  <c r="V599" i="10"/>
  <c r="W687" i="10"/>
  <c r="X760" i="10"/>
  <c r="W675" i="10"/>
  <c r="X865" i="10"/>
  <c r="W706" i="10"/>
  <c r="V815" i="10"/>
  <c r="X596" i="10"/>
  <c r="V802" i="10"/>
  <c r="Y863" i="10"/>
  <c r="Y675" i="10"/>
  <c r="V796" i="10"/>
  <c r="W851" i="10"/>
  <c r="Y877" i="10"/>
  <c r="V810" i="10"/>
  <c r="V783" i="10"/>
  <c r="X635" i="10"/>
  <c r="Y623" i="10"/>
  <c r="W621" i="10"/>
  <c r="Y630" i="10"/>
  <c r="W601" i="10"/>
  <c r="V614" i="10"/>
  <c r="W760" i="10"/>
  <c r="Y797" i="10"/>
  <c r="X847" i="10"/>
  <c r="Y792" i="10"/>
  <c r="X846" i="10"/>
  <c r="Y689" i="10"/>
  <c r="Y784" i="10"/>
  <c r="Y737" i="10"/>
  <c r="V636" i="10"/>
  <c r="W881" i="10"/>
  <c r="X714" i="10"/>
  <c r="X812" i="10"/>
  <c r="W737" i="10"/>
  <c r="Y858" i="10"/>
  <c r="V650" i="10"/>
  <c r="V746" i="10"/>
  <c r="V885" i="10"/>
  <c r="W670" i="10"/>
  <c r="V604" i="10"/>
  <c r="X809" i="10"/>
  <c r="Y834" i="10"/>
  <c r="W887" i="10"/>
  <c r="V867" i="10"/>
  <c r="Y667" i="10"/>
  <c r="V615" i="10"/>
  <c r="V870" i="10"/>
  <c r="W836" i="10"/>
  <c r="Y866" i="10"/>
  <c r="W846" i="10"/>
  <c r="V834" i="10"/>
  <c r="Y763" i="10"/>
  <c r="Y831" i="10"/>
  <c r="Y742" i="10"/>
  <c r="W736" i="10"/>
  <c r="Y617" i="10"/>
  <c r="V782" i="10"/>
  <c r="Y640" i="10"/>
  <c r="V753" i="10"/>
  <c r="W722" i="10"/>
  <c r="V811" i="10"/>
  <c r="Y865" i="10"/>
  <c r="X756" i="10"/>
  <c r="W638" i="10"/>
  <c r="V875" i="10"/>
  <c r="Y619" i="10"/>
  <c r="W659" i="10"/>
  <c r="V772" i="10"/>
  <c r="Y766" i="10"/>
  <c r="V646" i="10"/>
  <c r="Y704" i="10"/>
  <c r="V719" i="10"/>
  <c r="W831" i="10"/>
  <c r="Y873" i="10"/>
  <c r="X692" i="10"/>
  <c r="V872" i="10"/>
  <c r="V689" i="10"/>
  <c r="Y778" i="10"/>
  <c r="W607" i="10"/>
  <c r="X797" i="10"/>
  <c r="V790" i="10"/>
  <c r="Y728" i="10"/>
  <c r="Y698" i="10"/>
  <c r="Y847" i="10"/>
  <c r="V808" i="10"/>
  <c r="X626" i="10"/>
  <c r="W661" i="10"/>
  <c r="Y883" i="10"/>
  <c r="W640" i="10"/>
  <c r="V665" i="10"/>
  <c r="V641" i="10"/>
  <c r="W870" i="10"/>
  <c r="X742" i="10"/>
  <c r="W808" i="10"/>
  <c r="Y740" i="10"/>
  <c r="Y846" i="10"/>
  <c r="W804" i="10"/>
  <c r="X616" i="10"/>
  <c r="Y609" i="10"/>
  <c r="W718" i="10"/>
  <c r="V860" i="10"/>
  <c r="Y813" i="10"/>
  <c r="Y782" i="10"/>
  <c r="W739" i="10"/>
  <c r="W741" i="10"/>
  <c r="V776" i="10"/>
  <c r="W627" i="10"/>
  <c r="W868" i="10"/>
  <c r="W704" i="10"/>
  <c r="W618" i="10"/>
  <c r="W631" i="10"/>
  <c r="Y659" i="10"/>
  <c r="Y819" i="10"/>
  <c r="Y637" i="10"/>
  <c r="V668" i="10"/>
  <c r="V874" i="10"/>
  <c r="W735" i="10"/>
  <c r="X868" i="10"/>
  <c r="Y624" i="10"/>
  <c r="W678" i="10"/>
  <c r="V661" i="10"/>
  <c r="W865" i="10"/>
  <c r="X862" i="10"/>
  <c r="W672" i="10"/>
  <c r="W751" i="10"/>
  <c r="V654" i="10"/>
  <c r="Y855" i="10"/>
  <c r="V800" i="10"/>
  <c r="W726" i="10"/>
  <c r="W626" i="10"/>
  <c r="Y777" i="10"/>
  <c r="X762" i="10"/>
  <c r="V696" i="10"/>
  <c r="V770" i="10"/>
  <c r="W730" i="10"/>
  <c r="W622" i="10"/>
  <c r="W615" i="10"/>
  <c r="X759" i="10"/>
  <c r="W699" i="10"/>
  <c r="X641" i="10"/>
  <c r="X602" i="10"/>
  <c r="Y885" i="10"/>
  <c r="W600" i="10"/>
  <c r="Y699" i="10"/>
  <c r="V631" i="10"/>
  <c r="V737" i="10"/>
  <c r="Y678" i="10"/>
  <c r="W610" i="10"/>
  <c r="W655" i="10"/>
  <c r="W642" i="10"/>
  <c r="X790" i="10"/>
  <c r="V720" i="10"/>
  <c r="X735" i="10"/>
  <c r="X646" i="10"/>
  <c r="V697" i="10"/>
  <c r="W749" i="10"/>
  <c r="V732" i="10"/>
  <c r="W795" i="10"/>
  <c r="W764" i="10"/>
  <c r="Y598" i="10"/>
  <c r="X676" i="10"/>
  <c r="Y730" i="10"/>
  <c r="Y603" i="10"/>
  <c r="V799" i="10"/>
  <c r="V883" i="10"/>
  <c r="V618" i="10"/>
  <c r="Y688" i="10"/>
  <c r="V830" i="10"/>
  <c r="V851" i="10"/>
  <c r="V628" i="10"/>
  <c r="X875" i="10"/>
  <c r="V873" i="10"/>
  <c r="W816" i="10"/>
  <c r="X634" i="10"/>
  <c r="X851" i="10"/>
  <c r="V602" i="10"/>
  <c r="X876" i="10"/>
  <c r="Y674" i="10"/>
  <c r="V611" i="10"/>
  <c r="Y790" i="10"/>
  <c r="X704" i="10"/>
  <c r="W603" i="10"/>
  <c r="X666" i="10"/>
  <c r="X733" i="10"/>
  <c r="X601" i="10"/>
  <c r="X741" i="10"/>
  <c r="W779" i="10"/>
  <c r="Y776" i="10"/>
  <c r="W775" i="10"/>
  <c r="W634" i="10"/>
  <c r="X855" i="10"/>
  <c r="Y636" i="10"/>
  <c r="W867" i="10"/>
  <c r="Y750" i="10"/>
  <c r="X629" i="10"/>
  <c r="Y767" i="10"/>
  <c r="V610" i="10"/>
  <c r="W769" i="10"/>
  <c r="X677" i="10"/>
  <c r="W747" i="10"/>
  <c r="X599" i="10"/>
  <c r="W818" i="10"/>
  <c r="V613" i="10"/>
  <c r="X680" i="10"/>
  <c r="W691" i="10"/>
  <c r="Y687" i="10"/>
  <c r="W858" i="10"/>
  <c r="Y874" i="10"/>
  <c r="X644" i="10"/>
  <c r="Y662" i="10"/>
  <c r="X886" i="10"/>
  <c r="Y785" i="10"/>
  <c r="X651" i="10"/>
  <c r="W654" i="10"/>
  <c r="X831" i="10"/>
  <c r="V817" i="10"/>
  <c r="Y646" i="10"/>
  <c r="V701" i="10"/>
  <c r="V634" i="10"/>
  <c r="W683" i="10"/>
  <c r="W786" i="10"/>
  <c r="Y860" i="10"/>
  <c r="V637" i="10"/>
  <c r="X808" i="10"/>
  <c r="Y727" i="10"/>
  <c r="W614" i="10"/>
  <c r="Y762" i="10"/>
  <c r="W841" i="10"/>
  <c r="X688" i="10"/>
  <c r="W823" i="10"/>
  <c r="V848" i="10"/>
  <c r="V724" i="10"/>
  <c r="W731" i="10"/>
  <c r="X771" i="10"/>
  <c r="W860" i="10"/>
  <c r="X619" i="10"/>
  <c r="Y774" i="10"/>
  <c r="W880" i="10"/>
  <c r="X624" i="10"/>
  <c r="Y802" i="10"/>
  <c r="W658" i="10"/>
  <c r="W849" i="10"/>
  <c r="V704" i="10"/>
  <c r="Y729" i="10"/>
  <c r="W611" i="10"/>
  <c r="X631" i="10"/>
  <c r="V729" i="10"/>
  <c r="W774" i="10"/>
  <c r="X820" i="10"/>
  <c r="V682" i="10"/>
  <c r="W623" i="10"/>
  <c r="X615" i="10"/>
  <c r="X645" i="10"/>
  <c r="V749" i="10"/>
  <c r="V816" i="10"/>
  <c r="Y655" i="10"/>
  <c r="X640" i="10"/>
  <c r="W876" i="10"/>
  <c r="Y868" i="10"/>
  <c r="X777" i="10"/>
  <c r="Y635" i="10"/>
  <c r="Y835" i="10"/>
  <c r="X881" i="10"/>
  <c r="W666" i="10"/>
  <c r="X832" i="10"/>
  <c r="X690" i="10"/>
  <c r="Y676" i="10"/>
  <c r="X636" i="10"/>
  <c r="Y793" i="10"/>
  <c r="Y625" i="10"/>
  <c r="X818" i="10"/>
  <c r="W677" i="10"/>
  <c r="X866" i="10"/>
  <c r="Y867" i="10"/>
  <c r="V756" i="10"/>
  <c r="Y764" i="10"/>
  <c r="V821" i="10"/>
  <c r="Y761" i="10"/>
  <c r="V819" i="10"/>
  <c r="Y616" i="10"/>
  <c r="Y720" i="10"/>
  <c r="V680" i="10"/>
  <c r="Y692" i="10"/>
  <c r="W835" i="10"/>
  <c r="Y826" i="10"/>
  <c r="Y796" i="10"/>
  <c r="X799" i="10"/>
  <c r="Y746" i="10"/>
  <c r="Y754" i="10"/>
  <c r="X821" i="10"/>
  <c r="X718" i="10"/>
  <c r="Y721" i="10"/>
  <c r="W862" i="10"/>
  <c r="Y626" i="10"/>
  <c r="W604" i="10"/>
  <c r="X802" i="10"/>
  <c r="W630" i="10"/>
  <c r="X649" i="10"/>
  <c r="Y702" i="10"/>
  <c r="W871" i="10"/>
  <c r="V866" i="10"/>
  <c r="W886" i="10"/>
  <c r="X755" i="10"/>
  <c r="W662" i="10"/>
  <c r="W834" i="10"/>
  <c r="Y853" i="10"/>
  <c r="W632" i="10"/>
  <c r="X844" i="10"/>
  <c r="X775" i="10"/>
  <c r="V735" i="10"/>
  <c r="Y716" i="10"/>
  <c r="W847" i="10"/>
  <c r="Y830" i="10"/>
  <c r="V635" i="10"/>
  <c r="W620" i="10"/>
  <c r="W771" i="10"/>
  <c r="W608" i="10"/>
  <c r="X853" i="10"/>
  <c r="V805" i="10"/>
  <c r="V855" i="10"/>
  <c r="V596" i="10"/>
  <c r="X870" i="10"/>
  <c r="W676" i="10"/>
  <c r="Y862" i="10"/>
  <c r="W759" i="10"/>
  <c r="Y620" i="10"/>
  <c r="X744" i="10"/>
  <c r="Y684" i="10"/>
  <c r="W755" i="10"/>
  <c r="V622" i="10"/>
  <c r="W869" i="10"/>
  <c r="V774" i="10"/>
  <c r="X877" i="10"/>
  <c r="W781" i="10"/>
  <c r="V667" i="10"/>
  <c r="Y679" i="10"/>
  <c r="X766" i="10"/>
  <c r="Y700" i="10"/>
  <c r="Y608" i="10"/>
  <c r="V621" i="10"/>
  <c r="V678" i="10"/>
  <c r="Y612" i="10"/>
  <c r="Y601" i="10"/>
  <c r="X639" i="10"/>
  <c r="W758" i="10"/>
  <c r="V705" i="10"/>
  <c r="X781" i="10"/>
  <c r="Y628" i="10"/>
  <c r="Y869" i="10"/>
  <c r="Y788" i="10"/>
  <c r="V882" i="10"/>
  <c r="V750" i="10"/>
  <c r="Y739" i="10"/>
  <c r="V858" i="10"/>
  <c r="X772" i="10"/>
  <c r="X752" i="10"/>
  <c r="X829" i="10"/>
  <c r="Y849" i="10"/>
  <c r="Y811" i="10"/>
  <c r="Y738" i="10"/>
  <c r="W624" i="10"/>
  <c r="X673" i="10"/>
  <c r="Y622" i="10"/>
  <c r="V736" i="10"/>
  <c r="V619" i="10"/>
  <c r="Y656" i="10"/>
  <c r="V625" i="10"/>
  <c r="Y757" i="10"/>
  <c r="X780" i="10"/>
  <c r="X600" i="10"/>
  <c r="Y724" i="10"/>
  <c r="V742" i="10"/>
  <c r="Y658" i="10"/>
  <c r="X765" i="10"/>
  <c r="V709" i="10"/>
  <c r="X861" i="10"/>
  <c r="Y645" i="10"/>
  <c r="W652" i="10"/>
  <c r="X869" i="10"/>
  <c r="W875" i="10"/>
  <c r="Y825" i="10"/>
  <c r="Y703" i="10"/>
  <c r="X598" i="10"/>
  <c r="Y649" i="10"/>
  <c r="X671" i="10"/>
  <c r="X694" i="10"/>
  <c r="W625" i="10"/>
  <c r="X604" i="10"/>
  <c r="X768" i="10"/>
  <c r="Y810" i="10"/>
  <c r="Y770" i="10"/>
  <c r="X696" i="10"/>
  <c r="X887" i="10"/>
  <c r="Y781" i="10"/>
  <c r="Y596" i="10"/>
  <c r="V881" i="10"/>
  <c r="W782" i="10"/>
  <c r="Y758" i="10"/>
  <c r="V715" i="10"/>
  <c r="V606" i="10"/>
  <c r="X675" i="10"/>
  <c r="X620" i="10"/>
  <c r="V677" i="10"/>
  <c r="W796" i="10"/>
  <c r="X606" i="10"/>
  <c r="X770" i="10"/>
  <c r="V658" i="10"/>
  <c r="Y872" i="10"/>
  <c r="Y701" i="10"/>
  <c r="W829" i="10"/>
  <c r="X721" i="10"/>
  <c r="W873" i="10"/>
  <c r="V663" i="10"/>
  <c r="W598" i="10"/>
  <c r="V762" i="10"/>
  <c r="X674" i="10"/>
  <c r="X785" i="10"/>
  <c r="W744" i="10"/>
  <c r="W606" i="10"/>
  <c r="V693" i="10"/>
  <c r="W609" i="10"/>
  <c r="W798" i="10"/>
  <c r="V698" i="10"/>
  <c r="W756" i="10"/>
  <c r="V632" i="10"/>
  <c r="V660" i="10"/>
  <c r="V849" i="10"/>
  <c r="X725" i="10"/>
  <c r="X702" i="10"/>
  <c r="V703" i="10"/>
  <c r="Y610" i="10"/>
  <c r="W732" i="10"/>
  <c r="V690" i="10"/>
  <c r="X660" i="10"/>
  <c r="V609" i="10"/>
  <c r="V691" i="10"/>
  <c r="V828" i="10"/>
  <c r="Y756" i="10"/>
  <c r="X839" i="10"/>
  <c r="W616" i="10"/>
  <c r="X656" i="10"/>
  <c r="X880" i="10"/>
  <c r="W844" i="10"/>
  <c r="X729" i="10"/>
  <c r="W647" i="10"/>
  <c r="X793" i="10"/>
  <c r="W840" i="10"/>
  <c r="V624" i="10"/>
  <c r="W694" i="10"/>
  <c r="V739" i="10"/>
  <c r="X784" i="10"/>
  <c r="W702" i="10"/>
  <c r="V863" i="10"/>
  <c r="Y664" i="10"/>
  <c r="W656" i="10"/>
  <c r="Y632" i="10"/>
  <c r="X653" i="10"/>
  <c r="X879" i="10"/>
  <c r="X815" i="10"/>
  <c r="Y820" i="10"/>
  <c r="V721" i="10"/>
  <c r="X632" i="10"/>
  <c r="X655" i="10"/>
  <c r="W639" i="10"/>
  <c r="X732" i="10"/>
  <c r="W693" i="10"/>
  <c r="W716" i="10"/>
  <c r="V844" i="10"/>
  <c r="X806" i="10"/>
  <c r="Y882" i="10"/>
  <c r="X751" i="10"/>
  <c r="W806" i="10"/>
  <c r="Y653" i="10"/>
  <c r="X740" i="10"/>
  <c r="V699" i="10"/>
  <c r="W728" i="10"/>
  <c r="V797" i="10"/>
  <c r="X836" i="10"/>
  <c r="X776" i="10"/>
  <c r="Y695" i="10"/>
  <c r="W864" i="10"/>
  <c r="Y771" i="10"/>
  <c r="V657" i="10"/>
  <c r="X665" i="10"/>
  <c r="X728" i="10"/>
  <c r="W778" i="10"/>
  <c r="Y748" i="10"/>
  <c r="X840" i="10"/>
  <c r="V853" i="10"/>
  <c r="W695" i="10"/>
  <c r="Y690" i="10"/>
  <c r="Y824" i="10"/>
  <c r="X657" i="10"/>
  <c r="Y833" i="10"/>
  <c r="V803" i="10"/>
  <c r="V728" i="10"/>
  <c r="X667" i="10"/>
  <c r="Y648" i="10"/>
  <c r="V738" i="10"/>
  <c r="Y597" i="10"/>
  <c r="X707" i="10"/>
  <c r="X618" i="10"/>
  <c r="V725" i="10"/>
  <c r="V841" i="10"/>
  <c r="W720" i="10"/>
  <c r="W648" i="10"/>
  <c r="W819" i="10"/>
  <c r="W674" i="10"/>
  <c r="V877" i="10"/>
  <c r="Y747" i="10"/>
  <c r="X857" i="10"/>
  <c r="V786" i="10"/>
  <c r="X736" i="10"/>
  <c r="X670" i="10"/>
  <c r="X804" i="10"/>
  <c r="W785" i="10"/>
  <c r="V806" i="10"/>
  <c r="W824" i="10"/>
  <c r="X709" i="10"/>
  <c r="X727" i="10"/>
  <c r="X678" i="10"/>
  <c r="Y745" i="10"/>
  <c r="X691" i="10"/>
  <c r="X669" i="10"/>
  <c r="W717" i="10"/>
  <c r="W794" i="10"/>
  <c r="Y743" i="10"/>
  <c r="W617" i="10"/>
  <c r="Y606" i="10"/>
  <c r="X679" i="10"/>
  <c r="X734" i="10"/>
  <c r="Y875" i="10"/>
  <c r="V679" i="10"/>
  <c r="Y818" i="10"/>
  <c r="V785" i="10"/>
  <c r="V868" i="10"/>
  <c r="V792" i="10"/>
  <c r="X731" i="10"/>
  <c r="X778" i="10"/>
  <c r="X701" i="10"/>
  <c r="X807" i="10"/>
  <c r="Y707" i="10"/>
  <c r="V777" i="10"/>
  <c r="Y751" i="10"/>
  <c r="Y837" i="10"/>
  <c r="W882" i="10"/>
  <c r="X610" i="10"/>
  <c r="V647" i="10"/>
  <c r="V854" i="10"/>
  <c r="V795" i="10"/>
  <c r="Y611" i="10"/>
  <c r="W700" i="10"/>
  <c r="V717" i="10"/>
  <c r="V673" i="10"/>
  <c r="Y629" i="10"/>
  <c r="Y639" i="10"/>
  <c r="X661" i="10"/>
  <c r="X835" i="10"/>
  <c r="V754" i="10"/>
  <c r="W719" i="10"/>
  <c r="X664" i="10"/>
  <c r="V664" i="10"/>
  <c r="W745" i="10"/>
  <c r="W734" i="10"/>
  <c r="X743" i="10"/>
  <c r="Y634" i="10"/>
  <c r="Y605" i="10"/>
  <c r="V656" i="10"/>
  <c r="X854" i="10"/>
  <c r="Y817" i="10"/>
  <c r="Y823" i="10"/>
  <c r="X689" i="10"/>
  <c r="W729" i="10"/>
  <c r="V639" i="10"/>
  <c r="W763" i="10"/>
  <c r="V865" i="10"/>
  <c r="W649" i="10"/>
  <c r="X608" i="10"/>
  <c r="V671" i="10"/>
  <c r="V598" i="10"/>
  <c r="V669" i="10"/>
  <c r="Y807" i="10"/>
  <c r="V643" i="10"/>
  <c r="W820" i="10"/>
  <c r="Y643" i="10"/>
  <c r="Y794" i="10"/>
  <c r="Y840" i="10"/>
  <c r="X826" i="10"/>
  <c r="W708" i="10"/>
  <c r="V695" i="10"/>
  <c r="W777" i="10"/>
  <c r="X867" i="10"/>
  <c r="W686" i="10"/>
  <c r="W727" i="10"/>
  <c r="W712" i="10"/>
  <c r="Y760" i="10"/>
  <c r="W848" i="10"/>
  <c r="W707" i="10"/>
  <c r="X698" i="10"/>
  <c r="Y638" i="10"/>
  <c r="Y808" i="10"/>
  <c r="X798" i="10"/>
  <c r="V812" i="10"/>
  <c r="W657" i="10"/>
  <c r="W792" i="10"/>
  <c r="Y680" i="10"/>
  <c r="V744" i="10"/>
  <c r="Y839" i="10"/>
  <c r="V748" i="10"/>
  <c r="Y783" i="10"/>
  <c r="Y672" i="10"/>
  <c r="X720" i="10"/>
  <c r="X719" i="10"/>
  <c r="W883" i="10"/>
  <c r="X811" i="10"/>
  <c r="X833" i="10"/>
  <c r="Y822" i="10"/>
  <c r="W884" i="10"/>
  <c r="V869" i="10"/>
  <c r="X683" i="10"/>
  <c r="Y618" i="10"/>
  <c r="X773" i="10"/>
  <c r="Y613" i="10"/>
  <c r="W791" i="10"/>
  <c r="X633" i="10"/>
  <c r="V763" i="10"/>
  <c r="X803" i="10"/>
  <c r="X761" i="10"/>
  <c r="W684" i="10"/>
  <c r="W635" i="10"/>
  <c r="V601" i="10"/>
  <c r="X613" i="10"/>
  <c r="Y850" i="10"/>
  <c r="X800" i="10"/>
  <c r="V617" i="10"/>
  <c r="W710" i="10"/>
  <c r="Y768" i="10"/>
  <c r="W689" i="10"/>
  <c r="X597" i="10"/>
  <c r="Y697" i="10"/>
  <c r="V836" i="10"/>
  <c r="V714" i="10"/>
  <c r="V831" i="10"/>
  <c r="V607" i="10"/>
  <c r="W853" i="10"/>
  <c r="V807" i="10"/>
  <c r="X695" i="10"/>
  <c r="V789" i="10"/>
  <c r="V859" i="10"/>
  <c r="V651" i="10"/>
  <c r="V775" i="10"/>
  <c r="W748" i="10"/>
  <c r="V884" i="10"/>
  <c r="X789" i="10"/>
  <c r="Y772" i="10"/>
  <c r="Y681" i="10"/>
  <c r="V686" i="10"/>
  <c r="W709" i="10"/>
  <c r="X864" i="10"/>
  <c r="W845" i="10"/>
  <c r="X663" i="10"/>
  <c r="W767" i="10"/>
  <c r="Y828" i="10"/>
  <c r="W838" i="10"/>
  <c r="X850" i="10"/>
  <c r="Y741" i="10"/>
  <c r="W723" i="10"/>
  <c r="V755" i="10"/>
  <c r="W628" i="10"/>
  <c r="V771" i="10"/>
  <c r="Y731" i="10"/>
  <c r="Y736" i="10"/>
  <c r="X787" i="10"/>
  <c r="Y708" i="10"/>
  <c r="V788" i="10"/>
  <c r="Y673" i="10"/>
  <c r="V751" i="10"/>
  <c r="X745" i="10"/>
  <c r="W832" i="10"/>
  <c r="V766" i="10"/>
  <c r="X884" i="10"/>
  <c r="X828" i="10"/>
  <c r="Y706" i="10"/>
  <c r="Y884" i="10"/>
  <c r="W602" i="10"/>
  <c r="V629" i="10"/>
  <c r="V685" i="10"/>
  <c r="V640" i="10"/>
  <c r="V761" i="10"/>
  <c r="Y666" i="10"/>
  <c r="X758" i="10"/>
  <c r="W724" i="10"/>
  <c r="Y717" i="10"/>
  <c r="X757" i="10"/>
  <c r="V809" i="10"/>
  <c r="V655" i="10"/>
  <c r="Y631" i="10"/>
  <c r="V633" i="10"/>
  <c r="X705" i="10"/>
  <c r="V768" i="10"/>
  <c r="V829" i="10"/>
  <c r="W810" i="10"/>
  <c r="X753" i="10"/>
  <c r="V759" i="10"/>
  <c r="W681" i="10"/>
  <c r="Y713" i="10"/>
  <c r="V767" i="10"/>
  <c r="Y806" i="10"/>
  <c r="X627" i="10"/>
  <c r="W770" i="10"/>
  <c r="V779" i="10"/>
  <c r="W651" i="10"/>
  <c r="X684" i="10"/>
  <c r="Y670" i="10"/>
  <c r="W605" i="10"/>
  <c r="W811" i="10"/>
  <c r="Y779" i="10"/>
  <c r="V652" i="10"/>
  <c r="W697" i="10"/>
  <c r="V734" i="10"/>
  <c r="V620" i="10"/>
  <c r="Y725" i="10"/>
  <c r="W803" i="10"/>
  <c r="X750" i="10"/>
  <c r="V662" i="10"/>
  <c r="V740" i="10"/>
  <c r="W814" i="10"/>
  <c r="V827" i="10"/>
  <c r="X668" i="10"/>
  <c r="Y841" i="10"/>
  <c r="W673" i="10"/>
  <c r="V856" i="10"/>
  <c r="X737" i="10"/>
  <c r="V627" i="10"/>
  <c r="W643" i="10"/>
  <c r="V597" i="10"/>
  <c r="W597" i="10"/>
  <c r="X652" i="10"/>
  <c r="V616" i="10"/>
  <c r="X827" i="10"/>
  <c r="W797" i="10"/>
  <c r="Y791" i="10"/>
  <c r="X838" i="10"/>
  <c r="W801" i="10"/>
  <c r="V760" i="10"/>
  <c r="W696" i="10"/>
  <c r="X885" i="10"/>
  <c r="V727" i="10"/>
  <c r="X637" i="10"/>
  <c r="W612" i="10"/>
  <c r="Y710" i="10"/>
  <c r="X726" i="10"/>
  <c r="X607" i="10"/>
  <c r="Y749" i="10"/>
  <c r="X882" i="10"/>
  <c r="X650" i="10"/>
  <c r="V713" i="10"/>
  <c r="W669" i="10"/>
  <c r="Y842" i="10"/>
  <c r="V649" i="10"/>
  <c r="X706" i="10"/>
  <c r="X801" i="10"/>
  <c r="Y682" i="10"/>
  <c r="X845" i="10"/>
  <c r="Y775" i="10"/>
  <c r="V648" i="10"/>
  <c r="Y602" i="10"/>
  <c r="V778" i="10"/>
  <c r="V823" i="10"/>
  <c r="X697" i="10"/>
  <c r="W746" i="10"/>
  <c r="V752" i="10"/>
  <c r="Y851" i="10"/>
  <c r="Y671" i="10"/>
  <c r="W874" i="10"/>
  <c r="W839" i="10"/>
  <c r="W888" i="10"/>
  <c r="Y800" i="10"/>
  <c r="Y836" i="10"/>
  <c r="W633" i="10"/>
  <c r="V707" i="10"/>
  <c r="W766" i="10"/>
  <c r="Y714" i="10"/>
  <c r="X730" i="10"/>
  <c r="X769" i="10"/>
  <c r="V612" i="10"/>
  <c r="V879" i="10"/>
  <c r="W784" i="10"/>
  <c r="W653" i="10"/>
  <c r="V743" i="10"/>
  <c r="V793" i="10"/>
  <c r="W780" i="10"/>
  <c r="Y607" i="10"/>
  <c r="V850" i="10"/>
  <c r="V814" i="10"/>
  <c r="X700" i="10"/>
  <c r="X763" i="10"/>
  <c r="W698" i="10"/>
  <c r="V852" i="10"/>
  <c r="W837" i="10"/>
  <c r="X623" i="10"/>
  <c r="X848" i="10"/>
  <c r="X779" i="10"/>
  <c r="Y683" i="10"/>
  <c r="Y718" i="10"/>
  <c r="Y816" i="10"/>
  <c r="X792" i="10"/>
  <c r="W885" i="10"/>
  <c r="Y888" i="10"/>
  <c r="W663" i="10"/>
  <c r="Y787" i="10"/>
  <c r="V711" i="10"/>
  <c r="W773" i="10"/>
  <c r="V820" i="10"/>
  <c r="Y804" i="10"/>
  <c r="Y694" i="10"/>
  <c r="W738" i="10"/>
  <c r="X858" i="10"/>
  <c r="X724" i="10"/>
  <c r="X738" i="10"/>
  <c r="X817" i="10"/>
  <c r="V733" i="10"/>
  <c r="X662" i="10"/>
  <c r="W733" i="10"/>
  <c r="X834" i="10"/>
  <c r="X708" i="10"/>
  <c r="V798" i="10"/>
  <c r="Y856" i="10"/>
  <c r="W807" i="10"/>
  <c r="Y647" i="10"/>
  <c r="V757" i="10"/>
  <c r="Y719" i="10"/>
  <c r="X816" i="10"/>
  <c r="Y650" i="10"/>
  <c r="X795" i="10"/>
  <c r="W827" i="10"/>
  <c r="X746" i="10"/>
  <c r="W596" i="10"/>
  <c r="X654" i="10"/>
  <c r="Y726" i="10"/>
  <c r="V723" i="10"/>
  <c r="X837" i="10"/>
  <c r="V847" i="10"/>
  <c r="X872" i="10"/>
  <c r="Y744" i="10"/>
  <c r="Y669" i="10"/>
  <c r="Y604" i="10"/>
  <c r="Y843" i="10"/>
  <c r="Y861" i="10"/>
  <c r="V638" i="10"/>
  <c r="Y859" i="10"/>
  <c r="X621" i="10"/>
  <c r="Y812" i="10"/>
  <c r="W750" i="10"/>
  <c r="Y752" i="10"/>
  <c r="X796" i="10"/>
  <c r="W872" i="10"/>
  <c r="V730" i="10"/>
  <c r="V878" i="10"/>
  <c r="Y886" i="10"/>
  <c r="W859" i="10"/>
  <c r="W761" i="10"/>
  <c r="W768" i="10"/>
  <c r="W685" i="10"/>
  <c r="X856" i="10"/>
  <c r="W830" i="10"/>
  <c r="X841" i="10"/>
  <c r="Y696" i="10"/>
  <c r="Y773" i="10"/>
  <c r="X830" i="10"/>
  <c r="V731" i="10"/>
  <c r="X648" i="10"/>
  <c r="X774" i="10"/>
  <c r="Y795" i="10"/>
  <c r="V688" i="10"/>
  <c r="Y735" i="10"/>
  <c r="V887" i="10"/>
  <c r="Y712" i="10"/>
  <c r="V862" i="10"/>
  <c r="X814" i="10"/>
  <c r="W715" i="10"/>
  <c r="V846" i="10"/>
  <c r="Y838" i="10"/>
  <c r="X767" i="10"/>
  <c r="W822" i="10"/>
  <c r="V623" i="10"/>
  <c r="X842" i="10"/>
  <c r="W688" i="10"/>
  <c r="Y857" i="10"/>
  <c r="V840" i="10"/>
  <c r="V784" i="10"/>
  <c r="W855" i="10"/>
  <c r="X659" i="10"/>
  <c r="W789" i="10"/>
  <c r="W765" i="10"/>
  <c r="V666" i="10"/>
  <c r="W802" i="10"/>
  <c r="W701" i="10"/>
  <c r="W703" i="10"/>
  <c r="X699" i="10"/>
  <c r="X713" i="10"/>
  <c r="X682" i="10"/>
  <c r="V683" i="10"/>
  <c r="V886" i="10"/>
  <c r="X614" i="10"/>
  <c r="Y660" i="10"/>
  <c r="W754" i="10"/>
  <c r="Y844" i="10"/>
  <c r="W641" i="10"/>
  <c r="Y722" i="10"/>
  <c r="Y685" i="10"/>
  <c r="W856" i="10"/>
  <c r="Y614" i="10"/>
  <c r="Y786" i="10"/>
  <c r="W613" i="10"/>
  <c r="W668" i="10"/>
  <c r="W812" i="10"/>
  <c r="Y693" i="10"/>
  <c r="W711" i="10"/>
  <c r="Y765" i="10"/>
  <c r="W788" i="10"/>
  <c r="W599" i="10"/>
  <c r="X749" i="10"/>
  <c r="X723" i="10"/>
  <c r="V857" i="10"/>
  <c r="X693" i="10"/>
  <c r="W646" i="10"/>
  <c r="Y832" i="10"/>
  <c r="Y879" i="10"/>
  <c r="Y642" i="10"/>
  <c r="Y803" i="10"/>
  <c r="W650" i="10"/>
  <c r="W817" i="10"/>
  <c r="W787" i="10"/>
  <c r="W866" i="10"/>
  <c r="Y805" i="10"/>
  <c r="V694" i="10"/>
  <c r="W629" i="10"/>
  <c r="W762" i="10"/>
  <c r="X824" i="10"/>
  <c r="V832" i="10"/>
  <c r="W833" i="10"/>
  <c r="Y827" i="10"/>
  <c r="W636" i="10"/>
  <c r="W828" i="10"/>
  <c r="Y848" i="10"/>
  <c r="V838" i="10"/>
  <c r="X860" i="10"/>
  <c r="V644" i="10"/>
  <c r="X810" i="10"/>
  <c r="W637" i="10"/>
  <c r="V835" i="10"/>
  <c r="Y887" i="10"/>
  <c r="V674" i="10"/>
  <c r="X825" i="10"/>
  <c r="X617" i="10"/>
  <c r="W757" i="10"/>
  <c r="X625" i="10"/>
  <c r="W644" i="10"/>
  <c r="V600" i="10"/>
  <c r="V675" i="10"/>
  <c r="Y852" i="10"/>
  <c r="V716" i="10"/>
  <c r="V706" i="10"/>
  <c r="V822" i="10"/>
  <c r="X874" i="10"/>
  <c r="X711" i="10"/>
  <c r="X843" i="10"/>
  <c r="Y871" i="10"/>
  <c r="V712" i="10"/>
  <c r="X788" i="10"/>
  <c r="W863" i="10"/>
  <c r="W878" i="10"/>
  <c r="W742" i="10"/>
  <c r="X871" i="10"/>
  <c r="V700" i="10"/>
  <c r="W852" i="10"/>
  <c r="X611" i="10"/>
  <c r="Y691" i="10"/>
  <c r="Y633" i="10"/>
  <c r="V672" i="10"/>
  <c r="V794" i="10"/>
  <c r="V745" i="10"/>
  <c r="W843" i="10"/>
  <c r="X739" i="10"/>
  <c r="V769" i="10"/>
  <c r="X747" i="10"/>
  <c r="V837" i="10"/>
  <c r="V825" i="10"/>
  <c r="W861" i="10"/>
  <c r="X754" i="10"/>
  <c r="X782" i="10"/>
  <c r="V758" i="10"/>
  <c r="Y677" i="10"/>
  <c r="X852" i="10"/>
  <c r="W826" i="10"/>
  <c r="Y668" i="10"/>
  <c r="W842" i="10"/>
  <c r="X672" i="10"/>
  <c r="X630" i="10"/>
  <c r="X783" i="10"/>
  <c r="W752" i="10"/>
  <c r="Y798" i="10"/>
  <c r="Y753" i="10"/>
  <c r="X722" i="10"/>
  <c r="X805" i="10"/>
  <c r="X647" i="10"/>
  <c r="Y732" i="10"/>
  <c r="Y733" i="10"/>
  <c r="W805" i="10"/>
  <c r="Y734" i="10"/>
  <c r="W753" i="10"/>
  <c r="V722" i="10"/>
  <c r="X703" i="10"/>
  <c r="X685" i="10"/>
  <c r="V687" i="10"/>
  <c r="V804" i="10"/>
  <c r="Y654" i="10"/>
  <c r="X658" i="10"/>
  <c r="W682" i="10"/>
  <c r="V839" i="10"/>
  <c r="Y880" i="10"/>
  <c r="V787" i="10"/>
  <c r="Y657" i="10"/>
  <c r="X748" i="10"/>
  <c r="V824" i="10"/>
  <c r="Y599" i="10"/>
  <c r="W667" i="10"/>
  <c r="V871" i="10"/>
  <c r="W877" i="10"/>
  <c r="W725" i="10"/>
  <c r="W800" i="10"/>
  <c r="V826" i="10"/>
  <c r="X849" i="10"/>
  <c r="Y686" i="10"/>
  <c r="W783" i="10"/>
  <c r="X791" i="10"/>
  <c r="X859" i="10"/>
  <c r="X819" i="10"/>
  <c r="X822" i="10"/>
  <c r="V747" i="10"/>
  <c r="V791" i="10"/>
  <c r="W679" i="10"/>
  <c r="X622" i="10"/>
  <c r="W692" i="10"/>
  <c r="V718" i="10"/>
  <c r="V626" i="10"/>
  <c r="X687" i="10"/>
  <c r="V726" i="10"/>
  <c r="W857" i="10"/>
  <c r="W813" i="10"/>
  <c r="V708" i="10"/>
  <c r="W713" i="10"/>
  <c r="V876" i="10"/>
  <c r="W690" i="10"/>
  <c r="V880" i="10"/>
  <c r="Y815" i="10"/>
  <c r="X710" i="10"/>
  <c r="X609" i="10"/>
  <c r="W825" i="10"/>
  <c r="Y663" i="10"/>
  <c r="W793" i="10"/>
  <c r="V702" i="10"/>
  <c r="Y780" i="10"/>
  <c r="W714" i="10"/>
  <c r="W705" i="10"/>
  <c r="V645" i="10"/>
  <c r="V605" i="10"/>
  <c r="V653" i="10"/>
  <c r="X888" i="10"/>
  <c r="Y821" i="10"/>
  <c r="X638" i="10"/>
  <c r="V764" i="10"/>
  <c r="W790" i="10"/>
  <c r="V684" i="10"/>
  <c r="W854" i="10"/>
  <c r="X642" i="10"/>
  <c r="Y864" i="10"/>
  <c r="Y711" i="10"/>
  <c r="W721" i="10"/>
  <c r="Y651" i="10"/>
  <c r="V780" i="10"/>
  <c r="V741" i="10"/>
  <c r="V670" i="10"/>
  <c r="Y709" i="10"/>
  <c r="X716" i="10"/>
  <c r="Y878" i="10"/>
  <c r="W664" i="10"/>
  <c r="V710" i="10"/>
  <c r="X605" i="10"/>
  <c r="X686" i="10"/>
  <c r="W671" i="10"/>
  <c r="V681" i="10"/>
  <c r="W850" i="10"/>
  <c r="V603" i="10"/>
  <c r="Y755" i="10"/>
  <c r="V843" i="10"/>
  <c r="V630" i="10"/>
  <c r="W680" i="10"/>
  <c r="X813" i="10"/>
  <c r="Y621" i="10"/>
  <c r="V813" i="10"/>
  <c r="X715" i="10"/>
  <c r="V608" i="10"/>
  <c r="V801" i="10"/>
  <c r="W879" i="10"/>
  <c r="W809" i="10"/>
  <c r="V781" i="10"/>
  <c r="Y715" i="10"/>
  <c r="Y809" i="10"/>
  <c r="Y627" i="10"/>
  <c r="X794" i="10"/>
  <c r="Y615" i="10"/>
  <c r="Y870" i="10"/>
  <c r="V864" i="10"/>
  <c r="V833" i="10"/>
  <c r="W772" i="10"/>
  <c r="Y769" i="10"/>
  <c r="X1035" i="10"/>
  <c r="Y990" i="10"/>
  <c r="X1012" i="10"/>
  <c r="V920" i="10"/>
  <c r="V1025" i="10"/>
  <c r="V903" i="10"/>
  <c r="W934" i="10"/>
  <c r="W1011" i="10"/>
  <c r="X917" i="10"/>
  <c r="V943" i="10"/>
  <c r="X1013" i="10"/>
  <c r="V951" i="10"/>
  <c r="W902" i="10"/>
  <c r="W954" i="10"/>
  <c r="X965" i="10"/>
  <c r="X1032" i="10"/>
  <c r="Y1003" i="10"/>
  <c r="W895" i="10"/>
  <c r="Y907" i="10"/>
  <c r="W980" i="10"/>
  <c r="Y905" i="10"/>
  <c r="W987" i="10"/>
  <c r="V925" i="10"/>
  <c r="Y999" i="10"/>
  <c r="X894" i="10"/>
  <c r="Y930" i="10"/>
  <c r="X1034" i="10"/>
  <c r="X985" i="10"/>
  <c r="Y908" i="10"/>
  <c r="W894" i="10"/>
  <c r="X918" i="10"/>
  <c r="V898" i="10"/>
  <c r="V955" i="10"/>
  <c r="Y895" i="10"/>
  <c r="W900" i="10"/>
  <c r="V977" i="10"/>
  <c r="X978" i="10"/>
  <c r="W970" i="10"/>
  <c r="V1008" i="10"/>
  <c r="W1012" i="10"/>
  <c r="X981" i="10"/>
  <c r="V996" i="10"/>
  <c r="X913" i="10"/>
  <c r="Y963" i="10"/>
  <c r="X930" i="10"/>
  <c r="X986" i="10"/>
  <c r="V933" i="10"/>
  <c r="Y923" i="10"/>
  <c r="V942" i="10"/>
  <c r="V1014" i="10"/>
  <c r="Y966" i="10"/>
  <c r="W917" i="10"/>
  <c r="V1032" i="10"/>
  <c r="X943" i="10"/>
  <c r="Y894" i="10"/>
  <c r="W964" i="10"/>
  <c r="X904" i="10"/>
  <c r="Y951" i="10"/>
  <c r="X1030" i="10"/>
  <c r="Y1015" i="10"/>
  <c r="W952" i="10"/>
  <c r="X996" i="10"/>
  <c r="X907" i="10"/>
  <c r="W929" i="10"/>
  <c r="Y974" i="10"/>
  <c r="W989" i="10"/>
  <c r="V1000" i="10"/>
  <c r="V980" i="10"/>
  <c r="Y893" i="10"/>
  <c r="W1024" i="10"/>
  <c r="W956" i="10"/>
  <c r="V924" i="10"/>
  <c r="X973" i="10"/>
  <c r="V956" i="10"/>
  <c r="V894" i="10"/>
  <c r="X945" i="10"/>
  <c r="X932" i="10"/>
  <c r="X963" i="10"/>
  <c r="V901" i="10"/>
  <c r="Y969" i="10"/>
  <c r="V944" i="10"/>
  <c r="V1016" i="10"/>
  <c r="X902" i="10"/>
  <c r="Y1008" i="10"/>
  <c r="X1017" i="10"/>
  <c r="W933" i="10"/>
  <c r="X947" i="10"/>
  <c r="Y945" i="10"/>
  <c r="W947" i="10"/>
  <c r="X934" i="10"/>
  <c r="Y909" i="10"/>
  <c r="Y995" i="10"/>
  <c r="X1022" i="10"/>
  <c r="V910" i="10"/>
  <c r="X989" i="10"/>
  <c r="X926" i="10"/>
  <c r="Y943" i="10"/>
  <c r="V967" i="10"/>
  <c r="X1001" i="10"/>
  <c r="W905" i="10"/>
  <c r="X1016" i="10"/>
  <c r="V954" i="10"/>
  <c r="W939" i="10"/>
  <c r="X1021" i="10"/>
  <c r="W1013" i="10"/>
  <c r="W943" i="10"/>
  <c r="V953" i="10"/>
  <c r="W926" i="10"/>
  <c r="Y932" i="10"/>
  <c r="V927" i="10"/>
  <c r="Y1016" i="10"/>
  <c r="W995" i="10"/>
  <c r="V906" i="10"/>
  <c r="W1032" i="10"/>
  <c r="Y924" i="10"/>
  <c r="W961" i="10"/>
  <c r="V940" i="10"/>
  <c r="X941" i="10"/>
  <c r="X988" i="10"/>
  <c r="W982" i="10"/>
  <c r="V965" i="10"/>
  <c r="V900" i="10"/>
  <c r="V938" i="10"/>
  <c r="V908" i="10"/>
  <c r="V890" i="10"/>
  <c r="V899" i="10"/>
  <c r="V989" i="10"/>
  <c r="Y929" i="10"/>
  <c r="W893" i="10"/>
  <c r="V917" i="10"/>
  <c r="X959" i="10"/>
  <c r="Y910" i="10"/>
  <c r="V1028" i="10"/>
  <c r="X946" i="10"/>
  <c r="Y1029" i="10"/>
  <c r="X984" i="10"/>
  <c r="W921" i="10"/>
  <c r="Y901" i="10"/>
  <c r="V1017" i="10"/>
  <c r="W990" i="10"/>
  <c r="V930" i="10"/>
  <c r="X923" i="10"/>
  <c r="Y942" i="10"/>
  <c r="Y1000" i="10"/>
  <c r="Y904" i="10"/>
  <c r="Y967" i="10"/>
  <c r="W1026" i="10"/>
  <c r="W942" i="10"/>
  <c r="W920" i="10"/>
  <c r="X960" i="10"/>
  <c r="V931" i="10"/>
  <c r="X1011" i="10"/>
  <c r="V1030" i="10"/>
  <c r="W1034" i="10"/>
  <c r="X1025" i="10"/>
  <c r="W1030" i="10"/>
  <c r="W938" i="10"/>
  <c r="X983" i="10"/>
  <c r="V922" i="10"/>
  <c r="W924" i="10"/>
  <c r="W984" i="10"/>
  <c r="X893" i="10"/>
  <c r="Y931" i="10"/>
  <c r="X980" i="10"/>
  <c r="X953" i="10"/>
  <c r="V1015" i="10"/>
  <c r="V993" i="10"/>
  <c r="Y938" i="10"/>
  <c r="Y950" i="10"/>
  <c r="X961" i="10"/>
  <c r="Y1030" i="10"/>
  <c r="V904" i="10"/>
  <c r="W936" i="10"/>
  <c r="W1008" i="10"/>
  <c r="Y978" i="10"/>
  <c r="X895" i="10"/>
  <c r="X998" i="10"/>
  <c r="Y979" i="10"/>
  <c r="Y919" i="10"/>
  <c r="W996" i="10"/>
  <c r="W911" i="10"/>
  <c r="X982" i="10"/>
  <c r="V1027" i="10"/>
  <c r="Y936" i="10"/>
  <c r="V945" i="10"/>
  <c r="X892" i="10"/>
  <c r="Y949" i="10"/>
  <c r="Y955" i="10"/>
  <c r="Y962" i="10"/>
  <c r="V997" i="10"/>
  <c r="V966" i="10"/>
  <c r="W923" i="10"/>
  <c r="V975" i="10"/>
  <c r="V1020" i="10"/>
  <c r="V1013" i="10"/>
  <c r="X931" i="10"/>
  <c r="V1012" i="10"/>
  <c r="X949" i="10"/>
  <c r="W994" i="10"/>
  <c r="W889" i="10"/>
  <c r="X995" i="10"/>
  <c r="Y993" i="10"/>
  <c r="X991" i="10"/>
  <c r="V897" i="10"/>
  <c r="X944" i="10"/>
  <c r="Y912" i="10"/>
  <c r="X976" i="10"/>
  <c r="X1031" i="10"/>
  <c r="Y1017" i="10"/>
  <c r="V1026" i="10"/>
  <c r="Y944" i="10"/>
  <c r="X1004" i="10"/>
  <c r="W999" i="10"/>
  <c r="X971" i="10"/>
  <c r="X911" i="10"/>
  <c r="W906" i="10"/>
  <c r="W953" i="10"/>
  <c r="X914" i="10"/>
  <c r="V902" i="10"/>
  <c r="W979" i="10"/>
  <c r="X937" i="10"/>
  <c r="V935" i="10"/>
  <c r="W948" i="10"/>
  <c r="W1019" i="10"/>
  <c r="W992" i="10"/>
  <c r="Y986" i="10"/>
  <c r="X1014" i="10"/>
  <c r="Y961" i="10"/>
  <c r="Y1020" i="10"/>
  <c r="Y991" i="10"/>
  <c r="Y1028" i="10"/>
  <c r="W897" i="10"/>
  <c r="W969" i="10"/>
  <c r="X975" i="10"/>
  <c r="V1031" i="10"/>
  <c r="Y891" i="10"/>
  <c r="Y1005" i="10"/>
  <c r="Y897" i="10"/>
  <c r="X1020" i="10"/>
  <c r="V998" i="10"/>
  <c r="X972" i="10"/>
  <c r="X966" i="10"/>
  <c r="V918" i="10"/>
  <c r="X1023" i="10"/>
  <c r="V914" i="10"/>
  <c r="X900" i="10"/>
  <c r="V991" i="10"/>
  <c r="Y914" i="10"/>
  <c r="X906" i="10"/>
  <c r="X1010" i="10"/>
  <c r="W1005" i="10"/>
  <c r="X890" i="10"/>
  <c r="Y987" i="10"/>
  <c r="X1028" i="10"/>
  <c r="V937" i="10"/>
  <c r="Y890" i="10"/>
  <c r="Y1019" i="10"/>
  <c r="W1001" i="10"/>
  <c r="Y960" i="10"/>
  <c r="W1000" i="10"/>
  <c r="V896" i="10"/>
  <c r="Y889" i="10"/>
  <c r="V979" i="10"/>
  <c r="X1019" i="10"/>
  <c r="W997" i="10"/>
  <c r="X979" i="10"/>
  <c r="X952" i="10"/>
  <c r="X905" i="10"/>
  <c r="X992" i="10"/>
  <c r="W971" i="10"/>
  <c r="X997" i="10"/>
  <c r="Y933" i="10"/>
  <c r="W907" i="10"/>
  <c r="W892" i="10"/>
  <c r="V985" i="10"/>
  <c r="V992" i="10"/>
  <c r="Y994" i="10"/>
  <c r="V907" i="10"/>
  <c r="Y984" i="10"/>
  <c r="V957" i="10"/>
  <c r="W908" i="10"/>
  <c r="X955" i="10"/>
  <c r="X896" i="10"/>
  <c r="W1015" i="10"/>
  <c r="Y1026" i="10"/>
  <c r="X962" i="10"/>
  <c r="Y968" i="10"/>
  <c r="X1000" i="10"/>
  <c r="X999" i="10"/>
  <c r="W1014" i="10"/>
  <c r="Y939" i="10"/>
  <c r="W958" i="10"/>
  <c r="W898" i="10"/>
  <c r="W1007" i="10"/>
  <c r="Y1033" i="10"/>
  <c r="X990" i="10"/>
  <c r="W910" i="10"/>
  <c r="V913" i="10"/>
  <c r="V946" i="10"/>
  <c r="W927" i="10"/>
  <c r="V912" i="10"/>
  <c r="Y1009" i="10"/>
  <c r="Y899" i="10"/>
  <c r="Y1027" i="10"/>
  <c r="V1009" i="10"/>
  <c r="X1002" i="10"/>
  <c r="Y1022" i="10"/>
  <c r="Y981" i="10"/>
  <c r="V974" i="10"/>
  <c r="Y925" i="10"/>
  <c r="W913" i="10"/>
  <c r="Y989" i="10"/>
  <c r="V1029" i="10"/>
  <c r="V999" i="10"/>
  <c r="Y992" i="10"/>
  <c r="X891" i="10"/>
  <c r="W1031" i="10"/>
  <c r="V961" i="10"/>
  <c r="Y1014" i="10"/>
  <c r="W1022" i="10"/>
  <c r="X925" i="10"/>
  <c r="V926" i="10"/>
  <c r="W991" i="10"/>
  <c r="Y1001" i="10"/>
  <c r="V969" i="10"/>
  <c r="V960" i="10"/>
  <c r="W1006" i="10"/>
  <c r="V892" i="10"/>
  <c r="X1009" i="10"/>
  <c r="V915" i="10"/>
  <c r="W935" i="10"/>
  <c r="Y917" i="10"/>
  <c r="W1025" i="10"/>
  <c r="Y975" i="10"/>
  <c r="Y1018" i="10"/>
  <c r="V916" i="10"/>
  <c r="V1033" i="10"/>
  <c r="W1002" i="10"/>
  <c r="W998" i="10"/>
  <c r="V963" i="10"/>
  <c r="W1010" i="10"/>
  <c r="V983" i="10"/>
  <c r="Y1007" i="10"/>
  <c r="V891" i="10"/>
  <c r="W966" i="10"/>
  <c r="Y956" i="10"/>
  <c r="X935" i="10"/>
  <c r="W1003" i="10"/>
  <c r="W932" i="10"/>
  <c r="Y953" i="10"/>
  <c r="X1006" i="10"/>
  <c r="X899" i="10"/>
  <c r="Y964" i="10"/>
  <c r="Y935" i="10"/>
  <c r="X958" i="10"/>
  <c r="V1010" i="10"/>
  <c r="V934" i="10"/>
  <c r="X970" i="10"/>
  <c r="X921" i="10"/>
  <c r="V921" i="10"/>
  <c r="V984" i="10"/>
  <c r="Y1010" i="10"/>
  <c r="W1029" i="10"/>
  <c r="W967" i="10"/>
  <c r="Y902" i="10"/>
  <c r="X922" i="10"/>
  <c r="W988" i="10"/>
  <c r="V976" i="10"/>
  <c r="Y985" i="10"/>
  <c r="Y973" i="10"/>
  <c r="W960" i="10"/>
  <c r="V928" i="10"/>
  <c r="V950" i="10"/>
  <c r="V905" i="10"/>
  <c r="Y1035" i="10"/>
  <c r="W941" i="10"/>
  <c r="W1021" i="10"/>
  <c r="W976" i="10"/>
  <c r="W1027" i="10"/>
  <c r="X1029" i="10"/>
  <c r="W963" i="10"/>
  <c r="X928" i="10"/>
  <c r="X927" i="10"/>
  <c r="X1008" i="10"/>
  <c r="X912" i="10"/>
  <c r="Y1025" i="10"/>
  <c r="W975" i="10"/>
  <c r="Y1024" i="10"/>
  <c r="W949" i="10"/>
  <c r="W962" i="10"/>
  <c r="V1002" i="10"/>
  <c r="V941" i="10"/>
  <c r="W1023" i="10"/>
  <c r="W950" i="10"/>
  <c r="V947" i="10"/>
  <c r="V1022" i="10"/>
  <c r="X909" i="10"/>
  <c r="Y972" i="10"/>
  <c r="X969" i="10"/>
  <c r="X903" i="10"/>
  <c r="X933" i="10"/>
  <c r="V929" i="10"/>
  <c r="Y928" i="10"/>
  <c r="X920" i="10"/>
  <c r="W955" i="10"/>
  <c r="W965" i="10"/>
  <c r="V970" i="10"/>
  <c r="W981" i="10"/>
  <c r="X939" i="10"/>
  <c r="Y988" i="10"/>
  <c r="W925" i="10"/>
  <c r="W914" i="10"/>
  <c r="Y971" i="10"/>
  <c r="X1007" i="10"/>
  <c r="X974" i="10"/>
  <c r="Y1013" i="10"/>
  <c r="Y934" i="10"/>
  <c r="W973" i="10"/>
  <c r="Y1011" i="10"/>
  <c r="V893" i="10"/>
  <c r="X1033" i="10"/>
  <c r="Y911" i="10"/>
  <c r="V1004" i="10"/>
  <c r="W1028" i="10"/>
  <c r="Y921" i="10"/>
  <c r="V962" i="10"/>
  <c r="X915" i="10"/>
  <c r="Y1023" i="10"/>
  <c r="X994" i="10"/>
  <c r="W930" i="10"/>
  <c r="X929" i="10"/>
  <c r="W901" i="10"/>
  <c r="W968" i="10"/>
  <c r="Y918" i="10"/>
  <c r="Y1012" i="10"/>
  <c r="Y946" i="10"/>
  <c r="V1001" i="10"/>
  <c r="X1026" i="10"/>
  <c r="V1007" i="10"/>
  <c r="V958" i="10"/>
  <c r="V988" i="10"/>
  <c r="W959" i="10"/>
  <c r="Y1031" i="10"/>
  <c r="Y898" i="10"/>
  <c r="X1027" i="10"/>
  <c r="Y1006" i="10"/>
  <c r="Y997" i="10"/>
  <c r="Y906" i="10"/>
  <c r="W918" i="10"/>
  <c r="X1015" i="10"/>
  <c r="V909" i="10"/>
  <c r="Y996" i="10"/>
  <c r="V987" i="10"/>
  <c r="W1035" i="10"/>
  <c r="Y947" i="10"/>
  <c r="V1034" i="10"/>
  <c r="Y957" i="10"/>
  <c r="Y1034" i="10"/>
  <c r="Y896" i="10"/>
  <c r="X951" i="10"/>
  <c r="Y922" i="10"/>
  <c r="W903" i="10"/>
  <c r="Y959" i="10"/>
  <c r="Y998" i="10"/>
  <c r="W1009" i="10"/>
  <c r="Y982" i="10"/>
  <c r="Y977" i="10"/>
  <c r="V936" i="10"/>
  <c r="X987" i="10"/>
  <c r="Y937" i="10"/>
  <c r="X967" i="10"/>
  <c r="V1018" i="10"/>
  <c r="W983" i="10"/>
  <c r="W945" i="10"/>
  <c r="V994" i="10"/>
  <c r="Y1002" i="10"/>
  <c r="Y916" i="10"/>
  <c r="W977" i="10"/>
  <c r="X940" i="10"/>
  <c r="V1021" i="10"/>
  <c r="V959" i="10"/>
  <c r="Y920" i="10"/>
  <c r="Y1021" i="10"/>
  <c r="X956" i="10"/>
  <c r="W974" i="10"/>
  <c r="Y948" i="10"/>
  <c r="X957" i="10"/>
  <c r="W916" i="10"/>
  <c r="V952" i="10"/>
  <c r="Y940" i="10"/>
  <c r="W909" i="10"/>
  <c r="V919" i="10"/>
  <c r="Y952" i="10"/>
  <c r="V995" i="10"/>
  <c r="Y970" i="10"/>
  <c r="W940" i="10"/>
  <c r="W1017" i="10"/>
  <c r="X1005" i="10"/>
  <c r="V932" i="10"/>
  <c r="W891" i="10"/>
  <c r="W1016" i="10"/>
  <c r="V968" i="10"/>
  <c r="V1035" i="10"/>
  <c r="W951" i="10"/>
  <c r="Y915" i="10"/>
  <c r="X938" i="10"/>
  <c r="V972" i="10"/>
  <c r="V889" i="10"/>
  <c r="W1018" i="10"/>
  <c r="W985" i="10"/>
  <c r="V1024" i="10"/>
  <c r="X936" i="10"/>
  <c r="X897" i="10"/>
  <c r="X968" i="10"/>
  <c r="X908" i="10"/>
  <c r="X898" i="10"/>
  <c r="W957" i="10"/>
  <c r="Y1032" i="10"/>
  <c r="X910" i="10"/>
  <c r="V948" i="10"/>
  <c r="V971" i="10"/>
  <c r="X901" i="10"/>
  <c r="X942" i="10"/>
  <c r="V923" i="10"/>
  <c r="Y926" i="10"/>
  <c r="X916" i="10"/>
  <c r="X993" i="10"/>
  <c r="Y1004" i="10"/>
  <c r="W896" i="10"/>
  <c r="V981" i="10"/>
  <c r="W1033" i="10"/>
  <c r="W946" i="10"/>
  <c r="X1018" i="10"/>
  <c r="Y954" i="10"/>
  <c r="Y927" i="10"/>
  <c r="W928" i="10"/>
  <c r="X889" i="10"/>
  <c r="X1003" i="10"/>
  <c r="W922" i="10"/>
  <c r="V990" i="10"/>
  <c r="V939" i="10"/>
  <c r="Y965" i="10"/>
  <c r="W890" i="10"/>
  <c r="W972" i="10"/>
  <c r="X1024" i="10"/>
  <c r="X964" i="10"/>
  <c r="W919" i="10"/>
  <c r="X919" i="10"/>
  <c r="X977" i="10"/>
  <c r="V1011" i="10"/>
  <c r="Y980" i="10"/>
  <c r="V895" i="10"/>
  <c r="W931" i="10"/>
  <c r="V949" i="10"/>
  <c r="Y900" i="10"/>
  <c r="W937" i="10"/>
  <c r="W978" i="10"/>
  <c r="V986" i="10"/>
  <c r="X948" i="10"/>
  <c r="V964" i="10"/>
  <c r="V1019" i="10"/>
  <c r="W912" i="10"/>
  <c r="W904" i="10"/>
  <c r="W899" i="10"/>
  <c r="V1006" i="10"/>
  <c r="V982" i="10"/>
  <c r="W986" i="10"/>
  <c r="V973" i="10"/>
  <c r="X950" i="10"/>
  <c r="Y958" i="10"/>
  <c r="X954" i="10"/>
  <c r="Y892" i="10"/>
  <c r="W993" i="10"/>
  <c r="W944" i="10"/>
  <c r="V1005" i="10"/>
  <c r="V1023" i="10"/>
  <c r="Y976" i="10"/>
  <c r="V978" i="10"/>
  <c r="Y983" i="10"/>
  <c r="W1004" i="10"/>
  <c r="Y941" i="10"/>
  <c r="X924" i="10"/>
  <c r="V911" i="10"/>
  <c r="Y903" i="10"/>
  <c r="W1020" i="10"/>
  <c r="Y913" i="10"/>
  <c r="W915" i="10"/>
  <c r="V1003" i="10"/>
  <c r="Y1138" i="10"/>
  <c r="V1116" i="10"/>
  <c r="Y1142" i="10"/>
  <c r="W1119" i="10"/>
  <c r="X1137" i="10"/>
  <c r="Y1128" i="10"/>
  <c r="Y1111" i="10"/>
  <c r="W1136" i="10"/>
  <c r="Y1143" i="10"/>
  <c r="V1137" i="10"/>
  <c r="Y1127" i="10"/>
  <c r="Y1144" i="10"/>
  <c r="Y1113" i="10"/>
  <c r="X1112" i="10"/>
  <c r="Y1141" i="10"/>
  <c r="X1143" i="10"/>
  <c r="Y1140" i="10"/>
  <c r="V1140" i="10"/>
  <c r="X1116" i="10"/>
  <c r="V1118" i="10"/>
  <c r="Y1129" i="10"/>
  <c r="X1123" i="10"/>
  <c r="V1123" i="10"/>
  <c r="W1109" i="10"/>
  <c r="X1109" i="10"/>
  <c r="X1138" i="10"/>
  <c r="V1124" i="10"/>
  <c r="W1122" i="10"/>
  <c r="X1119" i="10"/>
  <c r="V1141" i="10"/>
  <c r="X1120" i="10"/>
  <c r="X1135" i="10"/>
  <c r="V1120" i="10"/>
  <c r="Y1132" i="10"/>
  <c r="Y1125" i="10"/>
  <c r="W1125" i="10"/>
  <c r="Y1119" i="10"/>
  <c r="W1113" i="10"/>
  <c r="V1144" i="10"/>
  <c r="Y1116" i="10"/>
  <c r="W1108" i="10"/>
  <c r="X1092" i="10"/>
  <c r="X1097" i="10"/>
  <c r="W1053" i="10"/>
  <c r="V1086" i="10"/>
  <c r="Y1038" i="10"/>
  <c r="Y1105" i="10"/>
  <c r="V1066" i="10"/>
  <c r="W1045" i="10"/>
  <c r="W1101" i="10"/>
  <c r="X1037" i="10"/>
  <c r="V1091" i="10"/>
  <c r="W1082" i="10"/>
  <c r="V1038" i="10"/>
  <c r="V1090" i="10"/>
  <c r="W1040" i="10"/>
  <c r="Y1108" i="10"/>
  <c r="V1063" i="10"/>
  <c r="Y1054" i="10"/>
  <c r="V1105" i="10"/>
  <c r="V1040" i="10"/>
  <c r="Y1060" i="10"/>
  <c r="Y1063" i="10"/>
  <c r="X1048" i="10"/>
  <c r="W1038" i="10"/>
  <c r="W1069" i="10"/>
  <c r="X1094" i="10"/>
  <c r="Y1039" i="10"/>
  <c r="Y1072" i="10"/>
  <c r="X1039" i="10"/>
  <c r="X1096" i="10"/>
  <c r="Y1085" i="10"/>
  <c r="W1063" i="10"/>
  <c r="Y1058" i="10"/>
  <c r="V1081" i="10"/>
  <c r="X1079" i="10"/>
  <c r="W1079" i="10"/>
  <c r="V1084" i="10"/>
  <c r="W1072" i="10"/>
  <c r="W1052" i="10"/>
  <c r="Y1056" i="10"/>
  <c r="V1067" i="10"/>
  <c r="Y1055" i="10"/>
  <c r="Y1091" i="10"/>
  <c r="X1068" i="10"/>
  <c r="X1041" i="10"/>
  <c r="X1060" i="10"/>
  <c r="X1062" i="10"/>
  <c r="Y1068" i="10"/>
  <c r="W1102" i="10"/>
  <c r="X1086" i="10"/>
  <c r="W1096" i="10"/>
  <c r="X1066" i="10"/>
  <c r="V1058" i="10"/>
  <c r="V1102" i="10"/>
  <c r="W1046" i="10"/>
  <c r="Y1052" i="10"/>
  <c r="X1064" i="10"/>
  <c r="X1053" i="10"/>
  <c r="Y1036" i="10"/>
  <c r="V1051" i="10"/>
  <c r="W1085" i="10"/>
  <c r="X1047" i="10"/>
  <c r="V1046" i="10"/>
  <c r="V1070" i="10"/>
  <c r="X1103" i="10"/>
  <c r="W1080" i="10"/>
  <c r="X1046" i="10"/>
  <c r="Y1042" i="10"/>
  <c r="W1060" i="10"/>
  <c r="X1054" i="10"/>
  <c r="X1082" i="10"/>
  <c r="W1048" i="10"/>
  <c r="W1084" i="10"/>
  <c r="W1093" i="10"/>
  <c r="W1095" i="10"/>
  <c r="V1059" i="10"/>
  <c r="V1089" i="10"/>
  <c r="W1092" i="10"/>
  <c r="X1091" i="10"/>
  <c r="V1048" i="10"/>
  <c r="V1056" i="10"/>
  <c r="X1078" i="10"/>
  <c r="W1039" i="10"/>
  <c r="X1105" i="10"/>
  <c r="V1099" i="10"/>
  <c r="W1065" i="10"/>
  <c r="W1066" i="10"/>
  <c r="W1042" i="10"/>
  <c r="X1040" i="10"/>
  <c r="X1080" i="10"/>
  <c r="W1070" i="10"/>
  <c r="V1068" i="10"/>
  <c r="W1104" i="10"/>
  <c r="W1050" i="10"/>
  <c r="V1054" i="10"/>
  <c r="V1104" i="10"/>
  <c r="X1065" i="10"/>
  <c r="X1061" i="10"/>
  <c r="X1075" i="10"/>
  <c r="X1058" i="10"/>
  <c r="W1090" i="10"/>
  <c r="X1077" i="10"/>
  <c r="V1043" i="10"/>
  <c r="V1077" i="10"/>
  <c r="W1073" i="10"/>
  <c r="W1097" i="10"/>
  <c r="X1067" i="10"/>
  <c r="X1055" i="10"/>
  <c r="Y1094" i="10"/>
  <c r="W1062" i="10"/>
  <c r="Y1073" i="10"/>
  <c r="X1043" i="10"/>
  <c r="V1078" i="10"/>
  <c r="V1075" i="10"/>
  <c r="Y1081" i="10"/>
  <c r="Y1099" i="10"/>
  <c r="W1054" i="10"/>
  <c r="W1074" i="10"/>
  <c r="X1049" i="10"/>
  <c r="Y1069" i="10"/>
  <c r="Y1107" i="10"/>
  <c r="V1107" i="10"/>
  <c r="V1097" i="10"/>
  <c r="X1063" i="10"/>
  <c r="Y1071" i="10"/>
  <c r="X1051" i="10"/>
  <c r="X1145" i="10"/>
  <c r="W1055" i="10"/>
  <c r="X1044" i="10"/>
  <c r="Y1037" i="10"/>
  <c r="Y1088" i="10"/>
  <c r="Y1051" i="10"/>
  <c r="V1055" i="10"/>
  <c r="X1095" i="10"/>
  <c r="V1083" i="10"/>
  <c r="W1077" i="10"/>
  <c r="V1072" i="10"/>
  <c r="W1041" i="10"/>
  <c r="W1099" i="10"/>
  <c r="W1098" i="10"/>
  <c r="W1083" i="10"/>
  <c r="Y1040" i="10"/>
  <c r="Y1078" i="10"/>
  <c r="Y1066" i="10"/>
  <c r="Y1065" i="10"/>
  <c r="Y1045" i="10"/>
  <c r="V1098" i="10"/>
  <c r="V1087" i="10"/>
  <c r="V1088" i="10"/>
  <c r="Y1067" i="10"/>
  <c r="V1044" i="10"/>
  <c r="Y1062" i="10"/>
  <c r="V1062" i="10"/>
  <c r="W1103" i="10"/>
  <c r="W1105" i="10"/>
  <c r="X1071" i="10"/>
  <c r="V1039" i="10"/>
  <c r="Y1079" i="10"/>
  <c r="W1087" i="10"/>
  <c r="W1067" i="10"/>
  <c r="Y1104" i="10"/>
  <c r="W1056" i="10"/>
  <c r="Y1061" i="10"/>
  <c r="V1053" i="10"/>
  <c r="Y1098" i="10"/>
  <c r="W1075" i="10"/>
  <c r="V1064" i="10"/>
  <c r="V1082" i="10"/>
  <c r="X1108" i="10"/>
  <c r="X1104" i="10"/>
  <c r="X1056" i="10"/>
  <c r="Y1047" i="10"/>
  <c r="W1094" i="10"/>
  <c r="Y1076" i="10"/>
  <c r="X1100" i="10"/>
  <c r="V1108" i="10"/>
  <c r="W1057" i="10"/>
  <c r="X1102" i="10"/>
  <c r="X1093" i="10"/>
  <c r="X1089" i="10"/>
  <c r="X1069" i="10"/>
  <c r="W1036" i="10"/>
  <c r="X1074" i="10"/>
  <c r="X1072" i="10"/>
  <c r="V1052" i="10"/>
  <c r="X1087" i="10"/>
  <c r="Y1103" i="10"/>
  <c r="V1045" i="10"/>
  <c r="V1069" i="10"/>
  <c r="W1059" i="10"/>
  <c r="V1036" i="10"/>
  <c r="Y1100" i="10"/>
  <c r="Y1106" i="10"/>
  <c r="W1047" i="10"/>
  <c r="V1080" i="10"/>
  <c r="Y1041" i="10"/>
  <c r="Y1053" i="10"/>
  <c r="W1091" i="10"/>
  <c r="V1065" i="10"/>
  <c r="Y1043" i="10"/>
  <c r="X1088" i="10"/>
  <c r="X1052" i="10"/>
  <c r="V1094" i="10"/>
  <c r="V1041" i="10"/>
  <c r="Y1093" i="10"/>
  <c r="X1057" i="10"/>
  <c r="W1086" i="10"/>
  <c r="W1061" i="10"/>
  <c r="V1061" i="10"/>
  <c r="W1089" i="10"/>
  <c r="X1076" i="10"/>
  <c r="V1079" i="10"/>
  <c r="V1037" i="10"/>
  <c r="X1045" i="10"/>
  <c r="Y1059" i="10"/>
  <c r="W1071" i="10"/>
  <c r="Y1044" i="10"/>
  <c r="V1092" i="10"/>
  <c r="X1083" i="10"/>
  <c r="Y1082" i="10"/>
  <c r="Y1075" i="10"/>
  <c r="V1050" i="10"/>
  <c r="W1078" i="10"/>
  <c r="V1060" i="10"/>
  <c r="V1073" i="10"/>
  <c r="Y1095" i="10"/>
  <c r="V1093" i="10"/>
  <c r="Y1084" i="10"/>
  <c r="W1037" i="10"/>
  <c r="X1036" i="10"/>
  <c r="Y1096" i="10"/>
  <c r="V1047" i="10"/>
  <c r="V1103" i="10"/>
  <c r="W1068" i="10"/>
  <c r="Y1070" i="10"/>
  <c r="W1107" i="10"/>
  <c r="Y1086" i="10"/>
  <c r="W1049" i="10"/>
  <c r="V1042" i="10"/>
  <c r="Y1102" i="10"/>
  <c r="V1106" i="10"/>
  <c r="X1042" i="10"/>
  <c r="W1058" i="10"/>
  <c r="X1073" i="10"/>
  <c r="Y1089" i="10"/>
  <c r="W1081" i="10"/>
  <c r="X1099" i="10"/>
  <c r="V1100" i="10"/>
  <c r="V1057" i="10"/>
  <c r="Y1092" i="10"/>
  <c r="Y1087" i="10"/>
  <c r="Y1050" i="10"/>
  <c r="X1090" i="10"/>
  <c r="Y1097" i="10"/>
  <c r="X1085" i="10"/>
  <c r="Y1083" i="10"/>
  <c r="Y1048" i="10"/>
  <c r="V1049" i="10"/>
  <c r="W1044" i="10"/>
  <c r="Y1101" i="10"/>
  <c r="W1051" i="10"/>
  <c r="V1076" i="10"/>
  <c r="X1038" i="10"/>
  <c r="V1074" i="10"/>
  <c r="Y1080" i="10"/>
  <c r="V1096" i="10"/>
  <c r="Y1057" i="10"/>
  <c r="Y1090" i="10"/>
  <c r="V1095" i="10"/>
  <c r="V1071" i="10"/>
  <c r="Y1049" i="10"/>
  <c r="X1059" i="10"/>
  <c r="X1050" i="10"/>
  <c r="Y1046" i="10"/>
  <c r="X1106" i="10"/>
  <c r="X1070" i="10"/>
  <c r="X1101" i="10"/>
  <c r="Y1077" i="10"/>
  <c r="W1076" i="10"/>
  <c r="W1088" i="10"/>
  <c r="Y1074" i="10"/>
  <c r="Y1064" i="10"/>
  <c r="X1081" i="10"/>
  <c r="X1098" i="10"/>
  <c r="V1085" i="10"/>
  <c r="X1107" i="10"/>
  <c r="W1106" i="10"/>
  <c r="W1043" i="10"/>
  <c r="X1084" i="10"/>
  <c r="W1100" i="10"/>
  <c r="W1064" i="10"/>
  <c r="V1101" i="10"/>
  <c r="X1114" i="10"/>
  <c r="X1136" i="10"/>
  <c r="V1115" i="10"/>
  <c r="V1133" i="10"/>
  <c r="Y1120" i="10"/>
  <c r="V1125" i="10"/>
  <c r="Y1130" i="10"/>
  <c r="W1120" i="10"/>
  <c r="X1130" i="10"/>
  <c r="Y1115" i="10"/>
  <c r="X1124" i="10"/>
  <c r="X1134" i="10"/>
  <c r="V1128" i="10"/>
  <c r="V1112" i="10"/>
  <c r="Y1131" i="10"/>
  <c r="W1138" i="10"/>
  <c r="W1114" i="10"/>
  <c r="X1118" i="10"/>
  <c r="V1121" i="10"/>
  <c r="V1119" i="10"/>
  <c r="W1116" i="10"/>
  <c r="Y1122" i="10"/>
  <c r="X1122" i="10"/>
  <c r="W1111" i="10"/>
  <c r="W1133" i="10"/>
  <c r="Y1124" i="10"/>
  <c r="X1117" i="10"/>
  <c r="X1115" i="10"/>
  <c r="Y1134" i="10"/>
  <c r="W1123" i="10"/>
  <c r="W1112" i="10"/>
  <c r="W1118" i="10"/>
  <c r="W1141" i="10"/>
  <c r="W1137" i="10"/>
  <c r="Y1109" i="10"/>
  <c r="Y1114" i="10"/>
  <c r="X1110" i="10"/>
  <c r="V1134" i="10"/>
  <c r="W1121" i="10"/>
  <c r="W1131" i="10"/>
  <c r="V1117" i="10"/>
  <c r="V1129" i="10"/>
  <c r="W1144" i="10"/>
  <c r="W1134" i="10"/>
  <c r="Y1112" i="10"/>
  <c r="V1132" i="10"/>
  <c r="Y1126" i="10"/>
  <c r="W1142" i="10"/>
  <c r="V1138" i="10"/>
  <c r="V1130" i="10"/>
  <c r="Y1139" i="10"/>
  <c r="W1115" i="10"/>
  <c r="X1133" i="10"/>
  <c r="Y1123" i="10"/>
  <c r="X1125" i="10"/>
  <c r="W1132" i="10"/>
  <c r="V1139" i="10"/>
  <c r="X1121" i="10"/>
  <c r="V1135" i="10"/>
  <c r="X1132" i="10"/>
  <c r="V1113" i="10"/>
  <c r="W1135" i="10"/>
  <c r="W1127" i="10"/>
  <c r="V1131" i="10"/>
  <c r="X1128" i="10"/>
  <c r="X1113" i="10"/>
  <c r="X1142" i="10"/>
  <c r="W1140" i="10"/>
  <c r="Y1135" i="10"/>
  <c r="Y1133" i="10"/>
  <c r="V1111" i="10"/>
  <c r="W1117" i="10"/>
  <c r="X1126" i="10"/>
  <c r="V1142" i="10"/>
  <c r="V1127" i="10"/>
  <c r="W1130" i="10"/>
  <c r="X1139" i="10"/>
  <c r="W1124" i="10"/>
  <c r="W1143" i="10"/>
  <c r="X1141" i="10"/>
  <c r="Y1136" i="10"/>
  <c r="Y1118" i="10"/>
  <c r="V1114" i="10"/>
  <c r="X1140" i="10"/>
  <c r="X1111" i="10"/>
  <c r="W1128" i="10"/>
  <c r="X1131" i="10"/>
  <c r="V1143" i="10"/>
  <c r="Y1117" i="10"/>
  <c r="V1109" i="10"/>
  <c r="V1122" i="10"/>
  <c r="X1127" i="10"/>
  <c r="V1136" i="10"/>
  <c r="Y1121" i="10"/>
  <c r="V1126" i="10"/>
  <c r="W1139" i="10"/>
  <c r="W1126" i="10"/>
  <c r="W1110" i="10"/>
  <c r="Y1110" i="10"/>
  <c r="V1110" i="10"/>
  <c r="Y1137" i="10"/>
  <c r="W1129" i="10"/>
  <c r="X1144" i="10"/>
  <c r="X1129" i="10"/>
  <c r="W1166" i="10"/>
  <c r="V1151" i="10"/>
  <c r="Y1155" i="10"/>
  <c r="X1162" i="10"/>
  <c r="Y1156" i="10"/>
  <c r="W1156" i="10"/>
  <c r="X1148" i="10"/>
  <c r="V1157" i="10"/>
  <c r="W1173" i="10"/>
  <c r="V1179" i="10"/>
  <c r="X1173" i="10"/>
  <c r="X1174" i="10"/>
  <c r="V1158" i="10"/>
  <c r="Y1178" i="10"/>
  <c r="X1181" i="10"/>
  <c r="V1149" i="10"/>
  <c r="X1180" i="10"/>
  <c r="Y1154" i="10"/>
  <c r="V1163" i="10"/>
  <c r="V1173" i="10"/>
  <c r="X1156" i="10"/>
  <c r="V1181" i="10"/>
  <c r="W1153" i="10"/>
  <c r="W1150" i="10"/>
  <c r="X1177" i="10"/>
  <c r="X1161" i="10"/>
  <c r="W1178" i="10"/>
  <c r="W1175" i="10"/>
  <c r="V1145" i="10"/>
  <c r="W1169" i="10"/>
  <c r="X1171" i="10"/>
  <c r="X1157" i="10"/>
  <c r="V1175" i="10"/>
  <c r="X1178" i="10"/>
  <c r="W1147" i="10"/>
  <c r="W1157" i="10"/>
  <c r="Y1153" i="10"/>
  <c r="Y1162" i="10"/>
  <c r="X1163" i="10"/>
  <c r="Y1181" i="10"/>
  <c r="X1166" i="10"/>
  <c r="V1160" i="10"/>
  <c r="V1170" i="10"/>
  <c r="W1179" i="10"/>
  <c r="Y1171" i="10"/>
  <c r="X1151" i="10"/>
  <c r="Y1179" i="10"/>
  <c r="V1148" i="10"/>
  <c r="W1160" i="10"/>
  <c r="X1169" i="10"/>
  <c r="Y1177" i="10"/>
  <c r="X1165" i="10"/>
  <c r="W1164" i="10"/>
  <c r="Y1169" i="10"/>
  <c r="W1181" i="10"/>
  <c r="Y1151" i="10"/>
  <c r="W1149" i="10"/>
  <c r="Y1148" i="10"/>
  <c r="V1154" i="10"/>
  <c r="Y1146" i="10"/>
  <c r="W1176" i="10"/>
  <c r="V1176" i="10"/>
  <c r="Y1147" i="10"/>
  <c r="Y1145" i="10"/>
  <c r="W1159" i="10"/>
  <c r="V1156" i="10"/>
  <c r="Y1165" i="10"/>
  <c r="X1168" i="10"/>
  <c r="V1172" i="10"/>
  <c r="V1152" i="10"/>
  <c r="Y1159" i="10"/>
  <c r="W1167" i="10"/>
  <c r="X1152" i="10"/>
  <c r="Y1180" i="10"/>
  <c r="X1175" i="10"/>
  <c r="W1177" i="10"/>
  <c r="X1164" i="10"/>
  <c r="W1180" i="10"/>
  <c r="X1155" i="10"/>
  <c r="Y1150" i="10"/>
  <c r="W1148" i="10"/>
  <c r="X1150" i="10"/>
  <c r="W1146" i="10"/>
  <c r="W1151" i="10"/>
  <c r="V1166" i="10"/>
  <c r="X1158" i="10"/>
  <c r="W1154" i="10"/>
  <c r="W1162" i="10"/>
  <c r="V1146" i="10"/>
  <c r="Y1170" i="10"/>
  <c r="X1167" i="10"/>
  <c r="V1161" i="10"/>
  <c r="W1145" i="10"/>
  <c r="W1174" i="10"/>
  <c r="X1170" i="10"/>
  <c r="V1180" i="10"/>
  <c r="Y1152" i="10"/>
  <c r="W1168" i="10"/>
  <c r="W1171" i="10"/>
  <c r="V1150" i="10"/>
  <c r="X1159" i="10"/>
  <c r="V1162" i="10"/>
  <c r="W1163" i="10"/>
  <c r="Y1172" i="10"/>
  <c r="W1170" i="10"/>
  <c r="W1161" i="10"/>
  <c r="V1171" i="10"/>
  <c r="W1155" i="10"/>
  <c r="Y1176" i="10"/>
  <c r="V1168" i="10"/>
  <c r="X1179" i="10"/>
  <c r="Y1173" i="10"/>
  <c r="V1164" i="10"/>
  <c r="X1147" i="10"/>
  <c r="Y1168" i="10"/>
  <c r="X1154" i="10"/>
  <c r="V1169" i="10"/>
  <c r="X1176" i="10"/>
  <c r="X1149" i="10"/>
  <c r="V1155" i="10"/>
  <c r="W1165" i="10"/>
  <c r="X1146" i="10"/>
  <c r="X1153" i="10"/>
  <c r="Y1167" i="10"/>
  <c r="Y1161" i="10"/>
  <c r="Y1164" i="10"/>
  <c r="V1178" i="10"/>
  <c r="V1167" i="10"/>
  <c r="V1177" i="10"/>
  <c r="X1172" i="10"/>
  <c r="Y1174" i="10"/>
  <c r="Y1166" i="10"/>
  <c r="W1152" i="10"/>
  <c r="Y1157" i="10"/>
  <c r="V1174" i="10"/>
  <c r="Y1175" i="10"/>
  <c r="V1165" i="10"/>
  <c r="Y1158" i="10"/>
  <c r="W1158" i="10"/>
  <c r="Y1149" i="10"/>
  <c r="V1147" i="10"/>
  <c r="V1159" i="10"/>
  <c r="Y1160" i="10"/>
  <c r="Y1163" i="10"/>
  <c r="W1172" i="10"/>
  <c r="X1160" i="10"/>
  <c r="V1153" i="1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<sst xmlns="http://schemas.openxmlformats.org/spreadsheetml/2006/main" count="595" uniqueCount="376">
  <si>
    <t>板</t>
    <rPh sb="0" eb="1">
      <t>イタ</t>
    </rPh>
    <phoneticPr fontId="2"/>
  </si>
  <si>
    <t>前日比（率）</t>
    <rPh sb="0" eb="2">
      <t>ゼンジツ</t>
    </rPh>
    <rPh sb="2" eb="3">
      <t>ヒ</t>
    </rPh>
    <rPh sb="4" eb="5">
      <t>リツ</t>
    </rPh>
    <phoneticPr fontId="2"/>
  </si>
  <si>
    <t>現在値</t>
    <rPh sb="0" eb="2">
      <t>ゲンザイ</t>
    </rPh>
    <rPh sb="2" eb="3">
      <t>ネ</t>
    </rPh>
    <phoneticPr fontId="2"/>
  </si>
  <si>
    <t>売気配</t>
  </si>
  <si>
    <t>価格</t>
  </si>
  <si>
    <t>買気配</t>
  </si>
  <si>
    <t>出来高</t>
    <rPh sb="0" eb="3">
      <t>デキダカ</t>
    </rPh>
    <phoneticPr fontId="2"/>
  </si>
  <si>
    <t>成行</t>
  </si>
  <si>
    <t>現在値</t>
  </si>
  <si>
    <t>現在値時刻</t>
  </si>
  <si>
    <t>限月</t>
  </si>
  <si>
    <t>売買区分</t>
  </si>
  <si>
    <t>注文確認</t>
  </si>
  <si>
    <t>時間条件</t>
  </si>
  <si>
    <t>完了メッセージ</t>
  </si>
  <si>
    <t>注文画面</t>
  </si>
  <si>
    <t>価格条件</t>
  </si>
  <si>
    <t>注文価格</t>
  </si>
  <si>
    <t>パスワード</t>
  </si>
  <si>
    <t>注文番号</t>
  </si>
  <si>
    <t>条件合致</t>
  </si>
  <si>
    <t>注文区分</t>
  </si>
  <si>
    <t>注文条件訂正</t>
  </si>
  <si>
    <t>変更時刻</t>
  </si>
  <si>
    <t>変更価格</t>
  </si>
  <si>
    <t>変更後</t>
  </si>
  <si>
    <t>執行条件</t>
  </si>
  <si>
    <t>最大指値</t>
  </si>
  <si>
    <t>指値</t>
  </si>
  <si>
    <t>引成</t>
  </si>
  <si>
    <t>指値（FOK）</t>
  </si>
  <si>
    <t>不出来最大指値</t>
  </si>
  <si>
    <t>指値（FAK）</t>
  </si>
  <si>
    <t>逆指</t>
  </si>
  <si>
    <t>成行（FOK）</t>
  </si>
  <si>
    <t>成行（FAK）</t>
  </si>
  <si>
    <t>最良指値</t>
  </si>
  <si>
    <t>最良指値（FOK）</t>
  </si>
  <si>
    <t>最良指値（FAK）</t>
  </si>
  <si>
    <t>SO指値最大</t>
  </si>
  <si>
    <t>SO指値</t>
  </si>
  <si>
    <t>RSS発注状態</t>
  </si>
  <si>
    <t>N225：日経225先物、N225mini：ミニ先物</t>
  </si>
  <si>
    <t>1：新規、2：決済</t>
  </si>
  <si>
    <t>取引種類</t>
  </si>
  <si>
    <t>建玉番号</t>
  </si>
  <si>
    <t>建玉枝番号</t>
  </si>
  <si>
    <t>1：売、3：買</t>
  </si>
  <si>
    <t>単価</t>
  </si>
  <si>
    <t>数量</t>
  </si>
  <si>
    <t>0：表示あり、１：表示無し</t>
  </si>
  <si>
    <t>発注ID</t>
  </si>
  <si>
    <t>有効期間区分</t>
  </si>
  <si>
    <t>メモ</t>
  </si>
  <si>
    <t>発注条件</t>
  </si>
  <si>
    <t>発注単価</t>
  </si>
  <si>
    <t>約定数量</t>
  </si>
  <si>
    <t>約定時刻</t>
  </si>
  <si>
    <t>取消条件</t>
  </si>
  <si>
    <t>取消ID</t>
  </si>
  <si>
    <t>銘柄コード</t>
  </si>
  <si>
    <t>開始時刻</t>
    <phoneticPr fontId="2"/>
  </si>
  <si>
    <t>高値</t>
    <phoneticPr fontId="2"/>
  </si>
  <si>
    <t>安値</t>
    <phoneticPr fontId="2"/>
  </si>
  <si>
    <t>執行条件</t>
    <rPh sb="0" eb="2">
      <t>シッコウ</t>
    </rPh>
    <phoneticPr fontId="2"/>
  </si>
  <si>
    <t>銘柄コード</t>
    <phoneticPr fontId="2"/>
  </si>
  <si>
    <t>訂正注文明細</t>
    <rPh sb="0" eb="2">
      <t>テイセイ</t>
    </rPh>
    <rPh sb="2" eb="4">
      <t>チュウモン</t>
    </rPh>
    <rPh sb="4" eb="6">
      <t>メイサイ</t>
    </rPh>
    <phoneticPr fontId="2"/>
  </si>
  <si>
    <t>最大指値</t>
    <phoneticPr fontId="2"/>
  </si>
  <si>
    <t xml:space="preserve"> ※逆指値指定時のみ有効</t>
    <phoneticPr fontId="2"/>
  </si>
  <si>
    <t>　一般執行</t>
    <phoneticPr fontId="2"/>
  </si>
  <si>
    <t>　(逆指し値 or SO 指値指定時)</t>
    <phoneticPr fontId="2"/>
  </si>
  <si>
    <t>　トリガー執行</t>
    <phoneticPr fontId="2"/>
  </si>
  <si>
    <t>　トリガー発動時刻</t>
    <phoneticPr fontId="2"/>
  </si>
  <si>
    <t>　トリガー条件合致</t>
    <phoneticPr fontId="2"/>
  </si>
  <si>
    <t>　訂正注文条件</t>
    <phoneticPr fontId="2"/>
  </si>
  <si>
    <t>受付時間</t>
    <rPh sb="0" eb="2">
      <t>ウケツケ</t>
    </rPh>
    <rPh sb="2" eb="4">
      <t>ジカン</t>
    </rPh>
    <phoneticPr fontId="2"/>
  </si>
  <si>
    <t>データ数</t>
    <rPh sb="3" eb="4">
      <t>スウ</t>
    </rPh>
    <phoneticPr fontId="2"/>
  </si>
  <si>
    <t>昇順変換</t>
    <rPh sb="0" eb="2">
      <t>ショウジュン</t>
    </rPh>
    <rPh sb="2" eb="4">
      <t>ヘンカン</t>
    </rPh>
    <phoneticPr fontId="2"/>
  </si>
  <si>
    <t>1分足データ</t>
    <rPh sb="1" eb="2">
      <t>プン</t>
    </rPh>
    <rPh sb="2" eb="3">
      <t>アシ</t>
    </rPh>
    <phoneticPr fontId="2"/>
  </si>
  <si>
    <t>終値</t>
    <rPh sb="0" eb="2">
      <t>オワリネ</t>
    </rPh>
    <phoneticPr fontId="2"/>
  </si>
  <si>
    <t>安値</t>
    <rPh sb="0" eb="2">
      <t>ヤスネ</t>
    </rPh>
    <phoneticPr fontId="2"/>
  </si>
  <si>
    <t>高値</t>
    <rPh sb="0" eb="2">
      <t>タカネ</t>
    </rPh>
    <phoneticPr fontId="2"/>
  </si>
  <si>
    <t>始値</t>
    <rPh sb="0" eb="2">
      <t>ハジメネ</t>
    </rPh>
    <phoneticPr fontId="2"/>
  </si>
  <si>
    <t>約定時刻</t>
    <rPh sb="0" eb="2">
      <t>ヤクジョウ</t>
    </rPh>
    <rPh sb="2" eb="4">
      <t>ジコク</t>
    </rPh>
    <phoneticPr fontId="2"/>
  </si>
  <si>
    <t>取引のない時間帯　補間</t>
    <rPh sb="0" eb="2">
      <t>トリヒキ</t>
    </rPh>
    <rPh sb="5" eb="8">
      <t>ジカンタイ</t>
    </rPh>
    <rPh sb="9" eb="11">
      <t>ホカン</t>
    </rPh>
    <phoneticPr fontId="2"/>
  </si>
  <si>
    <t>現在時刻</t>
    <rPh sb="0" eb="2">
      <t>ゲンザイ</t>
    </rPh>
    <rPh sb="2" eb="4">
      <t>ジコク</t>
    </rPh>
    <phoneticPr fontId="2"/>
  </si>
  <si>
    <t>現在値</t>
    <rPh sb="0" eb="2">
      <t>ゲンザイ</t>
    </rPh>
    <rPh sb="2" eb="3">
      <t>アタイ</t>
    </rPh>
    <phoneticPr fontId="2"/>
  </si>
  <si>
    <t>引数</t>
    <rPh sb="0" eb="2">
      <t>ヒキスウ</t>
    </rPh>
    <phoneticPr fontId="2"/>
  </si>
  <si>
    <t>第1引数</t>
  </si>
  <si>
    <t>先物コード</t>
  </si>
  <si>
    <t>第2引数</t>
  </si>
  <si>
    <t>限月をYYYYMMで指定。0を指定すると期近、1を指定すると期先</t>
    <rPh sb="0" eb="1">
      <t>カギ</t>
    </rPh>
    <rPh sb="1" eb="2">
      <t>ゲツ</t>
    </rPh>
    <rPh sb="10" eb="12">
      <t>シテイ</t>
    </rPh>
    <phoneticPr fontId="2"/>
  </si>
  <si>
    <t>第3引数</t>
  </si>
  <si>
    <t>第4引数</t>
  </si>
  <si>
    <t>建玉番号</t>
    <rPh sb="0" eb="1">
      <t>タ</t>
    </rPh>
    <rPh sb="1" eb="2">
      <t>ギョク</t>
    </rPh>
    <rPh sb="2" eb="4">
      <t>バンゴウ</t>
    </rPh>
    <phoneticPr fontId="2"/>
  </si>
  <si>
    <t>建玉番号。ブランクを指定すると先入れ先出しにて決済</t>
    <rPh sb="0" eb="1">
      <t>タ</t>
    </rPh>
    <rPh sb="1" eb="2">
      <t>ギョク</t>
    </rPh>
    <rPh sb="2" eb="4">
      <t>バンゴウ</t>
    </rPh>
    <rPh sb="15" eb="17">
      <t>サキイ</t>
    </rPh>
    <rPh sb="18" eb="20">
      <t>サキダ</t>
    </rPh>
    <rPh sb="23" eb="25">
      <t>ケッサイ</t>
    </rPh>
    <phoneticPr fontId="2"/>
  </si>
  <si>
    <t>第5引数</t>
  </si>
  <si>
    <t>建玉枝番号</t>
    <rPh sb="0" eb="1">
      <t>タ</t>
    </rPh>
    <rPh sb="1" eb="2">
      <t>ギョク</t>
    </rPh>
    <rPh sb="2" eb="3">
      <t>エダ</t>
    </rPh>
    <rPh sb="3" eb="5">
      <t>バンゴウ</t>
    </rPh>
    <phoneticPr fontId="2"/>
  </si>
  <si>
    <t>建玉枝番号。ブランクを指定すると先入れ先出しにて決済</t>
    <rPh sb="0" eb="1">
      <t>タ</t>
    </rPh>
    <rPh sb="1" eb="2">
      <t>ギョク</t>
    </rPh>
    <rPh sb="2" eb="3">
      <t>エダ</t>
    </rPh>
    <rPh sb="3" eb="5">
      <t>バンゴウ</t>
    </rPh>
    <rPh sb="16" eb="18">
      <t>サキイ</t>
    </rPh>
    <rPh sb="19" eb="21">
      <t>サキダ</t>
    </rPh>
    <rPh sb="24" eb="26">
      <t>ケッサイ</t>
    </rPh>
    <phoneticPr fontId="2"/>
  </si>
  <si>
    <t>第6引数</t>
  </si>
  <si>
    <t>第7引数</t>
  </si>
  <si>
    <t>第8引数</t>
  </si>
  <si>
    <t>第9引数</t>
  </si>
  <si>
    <t>数量を指定</t>
    <rPh sb="0" eb="2">
      <t>スウリョウ</t>
    </rPh>
    <rPh sb="3" eb="5">
      <t>シテイ</t>
    </rPh>
    <phoneticPr fontId="2"/>
  </si>
  <si>
    <t>第10引数</t>
  </si>
  <si>
    <t>注文確認</t>
    <rPh sb="0" eb="1">
      <t>チュウ</t>
    </rPh>
    <rPh sb="1" eb="2">
      <t>モン</t>
    </rPh>
    <phoneticPr fontId="2"/>
  </si>
  <si>
    <t>第11引数</t>
  </si>
  <si>
    <t>発注ID</t>
    <rPh sb="0" eb="2">
      <t>ハッチュウ</t>
    </rPh>
    <phoneticPr fontId="2"/>
  </si>
  <si>
    <t>発注IDを指定</t>
    <rPh sb="0" eb="2">
      <t>ハッチュウ</t>
    </rPh>
    <rPh sb="5" eb="7">
      <t>シテイ</t>
    </rPh>
    <phoneticPr fontId="2"/>
  </si>
  <si>
    <t>第15引数</t>
  </si>
  <si>
    <t>有効期間区分</t>
    <rPh sb="0" eb="2">
      <t>ユウコウ</t>
    </rPh>
    <rPh sb="2" eb="4">
      <t>キカン</t>
    </rPh>
    <rPh sb="4" eb="6">
      <t>クブン</t>
    </rPh>
    <phoneticPr fontId="2"/>
  </si>
  <si>
    <t>第16引数</t>
  </si>
  <si>
    <t>0-9/a-z/A-Z の範囲文字と_(アンダーバー)のみ入力可</t>
    <rPh sb="29" eb="31">
      <t>ニュウリョク</t>
    </rPh>
    <rPh sb="31" eb="32">
      <t>カ</t>
    </rPh>
    <phoneticPr fontId="2"/>
  </si>
  <si>
    <t>第17引数</t>
  </si>
  <si>
    <t>発注条件</t>
    <rPh sb="0" eb="2">
      <t>ハッチュウ</t>
    </rPh>
    <rPh sb="2" eb="4">
      <t>ジョウケン</t>
    </rPh>
    <phoneticPr fontId="2"/>
  </si>
  <si>
    <t>0：最大指値 ※逆指値指定時のみ有効、1：指値、10：指値（FOK）、11：指値（FAK）、12：成行（FOK）、13：成行（FAK）、14：最良指値、15：最良指値（FOK）、16：最良指値（FAK）</t>
    <phoneticPr fontId="2"/>
  </si>
  <si>
    <t>第18引数</t>
  </si>
  <si>
    <t>発注単価</t>
    <rPh sb="0" eb="2">
      <t>ハッチュウ</t>
    </rPh>
    <rPh sb="2" eb="4">
      <t>タンカ</t>
    </rPh>
    <phoneticPr fontId="2"/>
  </si>
  <si>
    <t>0：最大指値、1：指値、5：引成、6：不出来最大指値、8：逆指、10：指値（FOK）、11：指値（FAK）、12：成行（FOK）、13：成行（FAK）、14：最良指値、15：最良指値（FOK）、16：最良指値（FAK）、17：SO指値最大、18：SO指値</t>
    <phoneticPr fontId="2"/>
  </si>
  <si>
    <t>成行の場合は０を指定。SO 指値最大、SO 指値はストップ値段を指定</t>
    <phoneticPr fontId="2"/>
  </si>
  <si>
    <t>完了メッセージ</t>
    <phoneticPr fontId="2"/>
  </si>
  <si>
    <t>第12引数</t>
    <phoneticPr fontId="2"/>
  </si>
  <si>
    <t>注文画面</t>
    <phoneticPr fontId="2"/>
  </si>
  <si>
    <t>第13引数</t>
    <phoneticPr fontId="2"/>
  </si>
  <si>
    <t>先物注文取引パスワード</t>
    <phoneticPr fontId="2"/>
  </si>
  <si>
    <t>第14引数</t>
    <phoneticPr fontId="2"/>
  </si>
  <si>
    <t>1:GFD</t>
    <phoneticPr fontId="2"/>
  </si>
  <si>
    <t>メモ</t>
    <phoneticPr fontId="2"/>
  </si>
  <si>
    <t>（逆指値 or SO 指値指定時）</t>
    <phoneticPr fontId="2"/>
  </si>
  <si>
    <t>　発注 Lock</t>
    <phoneticPr fontId="2"/>
  </si>
  <si>
    <t>　0：　Lock状態　1：Lock　解除</t>
    <rPh sb="8" eb="10">
      <t>ジョウタイ</t>
    </rPh>
    <rPh sb="18" eb="20">
      <t>カイジョ</t>
    </rPh>
    <phoneticPr fontId="2"/>
  </si>
  <si>
    <r>
      <t>N225</t>
    </r>
    <r>
      <rPr>
        <sz val="11"/>
        <rFont val="ＭＳ Ｐゴシック"/>
        <family val="3"/>
        <charset val="128"/>
      </rPr>
      <t>mini</t>
    </r>
    <phoneticPr fontId="2"/>
  </si>
  <si>
    <t>買気配値</t>
    <rPh sb="0" eb="3">
      <t>カイケハイ</t>
    </rPh>
    <rPh sb="3" eb="4">
      <t>チ</t>
    </rPh>
    <phoneticPr fontId="2"/>
  </si>
  <si>
    <t>売気配値</t>
    <rPh sb="0" eb="1">
      <t>バイ</t>
    </rPh>
    <rPh sb="1" eb="3">
      <t>ケハイ</t>
    </rPh>
    <rPh sb="3" eb="4">
      <t>チ</t>
    </rPh>
    <phoneticPr fontId="2"/>
  </si>
  <si>
    <t>A</t>
    <phoneticPr fontId="2"/>
  </si>
  <si>
    <t>銘柄名</t>
    <rPh sb="0" eb="2">
      <t>メイガラ</t>
    </rPh>
    <rPh sb="2" eb="3">
      <t>メイ</t>
    </rPh>
    <phoneticPr fontId="2"/>
  </si>
  <si>
    <t>取引種別</t>
    <rPh sb="0" eb="2">
      <t>トリヒキ</t>
    </rPh>
    <rPh sb="2" eb="4">
      <t>シュベツ</t>
    </rPh>
    <phoneticPr fontId="2"/>
  </si>
  <si>
    <t>売買</t>
    <rPh sb="0" eb="2">
      <t>バイバイ</t>
    </rPh>
    <phoneticPr fontId="2"/>
  </si>
  <si>
    <t>注文数量</t>
    <rPh sb="0" eb="2">
      <t>チュウモン</t>
    </rPh>
    <rPh sb="2" eb="4">
      <t>スウリョウ</t>
    </rPh>
    <phoneticPr fontId="2"/>
  </si>
  <si>
    <t>執行条件</t>
    <rPh sb="0" eb="2">
      <t>シッコウ</t>
    </rPh>
    <rPh sb="2" eb="4">
      <t>ジョウケン</t>
    </rPh>
    <phoneticPr fontId="2"/>
  </si>
  <si>
    <t>注文単価</t>
    <rPh sb="0" eb="2">
      <t>チュウモン</t>
    </rPh>
    <rPh sb="2" eb="4">
      <t>タンカ</t>
    </rPh>
    <phoneticPr fontId="2"/>
  </si>
  <si>
    <t>約定数量</t>
    <rPh sb="0" eb="1">
      <t>ヤク</t>
    </rPh>
    <rPh sb="1" eb="2">
      <t>ジョウ</t>
    </rPh>
    <rPh sb="2" eb="4">
      <t>スウリョウ</t>
    </rPh>
    <phoneticPr fontId="2"/>
  </si>
  <si>
    <t>注文番号</t>
    <rPh sb="0" eb="2">
      <t>チュウモン</t>
    </rPh>
    <rPh sb="2" eb="4">
      <t>バンゴウ</t>
    </rPh>
    <phoneticPr fontId="2"/>
  </si>
  <si>
    <t>受付日時</t>
    <rPh sb="0" eb="2">
      <t>ウケツケ</t>
    </rPh>
    <rPh sb="2" eb="4">
      <t>ニチジ</t>
    </rPh>
    <phoneticPr fontId="2"/>
  </si>
  <si>
    <t>注文状態</t>
    <rPh sb="0" eb="2">
      <t>チュウモン</t>
    </rPh>
    <rPh sb="2" eb="4">
      <t>ジョウタイ</t>
    </rPh>
    <phoneticPr fontId="2"/>
  </si>
  <si>
    <t>注文照会</t>
    <phoneticPr fontId="2"/>
  </si>
  <si>
    <t>当日約定一覧</t>
    <rPh sb="0" eb="2">
      <t>トウジツ</t>
    </rPh>
    <rPh sb="2" eb="4">
      <t>ヤクテイ</t>
    </rPh>
    <rPh sb="4" eb="6">
      <t>イチラン</t>
    </rPh>
    <phoneticPr fontId="2"/>
  </si>
  <si>
    <t>約定単価</t>
    <rPh sb="0" eb="1">
      <t>ヤク</t>
    </rPh>
    <rPh sb="1" eb="2">
      <t>ジョウ</t>
    </rPh>
    <rPh sb="2" eb="4">
      <t>タンカ</t>
    </rPh>
    <phoneticPr fontId="2"/>
  </si>
  <si>
    <t>約定日</t>
    <rPh sb="0" eb="3">
      <t>ヤクジョウビ</t>
    </rPh>
    <phoneticPr fontId="2"/>
  </si>
  <si>
    <t>約定金額</t>
    <rPh sb="0" eb="1">
      <t>ヤク</t>
    </rPh>
    <rPh sb="1" eb="2">
      <t>ジョウ</t>
    </rPh>
    <rPh sb="2" eb="4">
      <t>キンガク</t>
    </rPh>
    <phoneticPr fontId="2"/>
  </si>
  <si>
    <t>手数料</t>
    <rPh sb="0" eb="3">
      <t>テスウリョウ</t>
    </rPh>
    <phoneticPr fontId="2"/>
  </si>
  <si>
    <t>消費税</t>
    <rPh sb="0" eb="3">
      <t>ショウヒゼイ</t>
    </rPh>
    <phoneticPr fontId="2"/>
  </si>
  <si>
    <t>現値</t>
    <rPh sb="0" eb="1">
      <t>ゲン</t>
    </rPh>
    <rPh sb="1" eb="2">
      <t>ネ</t>
    </rPh>
    <phoneticPr fontId="2"/>
  </si>
  <si>
    <t>約定番号</t>
    <rPh sb="0" eb="2">
      <t>ヤクジョウ</t>
    </rPh>
    <rPh sb="2" eb="4">
      <t>バンゴウ</t>
    </rPh>
    <phoneticPr fontId="2"/>
  </si>
  <si>
    <t>約定枝番号</t>
    <rPh sb="0" eb="2">
      <t>ヤクジョウ</t>
    </rPh>
    <rPh sb="2" eb="3">
      <t>エダ</t>
    </rPh>
    <rPh sb="3" eb="4">
      <t>バン</t>
    </rPh>
    <phoneticPr fontId="2"/>
  </si>
  <si>
    <t>銘柄コード</t>
    <phoneticPr fontId="2"/>
  </si>
  <si>
    <t>売買</t>
    <phoneticPr fontId="2"/>
  </si>
  <si>
    <t>売買種別</t>
    <phoneticPr fontId="2"/>
  </si>
  <si>
    <t>保有照会</t>
    <rPh sb="0" eb="2">
      <t>ホユウ</t>
    </rPh>
    <rPh sb="2" eb="4">
      <t>ショウカイ</t>
    </rPh>
    <phoneticPr fontId="2"/>
  </si>
  <si>
    <t>商品種別</t>
    <rPh sb="0" eb="2">
      <t>ショウヒン</t>
    </rPh>
    <rPh sb="2" eb="4">
      <t>シュベツ</t>
    </rPh>
    <phoneticPr fontId="2"/>
  </si>
  <si>
    <t>数量</t>
    <rPh sb="0" eb="2">
      <t>スウリョウ</t>
    </rPh>
    <phoneticPr fontId="2"/>
  </si>
  <si>
    <t>建玉単価</t>
    <rPh sb="0" eb="2">
      <t>タテギョク</t>
    </rPh>
    <rPh sb="2" eb="4">
      <t>タンカ</t>
    </rPh>
    <phoneticPr fontId="2"/>
  </si>
  <si>
    <t>決済注文中数量</t>
    <phoneticPr fontId="2"/>
  </si>
  <si>
    <t>指定可能数量</t>
    <rPh sb="0" eb="2">
      <t>シテイ</t>
    </rPh>
    <rPh sb="2" eb="4">
      <t>カノウ</t>
    </rPh>
    <rPh sb="4" eb="6">
      <t>スウリョウ</t>
    </rPh>
    <phoneticPr fontId="2"/>
  </si>
  <si>
    <t>通算損益</t>
    <rPh sb="0" eb="2">
      <t>ツウサン</t>
    </rPh>
    <rPh sb="2" eb="4">
      <t>ソンエキ</t>
    </rPh>
    <phoneticPr fontId="2"/>
  </si>
  <si>
    <t>建玉番号</t>
    <rPh sb="0" eb="2">
      <t>タテギョク</t>
    </rPh>
    <rPh sb="2" eb="4">
      <t>バンゴウ</t>
    </rPh>
    <phoneticPr fontId="2"/>
  </si>
  <si>
    <t>建玉日</t>
    <rPh sb="0" eb="2">
      <t>タテギョク</t>
    </rPh>
    <rPh sb="2" eb="3">
      <t>ビ</t>
    </rPh>
    <phoneticPr fontId="2"/>
  </si>
  <si>
    <t>評価損益額</t>
    <rPh sb="0" eb="2">
      <t>ヒョウカ</t>
    </rPh>
    <rPh sb="2" eb="4">
      <t>ソンエキ</t>
    </rPh>
    <rPh sb="4" eb="5">
      <t>ガク</t>
    </rPh>
    <phoneticPr fontId="2"/>
  </si>
  <si>
    <t>評価損益率</t>
    <rPh sb="0" eb="2">
      <t>ヒョウカ</t>
    </rPh>
    <rPh sb="2" eb="4">
      <t>ソンエキ</t>
    </rPh>
    <rPh sb="4" eb="5">
      <t>リツ</t>
    </rPh>
    <phoneticPr fontId="2"/>
  </si>
  <si>
    <t>決済注文可否フラグ</t>
  </si>
  <si>
    <t>現値</t>
  </si>
  <si>
    <t>メモ</t>
    <phoneticPr fontId="2"/>
  </si>
  <si>
    <t>メモ</t>
    <phoneticPr fontId="2"/>
  </si>
  <si>
    <t>銘柄コード</t>
    <rPh sb="0" eb="2">
      <t>メイガラ</t>
    </rPh>
    <phoneticPr fontId="2"/>
  </si>
  <si>
    <r>
      <t>n</t>
    </r>
    <r>
      <rPr>
        <sz val="11"/>
        <rFont val="ＭＳ Ｐゴシック"/>
        <family val="3"/>
        <charset val="128"/>
      </rPr>
      <t>aisho</t>
    </r>
    <phoneticPr fontId="2"/>
  </si>
  <si>
    <t>各種設定</t>
    <rPh sb="0" eb="4">
      <t>カクシュセッテイ</t>
    </rPh>
    <phoneticPr fontId="2"/>
  </si>
  <si>
    <t>銘柄設定</t>
    <rPh sb="0" eb="4">
      <t>メイガラセッテイ</t>
    </rPh>
    <phoneticPr fontId="2"/>
  </si>
  <si>
    <t>RSS設定</t>
    <rPh sb="3" eb="5">
      <t>セッテイ</t>
    </rPh>
    <phoneticPr fontId="2"/>
  </si>
  <si>
    <t>naisho</t>
    <phoneticPr fontId="2"/>
  </si>
  <si>
    <t>その他の情報</t>
    <rPh sb="2" eb="3">
      <t>タ</t>
    </rPh>
    <rPh sb="4" eb="6">
      <t>ジョウホウ</t>
    </rPh>
    <phoneticPr fontId="2"/>
  </si>
  <si>
    <t>時刻管理</t>
    <rPh sb="0" eb="2">
      <t>ジコク</t>
    </rPh>
    <rPh sb="2" eb="4">
      <t>カンリ</t>
    </rPh>
    <phoneticPr fontId="2"/>
  </si>
  <si>
    <t>現在値時刻</t>
    <phoneticPr fontId="2"/>
  </si>
  <si>
    <t>PC時刻</t>
    <rPh sb="2" eb="4">
      <t>ジコク</t>
    </rPh>
    <phoneticPr fontId="2"/>
  </si>
  <si>
    <t>トリガ採用時刻</t>
    <rPh sb="3" eb="5">
      <t>サイヨウ</t>
    </rPh>
    <rPh sb="5" eb="7">
      <t>ジコク</t>
    </rPh>
    <phoneticPr fontId="2"/>
  </si>
  <si>
    <t>マクロ起動間隔</t>
    <rPh sb="3" eb="7">
      <t>キドウカンカク</t>
    </rPh>
    <phoneticPr fontId="2"/>
  </si>
  <si>
    <t>　発注 Lock　（on = 0)</t>
    <phoneticPr fontId="2"/>
  </si>
  <si>
    <t>PC時刻更新　（on = 1)</t>
    <rPh sb="2" eb="4">
      <t>ジコク</t>
    </rPh>
    <rPh sb="4" eb="6">
      <t>コウシン</t>
    </rPh>
    <phoneticPr fontId="2"/>
  </si>
  <si>
    <t>条件適合 = 1</t>
    <phoneticPr fontId="2"/>
  </si>
  <si>
    <t>サウンド　（on = 1)</t>
    <phoneticPr fontId="2"/>
  </si>
  <si>
    <t>約定単価</t>
    <rPh sb="2" eb="4">
      <t>タンカ</t>
    </rPh>
    <phoneticPr fontId="2"/>
  </si>
  <si>
    <t>B</t>
    <phoneticPr fontId="2"/>
  </si>
  <si>
    <t>C</t>
    <phoneticPr fontId="2"/>
  </si>
  <si>
    <t>D</t>
    <phoneticPr fontId="2"/>
  </si>
  <si>
    <t>自動決済時優先順位</t>
    <rPh sb="0" eb="5">
      <t>ジドウケッサイジ</t>
    </rPh>
    <rPh sb="5" eb="9">
      <t>ユウセンジュンイ</t>
    </rPh>
    <phoneticPr fontId="2"/>
  </si>
  <si>
    <t>1枚あたり評価益順</t>
    <rPh sb="1" eb="2">
      <t>マイ</t>
    </rPh>
    <rPh sb="5" eb="9">
      <t>ヒョウカエキジュン</t>
    </rPh>
    <phoneticPr fontId="2"/>
  </si>
  <si>
    <t>1枚あたり評価損順</t>
    <rPh sb="1" eb="2">
      <t>マイ</t>
    </rPh>
    <rPh sb="5" eb="7">
      <t>ヒョウカ</t>
    </rPh>
    <rPh sb="7" eb="8">
      <t>ソン</t>
    </rPh>
    <rPh sb="8" eb="9">
      <t>ジュン</t>
    </rPh>
    <phoneticPr fontId="2"/>
  </si>
  <si>
    <t>建日時古順</t>
    <rPh sb="0" eb="1">
      <t>タ</t>
    </rPh>
    <rPh sb="1" eb="3">
      <t>ニチジ</t>
    </rPh>
    <rPh sb="3" eb="4">
      <t>コ</t>
    </rPh>
    <rPh sb="4" eb="5">
      <t>ジュン</t>
    </rPh>
    <phoneticPr fontId="2"/>
  </si>
  <si>
    <t>建日新古順</t>
    <rPh sb="0" eb="1">
      <t>タ</t>
    </rPh>
    <rPh sb="1" eb="3">
      <t>ニッシン</t>
    </rPh>
    <rPh sb="3" eb="4">
      <t>コ</t>
    </rPh>
    <rPh sb="4" eb="5">
      <t>ジュン</t>
    </rPh>
    <phoneticPr fontId="2"/>
  </si>
  <si>
    <t>利益先出し型</t>
    <rPh sb="0" eb="2">
      <t>リエキ</t>
    </rPh>
    <rPh sb="2" eb="4">
      <t>サキダ</t>
    </rPh>
    <rPh sb="5" eb="6">
      <t>カタ</t>
    </rPh>
    <phoneticPr fontId="2"/>
  </si>
  <si>
    <t>損失先出し型</t>
    <rPh sb="0" eb="2">
      <t>ソンシツ</t>
    </rPh>
    <phoneticPr fontId="2"/>
  </si>
  <si>
    <t>FIFO</t>
    <phoneticPr fontId="2"/>
  </si>
  <si>
    <t>FILO</t>
    <phoneticPr fontId="2"/>
  </si>
  <si>
    <t>0：表示あり、１：表示無し</t>
    <phoneticPr fontId="2"/>
  </si>
  <si>
    <r>
      <t xml:space="preserve">注文確認 </t>
    </r>
    <r>
      <rPr>
        <sz val="11"/>
        <rFont val="ＭＳ Ｐゴシック"/>
        <family val="3"/>
        <charset val="128"/>
      </rPr>
      <t xml:space="preserve"> 1</t>
    </r>
    <r>
      <rPr>
        <sz val="11"/>
        <rFont val="ＭＳ Ｐゴシック"/>
        <family val="3"/>
        <charset val="128"/>
      </rPr>
      <t>：表示無し</t>
    </r>
    <phoneticPr fontId="2"/>
  </si>
  <si>
    <r>
      <t xml:space="preserve">注文画面 </t>
    </r>
    <r>
      <rPr>
        <sz val="11"/>
        <rFont val="ＭＳ Ｐゴシック"/>
        <family val="3"/>
        <charset val="128"/>
      </rPr>
      <t>1</t>
    </r>
    <r>
      <rPr>
        <sz val="11"/>
        <rFont val="ＭＳ Ｐゴシック"/>
        <family val="3"/>
        <charset val="128"/>
      </rPr>
      <t>：表示無し</t>
    </r>
    <phoneticPr fontId="2"/>
  </si>
  <si>
    <r>
      <t xml:space="preserve">完了メッセージ </t>
    </r>
    <r>
      <rPr>
        <sz val="11"/>
        <rFont val="ＭＳ Ｐゴシック"/>
        <family val="3"/>
        <charset val="128"/>
      </rPr>
      <t>1</t>
    </r>
    <r>
      <rPr>
        <sz val="11"/>
        <rFont val="ＭＳ Ｐゴシック"/>
        <family val="3"/>
        <charset val="128"/>
      </rPr>
      <t>：表示無し</t>
    </r>
    <phoneticPr fontId="2"/>
  </si>
  <si>
    <t>第2パラメータ（一般執行）</t>
    <rPh sb="0" eb="1">
      <t>ダイ</t>
    </rPh>
    <phoneticPr fontId="2"/>
  </si>
  <si>
    <t>訂正注文執行条件</t>
    <rPh sb="0" eb="2">
      <t>テイセイ</t>
    </rPh>
    <rPh sb="2" eb="4">
      <t>チュウモン</t>
    </rPh>
    <phoneticPr fontId="2"/>
  </si>
  <si>
    <t>第10パラメータ　(逆指し値 or SO 指値指定時)</t>
    <rPh sb="0" eb="1">
      <t>ダイ</t>
    </rPh>
    <phoneticPr fontId="2"/>
  </si>
  <si>
    <t>　(逆指し値 or SO 指値指定時)</t>
    <phoneticPr fontId="2"/>
  </si>
  <si>
    <t>返済注文利益確定（TP)条件</t>
    <rPh sb="0" eb="4">
      <t>ヘンサイチュウモン</t>
    </rPh>
    <rPh sb="4" eb="8">
      <t>リエキカクテイ</t>
    </rPh>
    <rPh sb="12" eb="14">
      <t>ジョウケン</t>
    </rPh>
    <phoneticPr fontId="2"/>
  </si>
  <si>
    <t>返済注文損失限定（SL)開始条件</t>
    <rPh sb="12" eb="16">
      <t>カイシジョウケン</t>
    </rPh>
    <phoneticPr fontId="2"/>
  </si>
  <si>
    <t>取消注文用</t>
    <rPh sb="0" eb="1">
      <t>ト</t>
    </rPh>
    <rPh sb="1" eb="2">
      <t>ケ</t>
    </rPh>
    <rPh sb="2" eb="5">
      <t>チュウモンヨウ</t>
    </rPh>
    <phoneticPr fontId="2"/>
  </si>
  <si>
    <t>新規取消</t>
    <rPh sb="0" eb="2">
      <t>シンキ</t>
    </rPh>
    <rPh sb="2" eb="4">
      <t>トリケシ</t>
    </rPh>
    <phoneticPr fontId="2"/>
  </si>
  <si>
    <t>返済取消</t>
    <rPh sb="0" eb="2">
      <t>ヘンサイ</t>
    </rPh>
    <rPh sb="2" eb="4">
      <t>トリケシ</t>
    </rPh>
    <phoneticPr fontId="2"/>
  </si>
  <si>
    <r>
      <t>返済注文</t>
    </r>
    <r>
      <rPr>
        <b/>
        <sz val="11"/>
        <color indexed="10"/>
        <rFont val="ＭＳ Ｐゴシック"/>
        <family val="3"/>
        <charset val="128"/>
      </rPr>
      <t>訂正</t>
    </r>
    <rPh sb="0" eb="4">
      <t>ヘンサイチュウモン</t>
    </rPh>
    <rPh sb="4" eb="6">
      <t>テイセイ</t>
    </rPh>
    <phoneticPr fontId="2"/>
  </si>
  <si>
    <t>N001</t>
    <phoneticPr fontId="2"/>
  </si>
  <si>
    <r>
      <t>新規注文</t>
    </r>
    <r>
      <rPr>
        <b/>
        <sz val="11"/>
        <rFont val="ＭＳ Ｐゴシック"/>
        <family val="3"/>
        <charset val="128"/>
      </rPr>
      <t>発注</t>
    </r>
    <rPh sb="0" eb="2">
      <t>シンキ</t>
    </rPh>
    <rPh sb="2" eb="4">
      <t>チュウモン</t>
    </rPh>
    <rPh sb="4" eb="6">
      <t>ハッチュウ</t>
    </rPh>
    <phoneticPr fontId="2"/>
  </si>
  <si>
    <r>
      <t>返済注文</t>
    </r>
    <r>
      <rPr>
        <b/>
        <sz val="11"/>
        <rFont val="ＭＳ Ｐゴシック"/>
        <family val="3"/>
        <charset val="128"/>
      </rPr>
      <t>発注</t>
    </r>
    <rPh sb="0" eb="2">
      <t>ヘンサイ</t>
    </rPh>
    <rPh sb="2" eb="4">
      <t>チュウモン</t>
    </rPh>
    <rPh sb="4" eb="6">
      <t>ハッチュウ</t>
    </rPh>
    <phoneticPr fontId="2"/>
  </si>
  <si>
    <t>新規</t>
    <rPh sb="0" eb="2">
      <t>シンキ</t>
    </rPh>
    <phoneticPr fontId="2"/>
  </si>
  <si>
    <t>新規注文条件設定</t>
    <rPh sb="0" eb="4">
      <t>シンキチュウモン</t>
    </rPh>
    <rPh sb="4" eb="6">
      <t>ジョウケン</t>
    </rPh>
    <rPh sb="6" eb="8">
      <t>セッテイ</t>
    </rPh>
    <phoneticPr fontId="2"/>
  </si>
  <si>
    <t>指定する</t>
    <rPh sb="0" eb="2">
      <t>シテイ</t>
    </rPh>
    <phoneticPr fontId="2"/>
  </si>
  <si>
    <t>不使用</t>
    <rPh sb="0" eb="3">
      <t>フシヨウ</t>
    </rPh>
    <phoneticPr fontId="2"/>
  </si>
  <si>
    <t>終了時刻</t>
    <rPh sb="0" eb="2">
      <t>シュウリョウ</t>
    </rPh>
    <rPh sb="2" eb="4">
      <t>ジコク</t>
    </rPh>
    <phoneticPr fontId="2"/>
  </si>
  <si>
    <t>指定時間帯高安</t>
    <rPh sb="0" eb="5">
      <t>シテイジカンタイ</t>
    </rPh>
    <rPh sb="5" eb="7">
      <t>タカヤス</t>
    </rPh>
    <phoneticPr fontId="2"/>
  </si>
  <si>
    <t>If done　OCO + 時間決済</t>
    <rPh sb="14" eb="18">
      <t>ジカンケッサイ</t>
    </rPh>
    <phoneticPr fontId="2"/>
  </si>
  <si>
    <t>有効時刻</t>
    <rPh sb="0" eb="2">
      <t>ユウコウ</t>
    </rPh>
    <rPh sb="2" eb="4">
      <t>ジコク</t>
    </rPh>
    <phoneticPr fontId="2"/>
  </si>
  <si>
    <t>注文発注ID</t>
    <rPh sb="0" eb="2">
      <t>チュウモン</t>
    </rPh>
    <rPh sb="2" eb="4">
      <t>ハッチュウ</t>
    </rPh>
    <phoneticPr fontId="2"/>
  </si>
  <si>
    <t>失効時刻</t>
    <rPh sb="0" eb="2">
      <t>シッコウ</t>
    </rPh>
    <rPh sb="2" eb="4">
      <t>ジコク</t>
    </rPh>
    <phoneticPr fontId="2"/>
  </si>
  <si>
    <t>注文有効時 = 1</t>
    <rPh sb="0" eb="2">
      <t>チュウモン</t>
    </rPh>
    <rPh sb="2" eb="5">
      <t>ユウコウジ</t>
    </rPh>
    <phoneticPr fontId="2"/>
  </si>
  <si>
    <t>監視</t>
    <rPh sb="0" eb="2">
      <t>カンシ</t>
    </rPh>
    <phoneticPr fontId="2"/>
  </si>
  <si>
    <t>from</t>
    <phoneticPr fontId="2"/>
  </si>
  <si>
    <t>to</t>
    <phoneticPr fontId="2"/>
  </si>
  <si>
    <t>現在値時刻</t>
    <rPh sb="0" eb="2">
      <t>ゲンザイ</t>
    </rPh>
    <rPh sb="2" eb="3">
      <t>ネ</t>
    </rPh>
    <rPh sb="3" eb="5">
      <t>ジコク</t>
    </rPh>
    <phoneticPr fontId="2"/>
  </si>
  <si>
    <t>売買の別</t>
    <rPh sb="0" eb="1">
      <t>ウ</t>
    </rPh>
    <rPh sb="1" eb="2">
      <t>カ</t>
    </rPh>
    <rPh sb="3" eb="4">
      <t>ベツ</t>
    </rPh>
    <phoneticPr fontId="2"/>
  </si>
  <si>
    <t>注文種別</t>
    <rPh sb="0" eb="4">
      <t>チュウモンシュベツ</t>
    </rPh>
    <phoneticPr fontId="2"/>
  </si>
  <si>
    <t>状態フラグ</t>
    <rPh sb="0" eb="2">
      <t>ジョウタイ</t>
    </rPh>
    <phoneticPr fontId="2"/>
  </si>
  <si>
    <t>作業</t>
    <rPh sb="0" eb="2">
      <t>サギョウ</t>
    </rPh>
    <phoneticPr fontId="2"/>
  </si>
  <si>
    <t>デフォルト</t>
    <phoneticPr fontId="2"/>
  </si>
  <si>
    <t>一般設定</t>
    <rPh sb="0" eb="2">
      <t>イッパン</t>
    </rPh>
    <rPh sb="2" eb="4">
      <t>セッテイ</t>
    </rPh>
    <phoneticPr fontId="2"/>
  </si>
  <si>
    <t>RSS発注</t>
    <rPh sb="3" eb="5">
      <t>ハッチュウ</t>
    </rPh>
    <phoneticPr fontId="2"/>
  </si>
  <si>
    <t>受注（確認）</t>
    <rPh sb="0" eb="2">
      <t>ジュチュウ</t>
    </rPh>
    <rPh sb="3" eb="5">
      <t>カクニン</t>
    </rPh>
    <phoneticPr fontId="2"/>
  </si>
  <si>
    <t>約定（確認）</t>
    <rPh sb="0" eb="2">
      <t>ヤクジョウ</t>
    </rPh>
    <rPh sb="3" eb="5">
      <t>カクニン</t>
    </rPh>
    <phoneticPr fontId="2"/>
  </si>
  <si>
    <t>執行中止</t>
    <rPh sb="0" eb="4">
      <t>シッコウチュウシ</t>
    </rPh>
    <phoneticPr fontId="2"/>
  </si>
  <si>
    <t>取消発注</t>
    <rPh sb="0" eb="2">
      <t>トリケシ</t>
    </rPh>
    <rPh sb="2" eb="4">
      <t>ハッチュウ</t>
    </rPh>
    <phoneticPr fontId="2"/>
  </si>
  <si>
    <t>取消確認</t>
    <rPh sb="0" eb="2">
      <t>トリケシ</t>
    </rPh>
    <rPh sb="2" eb="4">
      <t>カクニン</t>
    </rPh>
    <phoneticPr fontId="2"/>
  </si>
  <si>
    <t>　　　　※説明</t>
    <rPh sb="5" eb="7">
      <t>セツメイ</t>
    </rPh>
    <phoneticPr fontId="2"/>
  </si>
  <si>
    <t>Ａｌｌ Clear</t>
    <phoneticPr fontId="2"/>
  </si>
  <si>
    <t>待機開始</t>
    <rPh sb="0" eb="4">
      <t>タイキカイシ</t>
    </rPh>
    <phoneticPr fontId="2"/>
  </si>
  <si>
    <t>注文照会</t>
    <rPh sb="0" eb="4">
      <t>チュウモンショウカイ</t>
    </rPh>
    <phoneticPr fontId="2"/>
  </si>
  <si>
    <t>約定照会</t>
    <rPh sb="0" eb="2">
      <t>ヤクテイ</t>
    </rPh>
    <rPh sb="2" eb="4">
      <t>ショウカイ</t>
    </rPh>
    <phoneticPr fontId="2"/>
  </si>
  <si>
    <t>or　非使用</t>
    <rPh sb="3" eb="6">
      <t>ヒシヨウ</t>
    </rPh>
    <phoneticPr fontId="2"/>
  </si>
  <si>
    <t>Aグループ</t>
    <phoneticPr fontId="2"/>
  </si>
  <si>
    <t>新規注文</t>
    <rPh sb="0" eb="2">
      <t>シンキ</t>
    </rPh>
    <rPh sb="2" eb="4">
      <t>チュウモン</t>
    </rPh>
    <phoneticPr fontId="2"/>
  </si>
  <si>
    <t>現状</t>
    <rPh sb="0" eb="2">
      <t>ゲンジョウ</t>
    </rPh>
    <phoneticPr fontId="2"/>
  </si>
  <si>
    <t>時刻</t>
    <rPh sb="0" eb="2">
      <t>ジコク</t>
    </rPh>
    <phoneticPr fontId="2"/>
  </si>
  <si>
    <r>
      <t>識別番号</t>
    </r>
    <r>
      <rPr>
        <vertAlign val="superscript"/>
        <sz val="11"/>
        <rFont val="ＭＳ Ｐゴシック"/>
        <family val="3"/>
        <charset val="128"/>
      </rPr>
      <t>※</t>
    </r>
    <rPh sb="0" eb="4">
      <t>シキベツバンゴウ</t>
    </rPh>
    <phoneticPr fontId="2"/>
  </si>
  <si>
    <t>返済注文</t>
    <rPh sb="0" eb="4">
      <t>ヘンサイチュウモン</t>
    </rPh>
    <phoneticPr fontId="2"/>
  </si>
  <si>
    <t>利益確定</t>
    <rPh sb="0" eb="4">
      <t>リエキカクテイ</t>
    </rPh>
    <phoneticPr fontId="2"/>
  </si>
  <si>
    <t>時間指定</t>
    <rPh sb="0" eb="4">
      <t>ジカンシテイ</t>
    </rPh>
    <phoneticPr fontId="2"/>
  </si>
  <si>
    <t>即時</t>
    <rPh sb="0" eb="2">
      <t>ソクジ</t>
    </rPh>
    <phoneticPr fontId="2"/>
  </si>
  <si>
    <t>ID番号</t>
    <rPh sb="2" eb="4">
      <t>バンゴウ</t>
    </rPh>
    <phoneticPr fontId="2"/>
  </si>
  <si>
    <t>変更注文</t>
    <rPh sb="0" eb="2">
      <t>ヘンコウ</t>
    </rPh>
    <rPh sb="2" eb="4">
      <t>チュウモン</t>
    </rPh>
    <phoneticPr fontId="2"/>
  </si>
  <si>
    <t>価格指定
（損失限定）</t>
    <rPh sb="0" eb="2">
      <t>カカク</t>
    </rPh>
    <rPh sb="2" eb="4">
      <t>シテイ</t>
    </rPh>
    <rPh sb="6" eb="10">
      <t>ソンシツゲンテイ</t>
    </rPh>
    <phoneticPr fontId="2"/>
  </si>
  <si>
    <t>イニシャル・レンジ戦略</t>
    <rPh sb="9" eb="11">
      <t>センリャク</t>
    </rPh>
    <phoneticPr fontId="2"/>
  </si>
  <si>
    <t>寄り付きから一定時間の株価を計測し、その区間の高値・安値を求める</t>
    <rPh sb="0" eb="1">
      <t>ヨ</t>
    </rPh>
    <rPh sb="2" eb="3">
      <t>ツ</t>
    </rPh>
    <rPh sb="6" eb="8">
      <t>イッテイ</t>
    </rPh>
    <rPh sb="8" eb="10">
      <t>ジカン</t>
    </rPh>
    <rPh sb="11" eb="13">
      <t>カブカ</t>
    </rPh>
    <rPh sb="14" eb="16">
      <t>ケイソク</t>
    </rPh>
    <rPh sb="20" eb="22">
      <t>クカン</t>
    </rPh>
    <rPh sb="23" eb="25">
      <t>タカネ</t>
    </rPh>
    <rPh sb="26" eb="28">
      <t>ヤスネ</t>
    </rPh>
    <rPh sb="29" eb="30">
      <t>モト</t>
    </rPh>
    <phoneticPr fontId="2"/>
  </si>
  <si>
    <t>計測時間終了後、株価が再び当該区間の高値・安値に到達した時に</t>
    <rPh sb="0" eb="4">
      <t>ケイソクジカン</t>
    </rPh>
    <rPh sb="4" eb="7">
      <t>シュウリョウゴ</t>
    </rPh>
    <rPh sb="8" eb="10">
      <t>カブカ</t>
    </rPh>
    <rPh sb="11" eb="12">
      <t>フタタ</t>
    </rPh>
    <rPh sb="13" eb="17">
      <t>トウガイクカン</t>
    </rPh>
    <rPh sb="18" eb="20">
      <t>タカネ</t>
    </rPh>
    <rPh sb="21" eb="23">
      <t>ヤスネ</t>
    </rPh>
    <rPh sb="24" eb="26">
      <t>トウタツ</t>
    </rPh>
    <rPh sb="28" eb="29">
      <t>トキ</t>
    </rPh>
    <phoneticPr fontId="2"/>
  </si>
  <si>
    <t>リスクテイクにエントリーする戦略。　　以下の２タイプがある</t>
    <rPh sb="14" eb="16">
      <t>センリャク</t>
    </rPh>
    <rPh sb="19" eb="21">
      <t>イカ</t>
    </rPh>
    <phoneticPr fontId="2"/>
  </si>
  <si>
    <t>ブレイク戦略（順張り・逆指値型）</t>
    <rPh sb="4" eb="6">
      <t>センリャク</t>
    </rPh>
    <rPh sb="7" eb="8">
      <t>ジュン</t>
    </rPh>
    <rPh sb="8" eb="9">
      <t>ハ</t>
    </rPh>
    <rPh sb="11" eb="14">
      <t>ギャクサシネ</t>
    </rPh>
    <rPh sb="14" eb="15">
      <t>ガタ</t>
    </rPh>
    <phoneticPr fontId="2"/>
  </si>
  <si>
    <t>一定時間内の高安レンジを超えて株価が動いた時、新しいトレンドが</t>
    <rPh sb="0" eb="5">
      <t>イッテイジカンナイ</t>
    </rPh>
    <rPh sb="6" eb="8">
      <t>タカヤス</t>
    </rPh>
    <rPh sb="12" eb="13">
      <t>コ</t>
    </rPh>
    <rPh sb="15" eb="17">
      <t>カブカ</t>
    </rPh>
    <rPh sb="18" eb="19">
      <t>ウゴ</t>
    </rPh>
    <rPh sb="21" eb="22">
      <t>トキ</t>
    </rPh>
    <rPh sb="23" eb="24">
      <t>アタラ</t>
    </rPh>
    <phoneticPr fontId="2"/>
  </si>
  <si>
    <t>発生したとみなしマーケットが動いた方向で新規建ポジションを作る戦略</t>
    <rPh sb="0" eb="2">
      <t>ハッセイ</t>
    </rPh>
    <rPh sb="14" eb="15">
      <t>ウゴ</t>
    </rPh>
    <rPh sb="17" eb="19">
      <t>ホウコウ</t>
    </rPh>
    <rPh sb="20" eb="23">
      <t>シンキダテ</t>
    </rPh>
    <rPh sb="29" eb="30">
      <t>ツク</t>
    </rPh>
    <rPh sb="31" eb="33">
      <t>センリャク</t>
    </rPh>
    <phoneticPr fontId="2"/>
  </si>
  <si>
    <t>マーケットの動きと同方向　⇒　順張り型　</t>
    <rPh sb="6" eb="7">
      <t>ウゴ</t>
    </rPh>
    <rPh sb="9" eb="12">
      <t>ドウホウコウ</t>
    </rPh>
    <rPh sb="15" eb="16">
      <t>ジュン</t>
    </rPh>
    <rPh sb="16" eb="17">
      <t>ハ</t>
    </rPh>
    <rPh sb="18" eb="19">
      <t>ガタ</t>
    </rPh>
    <phoneticPr fontId="2"/>
  </si>
  <si>
    <t>上方</t>
    <rPh sb="0" eb="2">
      <t>ジョウホウ</t>
    </rPh>
    <phoneticPr fontId="2"/>
  </si>
  <si>
    <t>下方</t>
    <rPh sb="0" eb="2">
      <t>カホウ</t>
    </rPh>
    <phoneticPr fontId="2"/>
  </si>
  <si>
    <t>買い</t>
    <rPh sb="0" eb="1">
      <t>カ</t>
    </rPh>
    <phoneticPr fontId="2"/>
  </si>
  <si>
    <t>売り</t>
    <rPh sb="0" eb="1">
      <t>ウ</t>
    </rPh>
    <phoneticPr fontId="2"/>
  </si>
  <si>
    <t>最高値</t>
    <rPh sb="0" eb="3">
      <t>サイタカネ</t>
    </rPh>
    <phoneticPr fontId="2"/>
  </si>
  <si>
    <t>最安値</t>
    <rPh sb="0" eb="1">
      <t>サイ</t>
    </rPh>
    <rPh sb="1" eb="3">
      <t>ヤスネ</t>
    </rPh>
    <phoneticPr fontId="2"/>
  </si>
  <si>
    <t>一定時間内の高安レンジの上限を当面のあいだ踏襲するであろうと</t>
    <rPh sb="0" eb="5">
      <t>イッテイジカンナイ</t>
    </rPh>
    <rPh sb="6" eb="8">
      <t>タカヤス</t>
    </rPh>
    <rPh sb="12" eb="14">
      <t>ジョウゲン</t>
    </rPh>
    <rPh sb="15" eb="17">
      <t>トウメン</t>
    </rPh>
    <rPh sb="21" eb="23">
      <t>トウシュウ</t>
    </rPh>
    <phoneticPr fontId="2"/>
  </si>
  <si>
    <t>みなし、レンジの上限で売り、下限で買う戦略</t>
    <rPh sb="8" eb="10">
      <t>ジョウゲン</t>
    </rPh>
    <rPh sb="11" eb="12">
      <t>ウ</t>
    </rPh>
    <rPh sb="14" eb="16">
      <t>カゲン</t>
    </rPh>
    <rPh sb="17" eb="18">
      <t>カ</t>
    </rPh>
    <rPh sb="19" eb="21">
      <t>センリャク</t>
    </rPh>
    <phoneticPr fontId="2"/>
  </si>
  <si>
    <t>マーケットの動きと逆方向　⇒　逆張り型</t>
    <rPh sb="6" eb="7">
      <t>ウゴ</t>
    </rPh>
    <rPh sb="9" eb="10">
      <t>ギャク</t>
    </rPh>
    <rPh sb="10" eb="12">
      <t>ホウコウ</t>
    </rPh>
    <rPh sb="15" eb="17">
      <t>ギャクバ</t>
    </rPh>
    <rPh sb="18" eb="19">
      <t>ガタ</t>
    </rPh>
    <phoneticPr fontId="2"/>
  </si>
  <si>
    <t>戦略放棄</t>
    <rPh sb="0" eb="4">
      <t>センリャクホウキ</t>
    </rPh>
    <phoneticPr fontId="2"/>
  </si>
  <si>
    <t>高安のレンジが30円以下であった場合など</t>
    <rPh sb="0" eb="2">
      <t>タカヤス</t>
    </rPh>
    <rPh sb="9" eb="10">
      <t>エン</t>
    </rPh>
    <rPh sb="10" eb="12">
      <t>イカ</t>
    </rPh>
    <rPh sb="16" eb="18">
      <t>バアイ</t>
    </rPh>
    <phoneticPr fontId="2"/>
  </si>
  <si>
    <t>現在の値が高安レンジの平均より高い時</t>
    <rPh sb="0" eb="2">
      <t>ゲンザイ</t>
    </rPh>
    <rPh sb="3" eb="4">
      <t>アタイ</t>
    </rPh>
    <rPh sb="5" eb="7">
      <t>タカヤス</t>
    </rPh>
    <rPh sb="11" eb="13">
      <t>ヘイキン</t>
    </rPh>
    <rPh sb="15" eb="16">
      <t>タカ</t>
    </rPh>
    <rPh sb="17" eb="18">
      <t>トキ</t>
    </rPh>
    <phoneticPr fontId="2"/>
  </si>
  <si>
    <t>現在の値が高安レンジの平均より低い</t>
    <rPh sb="0" eb="2">
      <t>ゲンザイ</t>
    </rPh>
    <rPh sb="3" eb="4">
      <t>アタイ</t>
    </rPh>
    <rPh sb="5" eb="7">
      <t>タカヤス</t>
    </rPh>
    <rPh sb="11" eb="13">
      <t>ヘイキン</t>
    </rPh>
    <rPh sb="15" eb="16">
      <t>ヒク</t>
    </rPh>
    <phoneticPr fontId="2"/>
  </si>
  <si>
    <t>最安値</t>
    <rPh sb="0" eb="3">
      <t>サイヤスネ</t>
    </rPh>
    <phoneticPr fontId="2"/>
  </si>
  <si>
    <t>＝If（現在値&gt;Average(高値,安値）,3,１）</t>
    <rPh sb="4" eb="6">
      <t>ゲンザイ</t>
    </rPh>
    <rPh sb="6" eb="7">
      <t>アタイ</t>
    </rPh>
    <rPh sb="16" eb="18">
      <t>タカネ</t>
    </rPh>
    <rPh sb="19" eb="21">
      <t>ヤスネ</t>
    </rPh>
    <phoneticPr fontId="2"/>
  </si>
  <si>
    <t>註　1は売り、3は買い</t>
    <rPh sb="0" eb="1">
      <t>チュウ</t>
    </rPh>
    <rPh sb="4" eb="5">
      <t>ウ</t>
    </rPh>
    <rPh sb="9" eb="10">
      <t>カ</t>
    </rPh>
    <phoneticPr fontId="2"/>
  </si>
  <si>
    <t>＝If（現在値&gt;Average(高値,安値）,レンジの高値,レンジの安値）</t>
    <rPh sb="4" eb="6">
      <t>ゲンザイ</t>
    </rPh>
    <rPh sb="6" eb="7">
      <t>アタイ</t>
    </rPh>
    <rPh sb="16" eb="18">
      <t>タカネ</t>
    </rPh>
    <rPh sb="19" eb="21">
      <t>ヤスネ</t>
    </rPh>
    <rPh sb="27" eb="29">
      <t>タカネ</t>
    </rPh>
    <rPh sb="34" eb="36">
      <t>ヤスネ</t>
    </rPh>
    <phoneticPr fontId="2"/>
  </si>
  <si>
    <t>微調整を加える</t>
    <rPh sb="0" eb="3">
      <t>ビチョウセイ</t>
    </rPh>
    <rPh sb="4" eb="5">
      <t>クワ</t>
    </rPh>
    <phoneticPr fontId="2"/>
  </si>
  <si>
    <t>高値安値に一定レベルのスプレッドを加減する</t>
    <rPh sb="0" eb="4">
      <t>タカネヤスネ</t>
    </rPh>
    <rPh sb="5" eb="7">
      <t>イッテイ</t>
    </rPh>
    <rPh sb="17" eb="19">
      <t>カゲン</t>
    </rPh>
    <phoneticPr fontId="2"/>
  </si>
  <si>
    <t>Ex　完全なレンジブレイクを認識する等</t>
    <rPh sb="3" eb="5">
      <t>カンゼン</t>
    </rPh>
    <rPh sb="14" eb="16">
      <t>ニンシキ</t>
    </rPh>
    <rPh sb="18" eb="19">
      <t>トウ</t>
    </rPh>
    <phoneticPr fontId="2"/>
  </si>
  <si>
    <t>最高値、安値を2回目にタッチしたした時に新規建を発動させる</t>
    <rPh sb="0" eb="3">
      <t>サイタカネ</t>
    </rPh>
    <rPh sb="4" eb="6">
      <t>ヤスネ</t>
    </rPh>
    <rPh sb="8" eb="10">
      <t>カイメ</t>
    </rPh>
    <rPh sb="18" eb="19">
      <t>トキ</t>
    </rPh>
    <rPh sb="20" eb="23">
      <t>シンキダテ</t>
    </rPh>
    <rPh sb="24" eb="26">
      <t>ハツドウ</t>
    </rPh>
    <phoneticPr fontId="2"/>
  </si>
  <si>
    <t>用意された逆指値注文を使わず、独自の方法で</t>
    <rPh sb="0" eb="2">
      <t>ヨウイ</t>
    </rPh>
    <rPh sb="5" eb="10">
      <t>ギャクサシネチュウモン</t>
    </rPh>
    <rPh sb="11" eb="12">
      <t>ツカ</t>
    </rPh>
    <rPh sb="15" eb="17">
      <t>ドクジ</t>
    </rPh>
    <rPh sb="18" eb="20">
      <t>ホウホウ</t>
    </rPh>
    <phoneticPr fontId="2"/>
  </si>
  <si>
    <t>トリガー合致を計測、　条件合致時に成行注文でエントリーするなど</t>
    <rPh sb="4" eb="6">
      <t>ガッチ</t>
    </rPh>
    <rPh sb="7" eb="9">
      <t>ケイソク</t>
    </rPh>
    <rPh sb="11" eb="16">
      <t>ジョウケンガッチジ</t>
    </rPh>
    <rPh sb="17" eb="21">
      <t>ナリユキチュウモン</t>
    </rPh>
    <phoneticPr fontId="2"/>
  </si>
  <si>
    <t>Ex</t>
    <phoneticPr fontId="2"/>
  </si>
  <si>
    <t>Ex</t>
    <phoneticPr fontId="2"/>
  </si>
  <si>
    <t>利確サイドのみ有効な注文執行条件</t>
    <rPh sb="0" eb="2">
      <t>リカク</t>
    </rPh>
    <rPh sb="7" eb="9">
      <t>ユウコウ</t>
    </rPh>
    <rPh sb="10" eb="12">
      <t>チュウモン</t>
    </rPh>
    <rPh sb="12" eb="14">
      <t>シッコウ</t>
    </rPh>
    <rPh sb="14" eb="16">
      <t>ジョウケン</t>
    </rPh>
    <phoneticPr fontId="2"/>
  </si>
  <si>
    <t>変更時に有効な注文執行条件</t>
    <rPh sb="0" eb="2">
      <t>ヘンコウ</t>
    </rPh>
    <rPh sb="2" eb="3">
      <t>ジ</t>
    </rPh>
    <rPh sb="4" eb="6">
      <t>ユウコウ</t>
    </rPh>
    <rPh sb="7" eb="9">
      <t>チュウモン</t>
    </rPh>
    <rPh sb="9" eb="11">
      <t>シッコウ</t>
    </rPh>
    <rPh sb="11" eb="13">
      <t>ジョウケン</t>
    </rPh>
    <phoneticPr fontId="2"/>
  </si>
  <si>
    <t>リバーサル戦略（逆張り・普通指値型）</t>
    <rPh sb="5" eb="7">
      <t>センリャク</t>
    </rPh>
    <rPh sb="8" eb="9">
      <t>ギャク</t>
    </rPh>
    <rPh sb="9" eb="10">
      <t>ハ</t>
    </rPh>
    <rPh sb="12" eb="14">
      <t>フツウ</t>
    </rPh>
    <rPh sb="14" eb="16">
      <t>サシネ</t>
    </rPh>
    <rPh sb="16" eb="17">
      <t>ガタ</t>
    </rPh>
    <phoneticPr fontId="2"/>
  </si>
  <si>
    <t>レンジ・ブレイク戦略（順張り・逆指値型）</t>
    <rPh sb="8" eb="10">
      <t>センリャク</t>
    </rPh>
    <rPh sb="11" eb="12">
      <t>ジュン</t>
    </rPh>
    <rPh sb="12" eb="13">
      <t>ハ</t>
    </rPh>
    <rPh sb="15" eb="18">
      <t>ギャクサシネ</t>
    </rPh>
    <rPh sb="18" eb="19">
      <t>ガタ</t>
    </rPh>
    <phoneticPr fontId="2"/>
  </si>
  <si>
    <t>レンジ・リバーサル戦略（逆張り・普通指値型）</t>
    <rPh sb="9" eb="11">
      <t>センリャク</t>
    </rPh>
    <rPh sb="12" eb="13">
      <t>ギャク</t>
    </rPh>
    <rPh sb="13" eb="14">
      <t>ハ</t>
    </rPh>
    <rPh sb="16" eb="18">
      <t>フツウ</t>
    </rPh>
    <rPh sb="18" eb="20">
      <t>サシネ</t>
    </rPh>
    <rPh sb="20" eb="21">
      <t>ガタ</t>
    </rPh>
    <phoneticPr fontId="2"/>
  </si>
  <si>
    <t>エントリーからイグジットまでの時間が短い場合</t>
    <rPh sb="15" eb="17">
      <t>ジカン</t>
    </rPh>
    <rPh sb="18" eb="19">
      <t>ミジカ</t>
    </rPh>
    <rPh sb="20" eb="22">
      <t>バアイ</t>
    </rPh>
    <phoneticPr fontId="2"/>
  </si>
  <si>
    <t>高安のレンジが狭すぎた場合</t>
    <rPh sb="0" eb="2">
      <t>タカヤス</t>
    </rPh>
    <rPh sb="7" eb="8">
      <t>セマ</t>
    </rPh>
    <rPh sb="11" eb="13">
      <t>バアイ</t>
    </rPh>
    <phoneticPr fontId="2"/>
  </si>
  <si>
    <t>ともに</t>
    <phoneticPr fontId="2"/>
  </si>
  <si>
    <t>上記の逆</t>
    <rPh sb="0" eb="2">
      <t>ジョウキ</t>
    </rPh>
    <rPh sb="3" eb="4">
      <t>ギャク</t>
    </rPh>
    <phoneticPr fontId="2"/>
  </si>
  <si>
    <t>株価上昇下落時、双方で、どちらか一方エントリーしようとした時のアイディア</t>
    <rPh sb="0" eb="4">
      <t>カブカジョウショウ</t>
    </rPh>
    <rPh sb="4" eb="7">
      <t>ゲラクジ</t>
    </rPh>
    <rPh sb="8" eb="10">
      <t>ソウホウ</t>
    </rPh>
    <rPh sb="16" eb="18">
      <t>イッポウ</t>
    </rPh>
    <rPh sb="29" eb="30">
      <t>トキ</t>
    </rPh>
    <phoneticPr fontId="2"/>
  </si>
  <si>
    <t>上記と同じ</t>
    <rPh sb="0" eb="2">
      <t>ジョウキ</t>
    </rPh>
    <rPh sb="3" eb="4">
      <t>オナ</t>
    </rPh>
    <phoneticPr fontId="2"/>
  </si>
  <si>
    <t>***END***</t>
  </si>
  <si>
    <t>利幅</t>
    <rPh sb="0" eb="2">
      <t>リハバ</t>
    </rPh>
    <phoneticPr fontId="2"/>
  </si>
  <si>
    <t>損切り幅</t>
    <rPh sb="0" eb="1">
      <t>ソン</t>
    </rPh>
    <rPh sb="1" eb="2">
      <t>キ</t>
    </rPh>
    <rPh sb="3" eb="4">
      <t>ハバ</t>
    </rPh>
    <phoneticPr fontId="2"/>
  </si>
  <si>
    <t>手動強制決済 = 1</t>
    <phoneticPr fontId="2"/>
  </si>
  <si>
    <r>
      <t>N0</t>
    </r>
    <r>
      <rPr>
        <sz val="11"/>
        <rFont val="ＭＳ Ｐゴシック"/>
        <family val="3"/>
        <charset val="128"/>
      </rPr>
      <t>0</t>
    </r>
    <r>
      <rPr>
        <sz val="11"/>
        <rFont val="ＭＳ Ｐゴシック"/>
        <family val="3"/>
        <charset val="128"/>
      </rPr>
      <t>1</t>
    </r>
    <phoneticPr fontId="2"/>
  </si>
  <si>
    <t>***END***</t>
    <phoneticPr fontId="2"/>
  </si>
  <si>
    <t>***END***</t>
    <phoneticPr fontId="2"/>
  </si>
  <si>
    <t>***END***</t>
    <phoneticPr fontId="2"/>
  </si>
  <si>
    <t>高値補正</t>
    <rPh sb="0" eb="2">
      <t>タカネ</t>
    </rPh>
    <rPh sb="2" eb="4">
      <t>ホセイ</t>
    </rPh>
    <phoneticPr fontId="2"/>
  </si>
  <si>
    <t>安値補正</t>
    <rPh sb="0" eb="2">
      <t>ヤスネ</t>
    </rPh>
    <rPh sb="2" eb="4">
      <t>ホセイ</t>
    </rPh>
    <phoneticPr fontId="2"/>
  </si>
  <si>
    <t>ﾋﾟｰｸ値</t>
    <rPh sb="4" eb="5">
      <t>チ</t>
    </rPh>
    <phoneticPr fontId="2"/>
  </si>
  <si>
    <t>TS状態</t>
    <rPh sb="2" eb="4">
      <t>ジョウタイ</t>
    </rPh>
    <phoneticPr fontId="2"/>
  </si>
  <si>
    <t>利益確定</t>
    <rPh sb="0" eb="2">
      <t>リエキ</t>
    </rPh>
    <rPh sb="2" eb="4">
      <t>カクテイ</t>
    </rPh>
    <phoneticPr fontId="2"/>
  </si>
  <si>
    <t>現在値</t>
    <rPh sb="0" eb="3">
      <t>ゲンザイチ</t>
    </rPh>
    <phoneticPr fontId="2"/>
  </si>
  <si>
    <t>ﾋﾟｰｸ値－約定値</t>
    <rPh sb="4" eb="5">
      <t>チ</t>
    </rPh>
    <rPh sb="6" eb="8">
      <t>ヤクジョウ</t>
    </rPh>
    <rPh sb="8" eb="9">
      <t>チ</t>
    </rPh>
    <phoneticPr fontId="2"/>
  </si>
  <si>
    <t>TSフラグ</t>
    <phoneticPr fontId="2"/>
  </si>
  <si>
    <t>&lt;ﾋﾟｰｸ値からの許容下げ幅</t>
    <rPh sb="5" eb="6">
      <t>チ</t>
    </rPh>
    <rPh sb="9" eb="11">
      <t>キョヨウ</t>
    </rPh>
    <rPh sb="11" eb="12">
      <t>サ</t>
    </rPh>
    <rPh sb="13" eb="14">
      <t>ハバ</t>
    </rPh>
    <phoneticPr fontId="2"/>
  </si>
  <si>
    <t>IfdoneOCO+時間決済サンプル-新バージョン_v004.xls の互換性レポート</t>
  </si>
  <si>
    <t>2020/11/14 14:52 に実行</t>
  </si>
  <si>
    <t>このブックを以前のファイル形式で保存した場合、または以前のバージョンの Microsoft Excel で開いた場合、一覧表示されている機能は利用できなくなります。</t>
  </si>
  <si>
    <t>機能の大幅な損失</t>
  </si>
  <si>
    <t>出現数</t>
  </si>
  <si>
    <t>バージョン</t>
  </si>
  <si>
    <t>このブック内の一部のセルには、他のワークシートの値を参照するデータ入力規則が設定されています。これらの規則は保存されません。</t>
  </si>
  <si>
    <t>条件注文'!C9:C10</t>
  </si>
  <si>
    <t>条件注文'!D19:E19</t>
  </si>
  <si>
    <t>条件注文'!D14:E14</t>
  </si>
  <si>
    <t>条件注文'!D27:E27</t>
  </si>
  <si>
    <t>Excel 97-2003</t>
  </si>
  <si>
    <t>&lt;損切り幅</t>
    <rPh sb="1" eb="3">
      <t>ソンギ</t>
    </rPh>
    <rPh sb="4" eb="5">
      <t>ハバ</t>
    </rPh>
    <phoneticPr fontId="2"/>
  </si>
  <si>
    <t>&lt;新規約定額</t>
    <rPh sb="1" eb="3">
      <t>シンキ</t>
    </rPh>
    <rPh sb="3" eb="5">
      <t>ヤクジョウ</t>
    </rPh>
    <rPh sb="5" eb="6">
      <t>ガク</t>
    </rPh>
    <phoneticPr fontId="2"/>
  </si>
  <si>
    <t>FCANDLE　のパラメータ</t>
    <phoneticPr fontId="2"/>
  </si>
  <si>
    <t>第3パラメータ　　足</t>
    <rPh sb="0" eb="1">
      <t>ダイ</t>
    </rPh>
    <rPh sb="9" eb="10">
      <t>アシ</t>
    </rPh>
    <phoneticPr fontId="2"/>
  </si>
  <si>
    <t>先物コード</t>
    <rPh sb="0" eb="2">
      <t>サキモノ</t>
    </rPh>
    <phoneticPr fontId="2"/>
  </si>
  <si>
    <t>N225</t>
    <phoneticPr fontId="2"/>
  </si>
  <si>
    <t>1分</t>
    <rPh sb="1" eb="2">
      <t>フン</t>
    </rPh>
    <phoneticPr fontId="2"/>
  </si>
  <si>
    <t>チャート表示</t>
    <rPh sb="4" eb="6">
      <t>ヒョウジ</t>
    </rPh>
    <phoneticPr fontId="2"/>
  </si>
  <si>
    <t>限月</t>
    <rPh sb="0" eb="1">
      <t>キリ</t>
    </rPh>
    <rPh sb="1" eb="2">
      <t>ヅキ</t>
    </rPh>
    <phoneticPr fontId="2"/>
  </si>
  <si>
    <t>5分</t>
    <rPh sb="1" eb="2">
      <t>フン</t>
    </rPh>
    <phoneticPr fontId="2"/>
  </si>
  <si>
    <t>サンプル数</t>
    <rPh sb="4" eb="5">
      <t>スウ</t>
    </rPh>
    <phoneticPr fontId="2"/>
  </si>
  <si>
    <t>足 　</t>
    <rPh sb="0" eb="1">
      <t>アシ</t>
    </rPh>
    <phoneticPr fontId="2"/>
  </si>
  <si>
    <t>営業日　日足</t>
    <rPh sb="0" eb="3">
      <t>エイギョウビ</t>
    </rPh>
    <rPh sb="4" eb="6">
      <t>ヒアシ</t>
    </rPh>
    <phoneticPr fontId="2"/>
  </si>
  <si>
    <t>15分</t>
    <rPh sb="2" eb="3">
      <t>フン</t>
    </rPh>
    <phoneticPr fontId="2"/>
  </si>
  <si>
    <t>取得期間</t>
    <rPh sb="0" eb="4">
      <t>シュトクキカン</t>
    </rPh>
    <phoneticPr fontId="2"/>
  </si>
  <si>
    <t>30分</t>
    <rPh sb="2" eb="3">
      <t>フン</t>
    </rPh>
    <phoneticPr fontId="2"/>
  </si>
  <si>
    <t>取得項目</t>
    <rPh sb="0" eb="2">
      <t>シュトク</t>
    </rPh>
    <rPh sb="2" eb="4">
      <t>コウモク</t>
    </rPh>
    <phoneticPr fontId="2"/>
  </si>
  <si>
    <t>B11:H11</t>
    <phoneticPr fontId="2"/>
  </si>
  <si>
    <t>時足</t>
    <rPh sb="0" eb="1">
      <t>トキ</t>
    </rPh>
    <rPh sb="1" eb="2">
      <t>アシ</t>
    </rPh>
    <phoneticPr fontId="2"/>
  </si>
  <si>
    <t>表示開始セル</t>
    <rPh sb="0" eb="4">
      <t>ヒョウジカイシ</t>
    </rPh>
    <phoneticPr fontId="2"/>
  </si>
  <si>
    <t>B12:H12</t>
    <phoneticPr fontId="2"/>
  </si>
  <si>
    <t>B</t>
  </si>
  <si>
    <t>並び順</t>
    <rPh sb="0" eb="1">
      <t>ナラ</t>
    </rPh>
    <rPh sb="2" eb="3">
      <t>ジュン</t>
    </rPh>
    <phoneticPr fontId="2"/>
  </si>
  <si>
    <t>取引日　日足</t>
    <rPh sb="0" eb="3">
      <t>トリヒキビ</t>
    </rPh>
    <rPh sb="4" eb="6">
      <t>ヒアシ</t>
    </rPh>
    <phoneticPr fontId="2"/>
  </si>
  <si>
    <t>T</t>
    <phoneticPr fontId="2"/>
  </si>
  <si>
    <t>本数</t>
    <rPh sb="0" eb="2">
      <t>ホンスウ</t>
    </rPh>
    <phoneticPr fontId="2"/>
  </si>
  <si>
    <t>移動平均</t>
    <rPh sb="0" eb="2">
      <t>イドウ</t>
    </rPh>
    <rPh sb="2" eb="4">
      <t>ヘイキン</t>
    </rPh>
    <phoneticPr fontId="2"/>
  </si>
  <si>
    <t>連番</t>
    <rPh sb="0" eb="2">
      <t>レンバン</t>
    </rPh>
    <phoneticPr fontId="2"/>
  </si>
  <si>
    <t>取引日付</t>
    <rPh sb="0" eb="2">
      <t>トリヒキ</t>
    </rPh>
    <rPh sb="2" eb="4">
      <t>ヒヅケ</t>
    </rPh>
    <phoneticPr fontId="2"/>
  </si>
  <si>
    <t>ｲﾆｼｬﾙﾚﾝｼﾞにおける価格差</t>
    <rPh sb="13" eb="16">
      <t>カカクサ</t>
    </rPh>
    <phoneticPr fontId="2"/>
  </si>
  <si>
    <t>発注を控える価格差</t>
    <rPh sb="0" eb="2">
      <t>ハッチュウ</t>
    </rPh>
    <rPh sb="3" eb="4">
      <t>ヒカ</t>
    </rPh>
    <rPh sb="6" eb="9">
      <t>カカクサ</t>
    </rPh>
    <phoneticPr fontId="2"/>
  </si>
  <si>
    <t>先物</t>
  </si>
  <si>
    <t>N001</t>
  </si>
  <si>
    <t>新規</t>
  </si>
  <si>
    <t>エラー</t>
  </si>
  <si>
    <t>10010:取引パスワードが異なります。入力内容をご確認ください。:1701</t>
  </si>
  <si>
    <t>発注不可設定になっています</t>
  </si>
  <si>
    <t>先物,N001,新規,エラー,発注不可設定になっています</t>
  </si>
  <si>
    <t>先物,N001,新規,エラー,10010:取引パスワードが異なります。入力内容をご確認ください。:1701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</si>
</sst>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quot;△ &quot;#,##0"/>
    <numFmt numFmtId="177" formatCode="h:mm;@"/>
    <numFmt numFmtId="178" formatCode="m/d;@"/>
    <numFmt numFmtId="179" formatCode="[h]:mm"/>
    <numFmt numFmtId="180" formatCode="&quot;第&quot;###0"/>
    <numFmt numFmtId="181" formatCode="m&quot;月&quot;d&quot;日&quot;;@"/>
    <numFmt numFmtId="182" formatCode="m/d\ h:mm;@"/>
    <numFmt numFmtId="183" formatCode="[$-F400]h:mm:ss\ AM/PM"/>
    <numFmt numFmtId="184" formatCode="#,##0_ "/>
    <numFmt numFmtId="185" formatCode="[$-409]h:mm\ AM/PM;@"/>
    <numFmt numFmtId="186" formatCode="0.00&quot;分&quot;"/>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1"/>
      <color indexed="57"/>
      <name val="ＭＳ Ｐゴシック"/>
      <family val="3"/>
      <charset val="128"/>
    </font>
    <font>
      <b/>
      <sz val="14"/>
      <name val="ＭＳ Ｐゴシック"/>
      <family val="3"/>
      <charset val="128"/>
    </font>
    <font>
      <b/>
      <sz val="11"/>
      <name val="ＭＳ Ｐゴシック"/>
      <family val="3"/>
      <charset val="128"/>
    </font>
    <font>
      <b/>
      <sz val="11"/>
      <color indexed="9"/>
      <name val="ＭＳ Ｐゴシック"/>
      <family val="3"/>
      <charset val="128"/>
    </font>
    <font>
      <b/>
      <sz val="11"/>
      <color indexed="10"/>
      <name val="ＭＳ Ｐゴシック"/>
      <family val="3"/>
      <charset val="128"/>
    </font>
    <font>
      <u/>
      <sz val="10"/>
      <color indexed="12"/>
      <name val="ＭＳ Ｐゴシック"/>
      <family val="3"/>
      <charset val="128"/>
    </font>
    <font>
      <sz val="11"/>
      <color indexed="10"/>
      <name val="ＭＳ Ｐゴシック"/>
      <family val="3"/>
      <charset val="128"/>
    </font>
    <font>
      <b/>
      <sz val="18"/>
      <name val="ＭＳ Ｐゴシック"/>
      <family val="3"/>
      <charset val="128"/>
    </font>
    <font>
      <vertAlign val="superscript"/>
      <sz val="11"/>
      <name val="ＭＳ Ｐゴシック"/>
      <family val="3"/>
      <charset val="128"/>
    </font>
    <font>
      <b/>
      <sz val="14"/>
      <color indexed="10"/>
      <name val="ＭＳ Ｐゴシック"/>
      <family val="3"/>
      <charset val="128"/>
    </font>
    <font>
      <sz val="10.5"/>
      <name val="游明朝"/>
      <family val="1"/>
      <charset val="128"/>
    </font>
  </fonts>
  <fills count="12">
    <fill>
      <patternFill patternType="none"/>
    </fill>
    <fill>
      <patternFill patternType="gray125"/>
    </fill>
    <fill>
      <patternFill patternType="solid">
        <fgColor indexed="13"/>
        <bgColor indexed="64"/>
      </patternFill>
    </fill>
    <fill>
      <patternFill patternType="solid">
        <fgColor indexed="22"/>
        <bgColor indexed="64"/>
      </patternFill>
    </fill>
    <fill>
      <patternFill patternType="solid">
        <fgColor indexed="42"/>
        <bgColor indexed="64"/>
      </patternFill>
    </fill>
    <fill>
      <patternFill patternType="solid">
        <fgColor indexed="23"/>
        <bgColor indexed="64"/>
      </patternFill>
    </fill>
    <fill>
      <patternFill patternType="solid">
        <fgColor indexed="45"/>
        <bgColor indexed="64"/>
      </patternFill>
    </fill>
    <fill>
      <patternFill patternType="solid">
        <fgColor indexed="15"/>
        <bgColor indexed="64"/>
      </patternFill>
    </fill>
    <fill>
      <patternFill patternType="solid">
        <fgColor indexed="63"/>
        <bgColor indexed="64"/>
      </patternFill>
    </fill>
    <fill>
      <patternFill patternType="solid">
        <fgColor indexed="40"/>
        <bgColor indexed="64"/>
      </patternFill>
    </fill>
    <fill>
      <patternFill patternType="solid">
        <fgColor indexed="14"/>
        <bgColor indexed="64"/>
      </patternFill>
    </fill>
    <fill>
      <patternFill patternType="solid">
        <fgColor rgb="FFFFFF00"/>
        <bgColor indexed="64"/>
      </patternFill>
    </fill>
  </fills>
  <borders count="227">
    <border>
      <left/>
      <right/>
      <top/>
      <bottom/>
      <diagonal/>
    </border>
    <border>
      <left style="thin">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ashed">
        <color indexed="64"/>
      </right>
      <top style="medium">
        <color indexed="64"/>
      </top>
      <bottom style="dashed">
        <color indexed="64"/>
      </bottom>
      <diagonal/>
    </border>
    <border>
      <left style="dashed">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top style="dashed">
        <color indexed="64"/>
      </top>
      <bottom style="medium">
        <color indexed="64"/>
      </bottom>
      <diagonal/>
    </border>
    <border>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style="double">
        <color indexed="11"/>
      </left>
      <right style="double">
        <color indexed="11"/>
      </right>
      <top style="double">
        <color indexed="11"/>
      </top>
      <bottom style="double">
        <color indexed="1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hair">
        <color indexed="64"/>
      </right>
      <top style="thin">
        <color indexed="64"/>
      </top>
      <bottom/>
      <diagonal/>
    </border>
    <border>
      <left style="hair">
        <color indexed="64"/>
      </left>
      <right/>
      <top style="thin">
        <color indexed="64"/>
      </top>
      <bottom/>
      <diagonal/>
    </border>
    <border>
      <left style="medium">
        <color indexed="64"/>
      </left>
      <right style="hair">
        <color indexed="64"/>
      </right>
      <top/>
      <bottom/>
      <diagonal/>
    </border>
    <border>
      <left style="hair">
        <color indexed="64"/>
      </left>
      <right/>
      <top/>
      <bottom/>
      <diagonal/>
    </border>
    <border>
      <left style="dashed">
        <color indexed="64"/>
      </left>
      <right style="medium">
        <color indexed="64"/>
      </right>
      <top style="medium">
        <color indexed="64"/>
      </top>
      <bottom/>
      <diagonal/>
    </border>
    <border>
      <left style="dashed">
        <color indexed="64"/>
      </left>
      <right style="medium">
        <color indexed="64"/>
      </right>
      <top/>
      <bottom/>
      <diagonal/>
    </border>
    <border>
      <left style="medium">
        <color indexed="64"/>
      </left>
      <right/>
      <top/>
      <bottom style="double">
        <color indexed="64"/>
      </bottom>
      <diagonal/>
    </border>
    <border>
      <left/>
      <right/>
      <top/>
      <bottom style="double">
        <color indexed="64"/>
      </bottom>
      <diagonal/>
    </border>
    <border>
      <left style="dashed">
        <color indexed="64"/>
      </left>
      <right style="medium">
        <color indexed="64"/>
      </right>
      <top/>
      <bottom style="double">
        <color indexed="64"/>
      </bottom>
      <diagonal/>
    </border>
    <border>
      <left style="medium">
        <color indexed="64"/>
      </left>
      <right style="hair">
        <color indexed="64"/>
      </right>
      <top style="double">
        <color indexed="64"/>
      </top>
      <bottom/>
      <diagonal/>
    </border>
    <border>
      <left style="hair">
        <color indexed="64"/>
      </left>
      <right/>
      <top style="double">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medium">
        <color indexed="64"/>
      </left>
      <right style="hair">
        <color indexed="64"/>
      </right>
      <top/>
      <bottom style="double">
        <color indexed="64"/>
      </bottom>
      <diagonal/>
    </border>
    <border>
      <left style="hair">
        <color indexed="64"/>
      </left>
      <right/>
      <top/>
      <bottom style="double">
        <color indexed="64"/>
      </bottom>
      <diagonal/>
    </border>
    <border>
      <left style="hair">
        <color indexed="64"/>
      </left>
      <right style="hair">
        <color indexed="64"/>
      </right>
      <top style="thin">
        <color indexed="64"/>
      </top>
      <bottom style="thin">
        <color indexed="64"/>
      </bottom>
      <diagonal/>
    </border>
    <border>
      <left style="dashed">
        <color indexed="64"/>
      </left>
      <right style="medium">
        <color indexed="64"/>
      </right>
      <top style="medium">
        <color indexed="64"/>
      </top>
      <bottom style="double">
        <color indexed="64"/>
      </bottom>
      <diagonal/>
    </border>
    <border>
      <left style="thin">
        <color indexed="64"/>
      </left>
      <right style="dashed">
        <color indexed="64"/>
      </right>
      <top style="medium">
        <color indexed="64"/>
      </top>
      <bottom style="thin">
        <color indexed="64"/>
      </bottom>
      <diagonal/>
    </border>
    <border>
      <left style="dashed">
        <color indexed="64"/>
      </left>
      <right style="thin">
        <color indexed="64"/>
      </right>
      <top style="medium">
        <color indexed="64"/>
      </top>
      <bottom style="thin">
        <color indexed="64"/>
      </bottom>
      <diagonal/>
    </border>
    <border>
      <left style="double">
        <color indexed="10"/>
      </left>
      <right style="thin">
        <color indexed="64"/>
      </right>
      <top style="double">
        <color indexed="10"/>
      </top>
      <bottom style="double">
        <color indexed="10"/>
      </bottom>
      <diagonal/>
    </border>
    <border>
      <left/>
      <right style="double">
        <color indexed="10"/>
      </right>
      <top style="double">
        <color indexed="10"/>
      </top>
      <bottom style="double">
        <color indexed="10"/>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diagonal/>
    </border>
    <border>
      <left style="medium">
        <color indexed="64"/>
      </left>
      <right style="thin">
        <color indexed="64"/>
      </right>
      <top style="dashed">
        <color indexed="64"/>
      </top>
      <bottom style="medium">
        <color indexed="64"/>
      </bottom>
      <diagonal/>
    </border>
    <border>
      <left style="dashed">
        <color indexed="64"/>
      </left>
      <right style="medium">
        <color indexed="64"/>
      </right>
      <top style="double">
        <color indexed="64"/>
      </top>
      <bottom style="dashed">
        <color indexed="64"/>
      </bottom>
      <diagonal/>
    </border>
    <border>
      <left style="double">
        <color indexed="10"/>
      </left>
      <right style="hair">
        <color indexed="64"/>
      </right>
      <top style="double">
        <color indexed="10"/>
      </top>
      <bottom style="double">
        <color indexed="10"/>
      </bottom>
      <diagonal/>
    </border>
    <border>
      <left style="hair">
        <color indexed="64"/>
      </left>
      <right/>
      <top style="double">
        <color indexed="10"/>
      </top>
      <bottom style="double">
        <color indexed="10"/>
      </bottom>
      <diagonal/>
    </border>
    <border>
      <left/>
      <right style="medium">
        <color indexed="64"/>
      </right>
      <top style="medium">
        <color indexed="64"/>
      </top>
      <bottom style="double">
        <color indexed="64"/>
      </bottom>
      <diagonal/>
    </border>
    <border>
      <left/>
      <right/>
      <top style="double">
        <color indexed="64"/>
      </top>
      <bottom/>
      <diagonal/>
    </border>
    <border>
      <left/>
      <right style="medium">
        <color indexed="64"/>
      </right>
      <top style="double">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bottom style="double">
        <color indexed="64"/>
      </bottom>
      <diagonal/>
    </border>
    <border>
      <left style="thin">
        <color indexed="64"/>
      </left>
      <right style="medium">
        <color indexed="64"/>
      </right>
      <top style="double">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dashed">
        <color indexed="64"/>
      </right>
      <top/>
      <bottom style="thin">
        <color indexed="64"/>
      </bottom>
      <diagonal/>
    </border>
    <border>
      <left style="dashed">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dashed">
        <color indexed="64"/>
      </left>
      <right style="medium">
        <color indexed="64"/>
      </right>
      <top style="double">
        <color indexed="10"/>
      </top>
      <bottom style="double">
        <color indexed="10"/>
      </bottom>
      <diagonal/>
    </border>
    <border>
      <left style="dashed">
        <color indexed="64"/>
      </left>
      <right style="medium">
        <color indexed="64"/>
      </right>
      <top/>
      <bottom style="medium">
        <color indexed="64"/>
      </bottom>
      <diagonal/>
    </border>
    <border>
      <left style="hair">
        <color indexed="64"/>
      </left>
      <right style="dashed">
        <color indexed="64"/>
      </right>
      <top style="medium">
        <color indexed="64"/>
      </top>
      <bottom/>
      <diagonal/>
    </border>
    <border>
      <left style="hair">
        <color indexed="64"/>
      </left>
      <right style="dashed">
        <color indexed="64"/>
      </right>
      <top/>
      <bottom style="medium">
        <color indexed="64"/>
      </bottom>
      <diagonal/>
    </border>
    <border>
      <left style="dashed">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dashed">
        <color indexed="64"/>
      </left>
      <right/>
      <top style="medium">
        <color indexed="64"/>
      </top>
      <bottom/>
      <diagonal/>
    </border>
    <border>
      <left style="dashed">
        <color indexed="64"/>
      </left>
      <right/>
      <top/>
      <bottom style="double">
        <color indexed="64"/>
      </bottom>
      <diagonal/>
    </border>
    <border>
      <left style="dashed">
        <color indexed="64"/>
      </left>
      <right/>
      <top style="double">
        <color indexed="64"/>
      </top>
      <bottom/>
      <diagonal/>
    </border>
    <border>
      <left style="dashed">
        <color indexed="64"/>
      </left>
      <right/>
      <top/>
      <bottom/>
      <diagonal/>
    </border>
    <border>
      <left style="medium">
        <color indexed="64"/>
      </left>
      <right style="dashed">
        <color indexed="64"/>
      </right>
      <top/>
      <bottom/>
      <diagonal/>
    </border>
    <border>
      <left style="dashed">
        <color indexed="64"/>
      </left>
      <right style="dashed">
        <color indexed="64"/>
      </right>
      <top/>
      <bottom/>
      <diagonal/>
    </border>
    <border>
      <left style="medium">
        <color indexed="64"/>
      </left>
      <right style="dashed">
        <color indexed="64"/>
      </right>
      <top style="double">
        <color indexed="64"/>
      </top>
      <bottom style="double">
        <color indexed="64"/>
      </bottom>
      <diagonal/>
    </border>
    <border>
      <left style="dashed">
        <color indexed="64"/>
      </left>
      <right style="dashed">
        <color indexed="64"/>
      </right>
      <top style="double">
        <color indexed="64"/>
      </top>
      <bottom style="double">
        <color indexed="64"/>
      </bottom>
      <diagonal/>
    </border>
    <border>
      <left style="medium">
        <color indexed="64"/>
      </left>
      <right style="dashed">
        <color indexed="64"/>
      </right>
      <top style="double">
        <color indexed="64"/>
      </top>
      <bottom/>
      <diagonal/>
    </border>
    <border>
      <left style="dashed">
        <color indexed="64"/>
      </left>
      <right style="dashed">
        <color indexed="64"/>
      </right>
      <top style="double">
        <color indexed="64"/>
      </top>
      <bottom/>
      <diagonal/>
    </border>
    <border>
      <left style="dashed">
        <color indexed="64"/>
      </left>
      <right style="dashed">
        <color indexed="64"/>
      </right>
      <top style="double">
        <color indexed="64"/>
      </top>
      <bottom style="dashed">
        <color indexed="64"/>
      </bottom>
      <diagonal/>
    </border>
    <border>
      <left style="dashed">
        <color indexed="64"/>
      </left>
      <right style="medium">
        <color indexed="64"/>
      </right>
      <top style="dashed">
        <color indexed="64"/>
      </top>
      <bottom style="thin">
        <color indexed="64"/>
      </bottom>
      <diagonal/>
    </border>
    <border>
      <left style="medium">
        <color indexed="64"/>
      </left>
      <right style="dashed">
        <color indexed="64"/>
      </right>
      <top style="double">
        <color indexed="10"/>
      </top>
      <bottom style="double">
        <color indexed="10"/>
      </bottom>
      <diagonal/>
    </border>
    <border>
      <left style="dashed">
        <color indexed="64"/>
      </left>
      <right style="dashed">
        <color indexed="64"/>
      </right>
      <top style="double">
        <color indexed="10"/>
      </top>
      <bottom style="double">
        <color indexed="10"/>
      </bottom>
      <diagonal/>
    </border>
    <border>
      <left style="medium">
        <color indexed="64"/>
      </left>
      <right style="dashed">
        <color indexed="64"/>
      </right>
      <top/>
      <bottom style="double">
        <color indexed="64"/>
      </bottom>
      <diagonal/>
    </border>
    <border>
      <left style="dashed">
        <color indexed="64"/>
      </left>
      <right style="dashed">
        <color indexed="64"/>
      </right>
      <top/>
      <bottom style="double">
        <color indexed="64"/>
      </bottom>
      <diagonal/>
    </border>
    <border>
      <left style="medium">
        <color indexed="64"/>
      </left>
      <right style="dashed">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dashed">
        <color indexed="64"/>
      </right>
      <top style="medium">
        <color indexed="64"/>
      </top>
      <bottom style="double">
        <color indexed="64"/>
      </bottom>
      <diagonal/>
    </border>
    <border>
      <left style="dashed">
        <color indexed="64"/>
      </left>
      <right style="dashed">
        <color indexed="64"/>
      </right>
      <top style="medium">
        <color indexed="64"/>
      </top>
      <bottom style="double">
        <color indexed="64"/>
      </bottom>
      <diagonal/>
    </border>
    <border>
      <left style="medium">
        <color indexed="64"/>
      </left>
      <right/>
      <top style="medium">
        <color indexed="64"/>
      </top>
      <bottom style="dashed">
        <color indexed="64"/>
      </bottom>
      <diagonal/>
    </border>
    <border>
      <left/>
      <right style="thin">
        <color indexed="64"/>
      </right>
      <top style="medium">
        <color indexed="64"/>
      </top>
      <bottom style="dashed">
        <color indexed="64"/>
      </bottom>
      <diagonal/>
    </border>
    <border>
      <left style="dashed">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double">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indexed="64"/>
      </left>
      <right style="medium">
        <color indexed="64"/>
      </right>
      <top style="double">
        <color indexed="64"/>
      </top>
      <bottom style="double">
        <color indexed="64"/>
      </bottom>
      <diagonal/>
    </border>
    <border>
      <left style="medium">
        <color indexed="64"/>
      </left>
      <right style="thin">
        <color indexed="64"/>
      </right>
      <top style="medium">
        <color indexed="64"/>
      </top>
      <bottom/>
      <diagonal/>
    </border>
    <border>
      <left/>
      <right/>
      <top style="dashed">
        <color indexed="64"/>
      </top>
      <bottom style="dashed">
        <color indexed="64"/>
      </bottom>
      <diagonal/>
    </border>
    <border>
      <left/>
      <right/>
      <top style="dashed">
        <color indexed="64"/>
      </top>
      <bottom style="medium">
        <color indexed="64"/>
      </bottom>
      <diagonal/>
    </border>
    <border>
      <left/>
      <right/>
      <top style="medium">
        <color indexed="64"/>
      </top>
      <bottom style="dashed">
        <color indexed="64"/>
      </bottom>
      <diagonal/>
    </border>
    <border>
      <left style="medium">
        <color indexed="64"/>
      </left>
      <right style="thin">
        <color indexed="64"/>
      </right>
      <top/>
      <bottom/>
      <diagonal/>
    </border>
    <border>
      <left style="medium">
        <color indexed="64"/>
      </left>
      <right style="dashed">
        <color indexed="64"/>
      </right>
      <top style="medium">
        <color indexed="64"/>
      </top>
      <bottom style="medium">
        <color indexed="64"/>
      </bottom>
      <diagonal/>
    </border>
    <border>
      <left style="dashed">
        <color indexed="64"/>
      </left>
      <right/>
      <top style="medium">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medium">
        <color indexed="64"/>
      </left>
      <right style="double">
        <color indexed="64"/>
      </right>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medium">
        <color indexed="64"/>
      </right>
      <top/>
      <bottom style="thin">
        <color indexed="64"/>
      </bottom>
      <diagonal/>
    </border>
    <border>
      <left style="medium">
        <color indexed="64"/>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style="dashed">
        <color indexed="64"/>
      </bottom>
      <diagonal/>
    </border>
    <border>
      <left style="double">
        <color indexed="64"/>
      </left>
      <right/>
      <top style="dashed">
        <color indexed="64"/>
      </top>
      <bottom style="dashed">
        <color indexed="64"/>
      </bottom>
      <diagonal/>
    </border>
    <border>
      <left style="double">
        <color indexed="64"/>
      </left>
      <right/>
      <top style="dashed">
        <color indexed="64"/>
      </top>
      <bottom style="medium">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medium">
        <color indexed="64"/>
      </top>
      <bottom style="medium">
        <color indexed="64"/>
      </bottom>
      <diagonal/>
    </border>
    <border>
      <left style="double">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double">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style="dashed">
        <color indexed="64"/>
      </left>
      <right style="double">
        <color indexed="64"/>
      </right>
      <top style="medium">
        <color indexed="64"/>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double">
        <color indexed="64"/>
      </right>
      <top style="dashed">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double">
        <color indexed="64"/>
      </left>
      <right style="double">
        <color indexed="64"/>
      </right>
      <top style="medium">
        <color indexed="64"/>
      </top>
      <bottom/>
      <diagonal/>
    </border>
    <border>
      <left style="double">
        <color indexed="64"/>
      </left>
      <right style="double">
        <color indexed="64"/>
      </right>
      <top/>
      <bottom style="medium">
        <color indexed="64"/>
      </bottom>
      <diagonal/>
    </border>
    <border>
      <left style="double">
        <color indexed="64"/>
      </left>
      <right style="double">
        <color indexed="64"/>
      </right>
      <top/>
      <bottom/>
      <diagonal/>
    </border>
    <border>
      <left style="double">
        <color indexed="64"/>
      </left>
      <right/>
      <top style="double">
        <color indexed="64"/>
      </top>
      <bottom style="double">
        <color indexed="64"/>
      </bottom>
      <diagonal/>
    </border>
    <border>
      <left style="dashed">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double">
        <color indexed="64"/>
      </bottom>
      <diagonal/>
    </border>
    <border>
      <left/>
      <right style="dashed">
        <color indexed="64"/>
      </right>
      <top style="medium">
        <color indexed="64"/>
      </top>
      <bottom style="double">
        <color indexed="64"/>
      </bottom>
      <diagonal/>
    </border>
    <border>
      <left/>
      <right style="thin">
        <color indexed="64"/>
      </right>
      <top style="medium">
        <color indexed="64"/>
      </top>
      <bottom style="medium">
        <color indexed="64"/>
      </bottom>
      <diagonal/>
    </border>
    <border>
      <left style="thin">
        <color indexed="64"/>
      </left>
      <right/>
      <top style="dashed">
        <color indexed="64"/>
      </top>
      <bottom style="medium">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style="double">
        <color indexed="64"/>
      </top>
      <bottom style="dashed">
        <color indexed="64"/>
      </bottom>
      <diagonal/>
    </border>
    <border>
      <left/>
      <right style="thin">
        <color indexed="64"/>
      </right>
      <top style="double">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medium">
        <color indexed="64"/>
      </top>
      <bottom style="dash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dashed">
        <color indexed="64"/>
      </top>
      <bottom style="medium">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style="dashed">
        <color indexed="64"/>
      </bottom>
      <diagonal/>
    </border>
    <border>
      <left style="thin">
        <color indexed="64"/>
      </left>
      <right style="thin">
        <color indexed="64"/>
      </right>
      <top/>
      <bottom/>
      <diagonal/>
    </border>
    <border>
      <left style="medium">
        <color indexed="8"/>
      </left>
      <right/>
      <top/>
      <bottom/>
      <diagonal/>
    </border>
    <border>
      <left/>
      <right style="medium">
        <color indexed="8"/>
      </right>
      <top/>
      <bottom/>
      <diagonal/>
    </border>
    <border>
      <left/>
      <right/>
      <top style="medium">
        <color indexed="8"/>
      </top>
      <bottom/>
      <diagonal/>
    </border>
    <border>
      <left style="medium">
        <color indexed="8"/>
      </left>
      <right/>
      <top style="medium">
        <color indexed="8"/>
      </top>
      <bottom/>
      <diagonal/>
    </border>
    <border>
      <left/>
      <right style="medium">
        <color indexed="8"/>
      </right>
      <top style="medium">
        <color indexed="8"/>
      </top>
      <bottom/>
      <diagonal/>
    </border>
    <border>
      <left/>
      <right/>
      <top/>
      <bottom style="medium">
        <color indexed="8"/>
      </bottom>
      <diagonal/>
    </border>
    <border>
      <left style="medium">
        <color indexed="8"/>
      </left>
      <right/>
      <top/>
      <bottom style="medium">
        <color indexed="8"/>
      </bottom>
      <diagonal/>
    </border>
    <border>
      <left/>
      <right style="medium">
        <color indexed="8"/>
      </right>
      <top/>
      <bottom style="medium">
        <color indexed="8"/>
      </bottom>
      <diagonal/>
    </border>
  </borders>
  <cellStyleXfs count="3">
    <xf numFmtId="0" fontId="0" fillId="0" borderId="0">
      <alignment vertical="center"/>
    </xf>
    <xf numFmtId="0" fontId="8" fillId="0" borderId="0" applyNumberFormat="0" applyFill="0" applyBorder="0" applyAlignment="0" applyProtection="0">
      <alignment vertical="top"/>
      <protection locked="0"/>
    </xf>
    <xf numFmtId="38" fontId="1" fillId="0" borderId="0" applyFont="0" applyFill="0" applyBorder="0" applyAlignment="0" applyProtection="0">
      <alignment vertical="center"/>
    </xf>
  </cellStyleXfs>
  <cellXfs count="471">
    <xf numFmtId="0" fontId="0" fillId="0" borderId="0" xfId="0">
      <alignment vertical="center"/>
    </xf>
    <xf numFmtId="0" fontId="1" fillId="0" borderId="1" xfId="0" applyFont="1" applyFill="1" applyBorder="1" applyAlignment="1">
      <alignment horizontal="center" vertical="center"/>
    </xf>
    <xf numFmtId="0" fontId="3" fillId="0" borderId="2" xfId="0" applyFont="1" applyFill="1" applyBorder="1" applyAlignment="1">
      <alignment horizontal="right" vertical="center"/>
    </xf>
    <xf numFmtId="0" fontId="3" fillId="0" borderId="3" xfId="0" applyFont="1" applyFill="1" applyBorder="1" applyAlignment="1">
      <alignment horizontal="left"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176" fontId="1" fillId="0" borderId="7" xfId="0" applyNumberFormat="1" applyFont="1" applyBorder="1" applyAlignment="1">
      <alignment horizontal="center" vertical="center"/>
    </xf>
    <xf numFmtId="176" fontId="1" fillId="0" borderId="8" xfId="0" applyNumberFormat="1" applyFont="1" applyBorder="1" applyAlignment="1">
      <alignment horizontal="center" vertical="center"/>
    </xf>
    <xf numFmtId="176" fontId="1" fillId="0" borderId="9" xfId="0" applyNumberFormat="1" applyFont="1" applyBorder="1" applyAlignment="1">
      <alignment horizontal="center" vertical="center"/>
    </xf>
    <xf numFmtId="176" fontId="1" fillId="0" borderId="10" xfId="0" applyNumberFormat="1" applyFont="1" applyBorder="1" applyAlignment="1">
      <alignment horizontal="center" vertical="center"/>
    </xf>
    <xf numFmtId="176" fontId="1" fillId="0" borderId="11" xfId="0" applyNumberFormat="1" applyFont="1" applyBorder="1" applyAlignment="1">
      <alignment horizontal="center" vertical="center"/>
    </xf>
    <xf numFmtId="176" fontId="1" fillId="0" borderId="12" xfId="0" applyNumberFormat="1" applyFont="1" applyBorder="1" applyAlignment="1">
      <alignment horizontal="center" vertical="center"/>
    </xf>
    <xf numFmtId="176" fontId="1" fillId="0" borderId="13" xfId="0" applyNumberFormat="1" applyFont="1" applyBorder="1" applyAlignment="1">
      <alignment horizontal="center" vertical="center"/>
    </xf>
    <xf numFmtId="176" fontId="1" fillId="0" borderId="14" xfId="0" applyNumberFormat="1" applyFont="1" applyBorder="1" applyAlignment="1">
      <alignment horizontal="center" vertical="center"/>
    </xf>
    <xf numFmtId="176" fontId="1" fillId="0" borderId="15" xfId="0" applyNumberFormat="1" applyFont="1" applyBorder="1" applyAlignment="1">
      <alignment horizontal="center" vertical="center"/>
    </xf>
    <xf numFmtId="0" fontId="1" fillId="0" borderId="0" xfId="0" applyFont="1">
      <alignment vertical="center"/>
    </xf>
    <xf numFmtId="0" fontId="4" fillId="0" borderId="0" xfId="0" applyFont="1">
      <alignment vertical="center"/>
    </xf>
    <xf numFmtId="14" fontId="4" fillId="0" borderId="0" xfId="0" applyNumberFormat="1" applyFont="1" applyAlignment="1">
      <alignment horizontal="center" vertical="center"/>
    </xf>
    <xf numFmtId="0" fontId="5" fillId="0" borderId="0" xfId="0" applyFont="1">
      <alignment vertical="center"/>
    </xf>
    <xf numFmtId="0" fontId="0" fillId="0" borderId="16" xfId="0" applyBorder="1" applyAlignment="1">
      <alignment horizontal="center" vertical="center"/>
    </xf>
    <xf numFmtId="0" fontId="0" fillId="0" borderId="17" xfId="0" applyBorder="1">
      <alignment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0" xfId="0" applyBorder="1">
      <alignment vertical="center"/>
    </xf>
    <xf numFmtId="0" fontId="0" fillId="0" borderId="0" xfId="0" applyBorder="1" applyAlignment="1">
      <alignment horizontal="center" vertical="center"/>
    </xf>
    <xf numFmtId="0" fontId="0" fillId="0" borderId="0" xfId="0" applyAlignment="1">
      <alignment horizontal="center" vertical="center"/>
    </xf>
    <xf numFmtId="0" fontId="0" fillId="0" borderId="20" xfId="0" applyBorder="1">
      <alignment vertical="center"/>
    </xf>
    <xf numFmtId="38" fontId="0" fillId="0" borderId="21" xfId="0" applyNumberFormat="1" applyBorder="1" applyAlignment="1">
      <alignment horizontal="center" vertical="center"/>
    </xf>
    <xf numFmtId="38" fontId="0" fillId="0" borderId="0" xfId="2" applyFont="1">
      <alignment vertical="center"/>
    </xf>
    <xf numFmtId="38" fontId="0" fillId="0" borderId="0" xfId="0" applyNumberFormat="1">
      <alignment vertical="center"/>
    </xf>
    <xf numFmtId="177" fontId="0" fillId="0" borderId="0" xfId="0" applyNumberFormat="1">
      <alignment vertical="center"/>
    </xf>
    <xf numFmtId="0" fontId="0" fillId="0" borderId="22" xfId="0" applyBorder="1">
      <alignment vertical="center"/>
    </xf>
    <xf numFmtId="0" fontId="0" fillId="0" borderId="22" xfId="0" applyBorder="1" applyAlignment="1">
      <alignment vertical="center"/>
    </xf>
    <xf numFmtId="0" fontId="0" fillId="0" borderId="23" xfId="0" applyBorder="1">
      <alignment vertical="center"/>
    </xf>
    <xf numFmtId="0" fontId="0" fillId="0" borderId="23" xfId="0" applyBorder="1" applyAlignment="1">
      <alignment vertical="center"/>
    </xf>
    <xf numFmtId="0" fontId="0" fillId="0" borderId="24" xfId="0" applyBorder="1">
      <alignment vertical="center"/>
    </xf>
    <xf numFmtId="0" fontId="0" fillId="0" borderId="25" xfId="0" applyBorder="1">
      <alignment vertical="center"/>
    </xf>
    <xf numFmtId="0" fontId="0" fillId="0" borderId="26" xfId="0" applyBorder="1" applyAlignment="1">
      <alignment vertical="center"/>
    </xf>
    <xf numFmtId="0" fontId="0" fillId="0" borderId="27" xfId="0" applyBorder="1">
      <alignment vertical="center"/>
    </xf>
    <xf numFmtId="38" fontId="0" fillId="0" borderId="28" xfId="2" applyFont="1" applyBorder="1" applyAlignment="1">
      <alignment horizontal="center" vertical="center"/>
    </xf>
    <xf numFmtId="0" fontId="0" fillId="0" borderId="29" xfId="0" applyBorder="1">
      <alignment vertical="center"/>
    </xf>
    <xf numFmtId="0" fontId="0" fillId="0" borderId="30" xfId="0" applyBorder="1">
      <alignment vertical="center"/>
    </xf>
    <xf numFmtId="38" fontId="7" fillId="2" borderId="31" xfId="2" applyFont="1" applyFill="1" applyBorder="1" applyAlignment="1">
      <alignment horizontal="center" vertical="center"/>
    </xf>
    <xf numFmtId="0" fontId="0" fillId="0" borderId="32" xfId="0" applyBorder="1">
      <alignment vertical="center"/>
    </xf>
    <xf numFmtId="0" fontId="0" fillId="0" borderId="33" xfId="0" applyBorder="1">
      <alignment vertical="center"/>
    </xf>
    <xf numFmtId="38" fontId="5" fillId="0" borderId="34" xfId="2" applyFont="1" applyFill="1" applyBorder="1" applyAlignment="1">
      <alignment horizontal="center" vertical="center"/>
    </xf>
    <xf numFmtId="0" fontId="0" fillId="0" borderId="35" xfId="0" applyBorder="1">
      <alignment vertical="center"/>
    </xf>
    <xf numFmtId="0" fontId="0" fillId="0" borderId="36" xfId="0" applyBorder="1">
      <alignment vertical="center"/>
    </xf>
    <xf numFmtId="177" fontId="5" fillId="0" borderId="37" xfId="2" applyNumberFormat="1" applyFont="1" applyFill="1" applyBorder="1" applyAlignment="1">
      <alignment horizontal="center" vertical="center"/>
    </xf>
    <xf numFmtId="49" fontId="1" fillId="0" borderId="0" xfId="0" applyNumberFormat="1" applyFont="1">
      <alignment vertical="center"/>
    </xf>
    <xf numFmtId="0" fontId="1" fillId="0" borderId="38" xfId="0" applyNumberFormat="1" applyFont="1" applyBorder="1" applyAlignment="1">
      <alignment horizontal="center" vertical="center"/>
    </xf>
    <xf numFmtId="0" fontId="0" fillId="3" borderId="39" xfId="0" applyFill="1" applyBorder="1">
      <alignment vertical="center"/>
    </xf>
    <xf numFmtId="0" fontId="0" fillId="3" borderId="40" xfId="0" applyFill="1" applyBorder="1">
      <alignment vertical="center"/>
    </xf>
    <xf numFmtId="0" fontId="0" fillId="3" borderId="41" xfId="0" applyFill="1" applyBorder="1">
      <alignment vertical="center"/>
    </xf>
    <xf numFmtId="180" fontId="1" fillId="0" borderId="42" xfId="0" applyNumberFormat="1" applyFont="1" applyBorder="1" applyAlignment="1">
      <alignment horizontal="right" vertical="center"/>
    </xf>
    <xf numFmtId="0" fontId="1" fillId="0" borderId="43" xfId="0" applyFont="1" applyBorder="1" applyAlignment="1">
      <alignment horizontal="center" vertical="center"/>
    </xf>
    <xf numFmtId="180" fontId="1" fillId="0" borderId="44" xfId="0" applyNumberFormat="1" applyFont="1" applyBorder="1" applyAlignment="1">
      <alignment horizontal="right" vertical="center"/>
    </xf>
    <xf numFmtId="0" fontId="1" fillId="0" borderId="45" xfId="0" applyFont="1" applyBorder="1" applyAlignment="1">
      <alignment horizontal="center" vertical="center"/>
    </xf>
    <xf numFmtId="180" fontId="1" fillId="3" borderId="39" xfId="0" applyNumberFormat="1" applyFont="1" applyFill="1" applyBorder="1" applyAlignment="1">
      <alignment horizontal="right" vertical="center"/>
    </xf>
    <xf numFmtId="0" fontId="1" fillId="3" borderId="40" xfId="0" applyFont="1" applyFill="1" applyBorder="1" applyAlignment="1">
      <alignment horizontal="center" vertical="center"/>
    </xf>
    <xf numFmtId="0" fontId="0" fillId="3" borderId="46" xfId="0" applyFill="1" applyBorder="1">
      <alignment vertical="center"/>
    </xf>
    <xf numFmtId="180" fontId="1" fillId="3" borderId="22" xfId="0" applyNumberFormat="1" applyFont="1" applyFill="1" applyBorder="1" applyAlignment="1">
      <alignment horizontal="right" vertical="center"/>
    </xf>
    <xf numFmtId="0" fontId="1" fillId="3" borderId="0" xfId="0" applyFont="1" applyFill="1" applyBorder="1" applyAlignment="1">
      <alignment horizontal="center" vertical="center"/>
    </xf>
    <xf numFmtId="0" fontId="0" fillId="3" borderId="47" xfId="0" applyFill="1" applyBorder="1">
      <alignment vertical="center"/>
    </xf>
    <xf numFmtId="180" fontId="1" fillId="3" borderId="48" xfId="0" applyNumberFormat="1" applyFont="1" applyFill="1" applyBorder="1" applyAlignment="1">
      <alignment horizontal="right" vertical="center"/>
    </xf>
    <xf numFmtId="0" fontId="1" fillId="3" borderId="49" xfId="0" applyFont="1" applyFill="1" applyBorder="1" applyAlignment="1">
      <alignment horizontal="center" vertical="center"/>
    </xf>
    <xf numFmtId="0" fontId="0" fillId="3" borderId="50" xfId="0" applyFill="1" applyBorder="1">
      <alignment vertical="center"/>
    </xf>
    <xf numFmtId="180" fontId="1" fillId="0" borderId="51" xfId="0" applyNumberFormat="1" applyFont="1" applyBorder="1" applyAlignment="1">
      <alignment vertical="center"/>
    </xf>
    <xf numFmtId="0" fontId="1" fillId="0" borderId="52" xfId="0" applyFont="1" applyBorder="1" applyAlignment="1">
      <alignment horizontal="center" vertical="center"/>
    </xf>
    <xf numFmtId="0" fontId="1" fillId="3" borderId="47" xfId="0" applyFont="1" applyFill="1" applyBorder="1" applyAlignment="1">
      <alignment horizontal="right" vertical="center"/>
    </xf>
    <xf numFmtId="0" fontId="1" fillId="0" borderId="45" xfId="0" applyFont="1" applyFill="1" applyBorder="1" applyAlignment="1">
      <alignment horizontal="center" vertical="center"/>
    </xf>
    <xf numFmtId="49" fontId="1" fillId="3" borderId="47" xfId="2" applyNumberFormat="1" applyFont="1" applyFill="1" applyBorder="1" applyAlignment="1">
      <alignment horizontal="right" vertical="center"/>
    </xf>
    <xf numFmtId="38" fontId="1" fillId="3" borderId="53" xfId="2" applyFont="1" applyFill="1" applyBorder="1" applyAlignment="1">
      <alignment vertical="center"/>
    </xf>
    <xf numFmtId="38" fontId="1" fillId="3" borderId="54" xfId="2" applyFont="1" applyFill="1" applyBorder="1" applyAlignment="1">
      <alignment vertical="center"/>
    </xf>
    <xf numFmtId="38" fontId="1" fillId="3" borderId="55" xfId="2" applyFont="1" applyFill="1" applyBorder="1" applyAlignment="1">
      <alignment vertical="center"/>
    </xf>
    <xf numFmtId="180" fontId="1" fillId="0" borderId="56" xfId="0" applyNumberFormat="1" applyFont="1" applyBorder="1" applyAlignment="1">
      <alignment vertical="center"/>
    </xf>
    <xf numFmtId="180" fontId="1" fillId="0" borderId="57" xfId="0" applyNumberFormat="1" applyFont="1" applyBorder="1" applyAlignment="1">
      <alignment horizontal="right" vertical="center"/>
    </xf>
    <xf numFmtId="0" fontId="1" fillId="0" borderId="0" xfId="0" applyFont="1" applyFill="1" applyBorder="1" applyAlignment="1">
      <alignment vertical="center"/>
    </xf>
    <xf numFmtId="0" fontId="1" fillId="0" borderId="0" xfId="0" applyFont="1" applyAlignment="1">
      <alignment horizontal="center" vertical="center"/>
    </xf>
    <xf numFmtId="180" fontId="1" fillId="0" borderId="56" xfId="0" applyNumberFormat="1" applyFont="1" applyBorder="1" applyAlignment="1">
      <alignment horizontal="right" vertical="center"/>
    </xf>
    <xf numFmtId="0" fontId="1" fillId="0" borderId="40" xfId="0" applyFont="1" applyBorder="1" applyAlignment="1">
      <alignment horizontal="center" vertical="center"/>
    </xf>
    <xf numFmtId="0" fontId="1" fillId="0" borderId="0" xfId="0" applyFont="1" applyFill="1" applyBorder="1" applyAlignment="1">
      <alignment horizontal="center" vertical="center"/>
    </xf>
    <xf numFmtId="180" fontId="1" fillId="0" borderId="51" xfId="0" applyNumberFormat="1" applyFont="1" applyBorder="1" applyAlignment="1">
      <alignment horizontal="right" vertical="center"/>
    </xf>
    <xf numFmtId="180" fontId="1" fillId="0" borderId="58" xfId="0" applyNumberFormat="1" applyFont="1" applyBorder="1" applyAlignment="1">
      <alignment horizontal="right" vertical="center"/>
    </xf>
    <xf numFmtId="0" fontId="1" fillId="0" borderId="59" xfId="0" applyFont="1" applyFill="1" applyBorder="1" applyAlignment="1">
      <alignment horizontal="center" vertical="center"/>
    </xf>
    <xf numFmtId="0" fontId="0" fillId="0" borderId="25" xfId="0" applyFill="1" applyBorder="1" applyAlignment="1">
      <alignment horizontal="center" vertical="center"/>
    </xf>
    <xf numFmtId="0" fontId="0" fillId="0" borderId="0" xfId="0" applyAlignment="1">
      <alignment vertical="center"/>
    </xf>
    <xf numFmtId="0" fontId="0" fillId="0" borderId="60" xfId="0" applyFill="1" applyBorder="1" applyAlignment="1">
      <alignment horizontal="center" vertical="center"/>
    </xf>
    <xf numFmtId="0" fontId="0" fillId="0" borderId="0" xfId="0" applyBorder="1" applyAlignment="1">
      <alignment vertical="center"/>
    </xf>
    <xf numFmtId="0" fontId="0" fillId="0" borderId="0" xfId="0" applyFill="1" applyBorder="1">
      <alignment vertical="center"/>
    </xf>
    <xf numFmtId="49" fontId="0" fillId="0" borderId="0" xfId="0" applyNumberFormat="1" applyBorder="1">
      <alignment vertical="center"/>
    </xf>
    <xf numFmtId="0" fontId="0" fillId="0" borderId="25" xfId="0" applyBorder="1" applyAlignment="1">
      <alignment vertical="center"/>
    </xf>
    <xf numFmtId="0" fontId="0" fillId="4" borderId="61" xfId="0" applyFill="1" applyBorder="1" applyAlignment="1">
      <alignment horizontal="center" vertical="center"/>
    </xf>
    <xf numFmtId="0" fontId="6" fillId="5" borderId="37" xfId="0" applyFont="1" applyFill="1" applyBorder="1" applyAlignment="1">
      <alignment horizontal="center" vertical="center"/>
    </xf>
    <xf numFmtId="178" fontId="0" fillId="4" borderId="62" xfId="0" applyNumberFormat="1" applyFill="1" applyBorder="1">
      <alignment vertical="center"/>
    </xf>
    <xf numFmtId="179" fontId="0" fillId="4" borderId="63" xfId="0" applyNumberFormat="1" applyFill="1" applyBorder="1">
      <alignment vertical="center"/>
    </xf>
    <xf numFmtId="0" fontId="0" fillId="0" borderId="64" xfId="0" applyBorder="1">
      <alignment vertical="center"/>
    </xf>
    <xf numFmtId="0" fontId="0" fillId="0" borderId="65" xfId="0" applyBorder="1" applyAlignment="1">
      <alignment horizontal="center" vertical="center"/>
    </xf>
    <xf numFmtId="0" fontId="0" fillId="0" borderId="66" xfId="0" applyFill="1" applyBorder="1">
      <alignment vertical="center"/>
    </xf>
    <xf numFmtId="0" fontId="0" fillId="0" borderId="67" xfId="0" applyFill="1" applyBorder="1" applyAlignment="1">
      <alignment horizontal="center" vertical="center"/>
    </xf>
    <xf numFmtId="0" fontId="0" fillId="0" borderId="68" xfId="0" applyFill="1" applyBorder="1">
      <alignment vertical="center"/>
    </xf>
    <xf numFmtId="0" fontId="0" fillId="0" borderId="69" xfId="0" applyFill="1" applyBorder="1" applyAlignment="1">
      <alignment horizontal="center" vertical="center"/>
    </xf>
    <xf numFmtId="0" fontId="0" fillId="0" borderId="0" xfId="0" applyFill="1">
      <alignment vertical="center"/>
    </xf>
    <xf numFmtId="0" fontId="0" fillId="0" borderId="70" xfId="0" applyFill="1" applyBorder="1" applyAlignment="1">
      <alignment horizontal="center" vertical="center"/>
    </xf>
    <xf numFmtId="38" fontId="5" fillId="3" borderId="71" xfId="2" applyFont="1" applyFill="1" applyBorder="1" applyAlignment="1">
      <alignment horizontal="right" vertical="center"/>
    </xf>
    <xf numFmtId="38" fontId="5" fillId="3" borderId="47" xfId="0" applyNumberFormat="1" applyFont="1" applyFill="1" applyBorder="1">
      <alignment vertical="center"/>
    </xf>
    <xf numFmtId="180" fontId="1" fillId="0" borderId="72" xfId="0" applyNumberFormat="1" applyFont="1" applyBorder="1" applyAlignment="1">
      <alignment horizontal="right" vertical="center"/>
    </xf>
    <xf numFmtId="0" fontId="1" fillId="0" borderId="73" xfId="0" applyFont="1" applyBorder="1" applyAlignment="1">
      <alignment horizontal="center" vertical="center"/>
    </xf>
    <xf numFmtId="0" fontId="1" fillId="0" borderId="0" xfId="0" applyFont="1" applyAlignment="1">
      <alignment horizontal="left" vertical="center"/>
    </xf>
    <xf numFmtId="0" fontId="0" fillId="0" borderId="74" xfId="0" applyBorder="1" applyAlignment="1">
      <alignment vertical="center"/>
    </xf>
    <xf numFmtId="0" fontId="0" fillId="0" borderId="75" xfId="0" applyBorder="1">
      <alignment vertical="center"/>
    </xf>
    <xf numFmtId="0" fontId="0" fillId="0" borderId="76" xfId="0" applyBorder="1">
      <alignment vertical="center"/>
    </xf>
    <xf numFmtId="0" fontId="0" fillId="0" borderId="77" xfId="0" applyBorder="1" applyAlignment="1">
      <alignment vertical="center"/>
    </xf>
    <xf numFmtId="0" fontId="0" fillId="0" borderId="78" xfId="0" applyBorder="1" applyAlignment="1">
      <alignment vertical="center" wrapText="1"/>
    </xf>
    <xf numFmtId="0" fontId="0" fillId="0" borderId="74" xfId="0" applyBorder="1" applyAlignment="1">
      <alignment vertical="center" wrapText="1"/>
    </xf>
    <xf numFmtId="0" fontId="1" fillId="0" borderId="18" xfId="0" applyFont="1" applyBorder="1" applyAlignment="1">
      <alignment horizontal="center" vertical="center"/>
    </xf>
    <xf numFmtId="38" fontId="6" fillId="5" borderId="79" xfId="2" applyFont="1" applyFill="1" applyBorder="1" applyAlignment="1">
      <alignment horizontal="center" vertical="center"/>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 fillId="0" borderId="79" xfId="0" applyFont="1" applyFill="1" applyBorder="1" applyAlignment="1">
      <alignment horizontal="center" vertical="center"/>
    </xf>
    <xf numFmtId="0" fontId="0" fillId="0" borderId="81" xfId="0" applyBorder="1" applyAlignment="1">
      <alignment horizontal="center" vertical="center"/>
    </xf>
    <xf numFmtId="0" fontId="0" fillId="0" borderId="82" xfId="0" applyFill="1" applyBorder="1" applyAlignment="1">
      <alignment horizontal="center" vertical="center"/>
    </xf>
    <xf numFmtId="0" fontId="1" fillId="3" borderId="83" xfId="0" applyFont="1" applyFill="1" applyBorder="1" applyAlignment="1">
      <alignment horizontal="center" vertical="center"/>
    </xf>
    <xf numFmtId="0" fontId="1" fillId="3" borderId="2" xfId="0" applyFont="1" applyFill="1" applyBorder="1" applyAlignment="1">
      <alignment vertical="center"/>
    </xf>
    <xf numFmtId="0" fontId="1" fillId="0" borderId="84" xfId="0" applyFont="1" applyFill="1" applyBorder="1" applyAlignment="1">
      <alignment vertical="center"/>
    </xf>
    <xf numFmtId="176" fontId="1" fillId="0" borderId="85" xfId="0" applyNumberFormat="1" applyFont="1" applyBorder="1" applyAlignment="1">
      <alignment vertical="center"/>
    </xf>
    <xf numFmtId="176" fontId="1" fillId="0" borderId="86" xfId="0" applyNumberFormat="1" applyFont="1" applyBorder="1" applyAlignment="1">
      <alignment vertical="center"/>
    </xf>
    <xf numFmtId="176" fontId="1" fillId="0" borderId="87" xfId="0" applyNumberFormat="1" applyFont="1" applyBorder="1" applyAlignment="1">
      <alignment vertical="center"/>
    </xf>
    <xf numFmtId="0" fontId="1" fillId="0" borderId="88" xfId="0" applyFont="1" applyBorder="1" applyAlignment="1">
      <alignment horizontal="center" vertical="center"/>
    </xf>
    <xf numFmtId="176" fontId="1" fillId="0" borderId="88" xfId="0" applyNumberFormat="1" applyFont="1" applyFill="1" applyBorder="1" applyAlignment="1">
      <alignment vertical="center"/>
    </xf>
    <xf numFmtId="20" fontId="0" fillId="0" borderId="0" xfId="0" applyNumberFormat="1">
      <alignment vertical="center"/>
    </xf>
    <xf numFmtId="38" fontId="1" fillId="0" borderId="0" xfId="2">
      <alignment vertical="center"/>
    </xf>
    <xf numFmtId="0" fontId="1" fillId="0" borderId="0" xfId="0" applyNumberFormat="1" applyFont="1">
      <alignment vertical="center"/>
    </xf>
    <xf numFmtId="38" fontId="1" fillId="0" borderId="0" xfId="2" applyFont="1">
      <alignment vertical="center"/>
    </xf>
    <xf numFmtId="0" fontId="1" fillId="0" borderId="84" xfId="0" applyFont="1" applyBorder="1" applyAlignment="1">
      <alignment vertical="center"/>
    </xf>
    <xf numFmtId="0" fontId="1" fillId="0" borderId="89" xfId="0" applyFont="1" applyBorder="1" applyAlignment="1">
      <alignment vertical="center"/>
    </xf>
    <xf numFmtId="38" fontId="1" fillId="0" borderId="89" xfId="2" applyFont="1" applyBorder="1" applyAlignment="1">
      <alignment horizontal="right" vertical="center"/>
    </xf>
    <xf numFmtId="49" fontId="1" fillId="0" borderId="90" xfId="0" applyNumberFormat="1" applyFont="1" applyFill="1" applyBorder="1" applyAlignment="1">
      <alignment vertical="top"/>
    </xf>
    <xf numFmtId="0" fontId="1" fillId="0" borderId="91" xfId="0" applyFont="1" applyBorder="1" applyAlignment="1">
      <alignment vertical="center"/>
    </xf>
    <xf numFmtId="0" fontId="1" fillId="0" borderId="92" xfId="0" applyFont="1" applyBorder="1" applyAlignment="1">
      <alignment vertical="center"/>
    </xf>
    <xf numFmtId="38" fontId="1" fillId="0" borderId="92" xfId="2" applyFont="1" applyBorder="1" applyAlignment="1">
      <alignment horizontal="right" vertical="center"/>
    </xf>
    <xf numFmtId="49" fontId="1" fillId="0" borderId="93" xfId="0" applyNumberFormat="1" applyFont="1" applyFill="1" applyBorder="1" applyAlignment="1">
      <alignment vertical="top"/>
    </xf>
    <xf numFmtId="49" fontId="1" fillId="0" borderId="93" xfId="0" applyNumberFormat="1" applyFont="1" applyFill="1" applyBorder="1" applyAlignment="1">
      <alignment vertical="top" wrapText="1"/>
    </xf>
    <xf numFmtId="0" fontId="1" fillId="0" borderId="92" xfId="0" applyFont="1" applyFill="1" applyBorder="1" applyAlignment="1">
      <alignment vertical="center"/>
    </xf>
    <xf numFmtId="0" fontId="1" fillId="0" borderId="92" xfId="2" applyNumberFormat="1" applyFont="1" applyBorder="1" applyAlignment="1">
      <alignment horizontal="right" vertical="center"/>
    </xf>
    <xf numFmtId="38" fontId="1" fillId="0" borderId="0" xfId="2" applyFont="1" applyBorder="1">
      <alignment vertical="center"/>
    </xf>
    <xf numFmtId="38" fontId="1" fillId="0" borderId="92" xfId="2" applyFont="1" applyFill="1" applyBorder="1" applyAlignment="1">
      <alignment horizontal="right" vertical="center"/>
    </xf>
    <xf numFmtId="0" fontId="1" fillId="0" borderId="93" xfId="0" applyFont="1" applyBorder="1" applyAlignment="1">
      <alignment vertical="center" wrapText="1"/>
    </xf>
    <xf numFmtId="0" fontId="1" fillId="0" borderId="94" xfId="0" applyFont="1" applyBorder="1" applyAlignment="1">
      <alignment vertical="center"/>
    </xf>
    <xf numFmtId="38" fontId="1" fillId="0" borderId="95" xfId="2" applyFont="1" applyBorder="1">
      <alignment vertical="center"/>
    </xf>
    <xf numFmtId="0" fontId="1" fillId="0" borderId="96" xfId="0" applyFont="1" applyBorder="1">
      <alignment vertical="center"/>
    </xf>
    <xf numFmtId="38" fontId="1" fillId="0" borderId="0" xfId="2" applyFont="1" applyAlignment="1">
      <alignment horizontal="right" vertical="center"/>
    </xf>
    <xf numFmtId="0" fontId="1" fillId="0" borderId="97" xfId="0" applyFont="1" applyFill="1" applyBorder="1" applyAlignment="1">
      <alignment vertical="center"/>
    </xf>
    <xf numFmtId="38" fontId="1" fillId="0" borderId="98" xfId="2" applyFont="1" applyBorder="1">
      <alignment vertical="center"/>
    </xf>
    <xf numFmtId="38" fontId="1" fillId="0" borderId="43" xfId="2" applyFont="1" applyBorder="1" applyAlignment="1">
      <alignment horizontal="right" vertical="center"/>
    </xf>
    <xf numFmtId="0" fontId="1" fillId="0" borderId="45" xfId="2" applyNumberFormat="1" applyFont="1" applyBorder="1" applyAlignment="1">
      <alignment horizontal="right" vertical="center"/>
    </xf>
    <xf numFmtId="38" fontId="1" fillId="0" borderId="45" xfId="2" applyFont="1" applyBorder="1" applyAlignment="1">
      <alignment horizontal="right" vertical="center"/>
    </xf>
    <xf numFmtId="38" fontId="1" fillId="0" borderId="45" xfId="2" applyFont="1" applyFill="1" applyBorder="1" applyAlignment="1">
      <alignment horizontal="right" vertical="center"/>
    </xf>
    <xf numFmtId="38" fontId="1" fillId="0" borderId="45" xfId="2" applyFont="1" applyBorder="1" applyAlignment="1">
      <alignment horizontal="center" vertical="center"/>
    </xf>
    <xf numFmtId="49" fontId="1" fillId="0" borderId="92" xfId="2" applyNumberFormat="1" applyFont="1" applyBorder="1" applyAlignment="1">
      <alignment horizontal="right" vertical="center"/>
    </xf>
    <xf numFmtId="49" fontId="1" fillId="0" borderId="45" xfId="2" applyNumberFormat="1" applyFont="1" applyBorder="1" applyAlignment="1">
      <alignment horizontal="right" vertical="center"/>
    </xf>
    <xf numFmtId="0" fontId="1" fillId="0" borderId="90" xfId="0" applyFont="1" applyFill="1" applyBorder="1" applyAlignment="1">
      <alignment horizontal="right" vertical="center"/>
    </xf>
    <xf numFmtId="14" fontId="0" fillId="0" borderId="0" xfId="0" applyNumberFormat="1">
      <alignment vertical="center"/>
    </xf>
    <xf numFmtId="10" fontId="0" fillId="0" borderId="0" xfId="0" applyNumberFormat="1">
      <alignment vertical="center"/>
    </xf>
    <xf numFmtId="49" fontId="0" fillId="0" borderId="0" xfId="0" applyNumberFormat="1" applyBorder="1" applyAlignment="1">
      <alignment vertical="center"/>
    </xf>
    <xf numFmtId="176" fontId="0" fillId="0" borderId="0" xfId="0" applyNumberFormat="1" applyBorder="1" applyAlignment="1">
      <alignment vertical="center"/>
    </xf>
    <xf numFmtId="49" fontId="0" fillId="0" borderId="0" xfId="0" applyNumberFormat="1" applyAlignment="1">
      <alignment vertical="center"/>
    </xf>
    <xf numFmtId="176" fontId="0" fillId="0" borderId="0" xfId="0" applyNumberFormat="1" applyAlignment="1">
      <alignment vertical="center"/>
    </xf>
    <xf numFmtId="38" fontId="1" fillId="0" borderId="0" xfId="2" applyAlignment="1">
      <alignment horizontal="center" vertical="center"/>
    </xf>
    <xf numFmtId="176" fontId="0" fillId="0" borderId="0" xfId="0" applyNumberFormat="1" applyBorder="1">
      <alignment vertical="center"/>
    </xf>
    <xf numFmtId="176" fontId="0" fillId="0" borderId="0" xfId="0" applyNumberFormat="1">
      <alignment vertical="center"/>
    </xf>
    <xf numFmtId="49" fontId="0" fillId="0" borderId="0" xfId="0" applyNumberFormat="1">
      <alignment vertical="center"/>
    </xf>
    <xf numFmtId="0" fontId="0" fillId="0" borderId="83" xfId="0" applyFill="1" applyBorder="1" applyAlignment="1">
      <alignment horizontal="center" vertical="center" wrapText="1"/>
    </xf>
    <xf numFmtId="0" fontId="0" fillId="0" borderId="2" xfId="0" applyFill="1" applyBorder="1" applyAlignment="1">
      <alignment horizontal="center" vertical="center" wrapText="1"/>
    </xf>
    <xf numFmtId="0" fontId="0" fillId="0" borderId="2" xfId="0" applyBorder="1" applyAlignment="1">
      <alignment vertical="center" wrapText="1"/>
    </xf>
    <xf numFmtId="0" fontId="1" fillId="0" borderId="2" xfId="0" applyFont="1" applyBorder="1" applyAlignment="1">
      <alignment vertical="center" wrapText="1"/>
    </xf>
    <xf numFmtId="0" fontId="1" fillId="0" borderId="2" xfId="0" applyFont="1" applyBorder="1" applyAlignment="1">
      <alignment horizontal="center" vertical="center" wrapText="1"/>
    </xf>
    <xf numFmtId="49" fontId="0" fillId="0" borderId="0" xfId="0" applyNumberFormat="1" applyFill="1" applyBorder="1">
      <alignment vertical="center"/>
    </xf>
    <xf numFmtId="176" fontId="0" fillId="0" borderId="0" xfId="0" applyNumberFormat="1" applyFill="1" applyBorder="1">
      <alignment vertical="center"/>
    </xf>
    <xf numFmtId="184" fontId="0" fillId="0" borderId="0" xfId="0" applyNumberFormat="1" applyFill="1" applyBorder="1">
      <alignment vertical="center"/>
    </xf>
    <xf numFmtId="10" fontId="0" fillId="0" borderId="0" xfId="0" applyNumberFormat="1" applyFill="1" applyBorder="1">
      <alignment vertical="center"/>
    </xf>
    <xf numFmtId="176" fontId="0" fillId="0" borderId="99" xfId="0" applyNumberFormat="1" applyFill="1" applyBorder="1">
      <alignment vertical="center"/>
    </xf>
    <xf numFmtId="184" fontId="0" fillId="0" borderId="0" xfId="0" applyNumberFormat="1" applyBorder="1">
      <alignment vertical="center"/>
    </xf>
    <xf numFmtId="10" fontId="0" fillId="0" borderId="0" xfId="0" applyNumberFormat="1" applyBorder="1">
      <alignment vertical="center"/>
    </xf>
    <xf numFmtId="0" fontId="0" fillId="0" borderId="0" xfId="0" quotePrefix="1" applyBorder="1" applyAlignment="1">
      <alignment vertical="center"/>
    </xf>
    <xf numFmtId="0" fontId="0" fillId="3" borderId="83" xfId="0" applyFill="1" applyBorder="1" applyAlignment="1">
      <alignment vertical="center"/>
    </xf>
    <xf numFmtId="0" fontId="0" fillId="3" borderId="2" xfId="0" applyFill="1" applyBorder="1" applyAlignment="1">
      <alignment vertical="center"/>
    </xf>
    <xf numFmtId="0" fontId="0" fillId="3" borderId="3" xfId="0" applyFill="1" applyBorder="1" applyAlignment="1">
      <alignment vertical="center"/>
    </xf>
    <xf numFmtId="0" fontId="0" fillId="0" borderId="0" xfId="0" quotePrefix="1">
      <alignment vertical="center"/>
    </xf>
    <xf numFmtId="0" fontId="1" fillId="0" borderId="100" xfId="0" applyFont="1" applyBorder="1" applyAlignment="1">
      <alignment horizontal="left" vertical="center"/>
    </xf>
    <xf numFmtId="0" fontId="0" fillId="0" borderId="99" xfId="0" applyBorder="1">
      <alignment vertical="center"/>
    </xf>
    <xf numFmtId="0" fontId="1" fillId="0" borderId="100" xfId="0" applyFont="1" applyFill="1" applyBorder="1" applyAlignment="1">
      <alignment horizontal="left" vertical="center"/>
    </xf>
    <xf numFmtId="0" fontId="1" fillId="0" borderId="101" xfId="0" applyFont="1" applyBorder="1" applyAlignment="1">
      <alignment horizontal="left" vertical="center"/>
    </xf>
    <xf numFmtId="0" fontId="0" fillId="0" borderId="102" xfId="0" applyBorder="1">
      <alignment vertical="center"/>
    </xf>
    <xf numFmtId="0" fontId="1" fillId="0" borderId="103" xfId="0" applyFont="1" applyBorder="1" applyAlignment="1">
      <alignment horizontal="left" vertical="center"/>
    </xf>
    <xf numFmtId="0" fontId="0" fillId="0" borderId="104" xfId="0" applyBorder="1">
      <alignment vertical="center"/>
    </xf>
    <xf numFmtId="0" fontId="1" fillId="0" borderId="105" xfId="0" applyFont="1" applyBorder="1" applyAlignment="1">
      <alignment horizontal="left" vertical="center"/>
    </xf>
    <xf numFmtId="0" fontId="0" fillId="0" borderId="106" xfId="0" applyBorder="1">
      <alignment vertical="center"/>
    </xf>
    <xf numFmtId="0" fontId="1" fillId="4" borderId="41" xfId="0" applyFont="1" applyFill="1" applyBorder="1" applyAlignment="1">
      <alignment horizontal="center" vertical="center"/>
    </xf>
    <xf numFmtId="0" fontId="1" fillId="4" borderId="107" xfId="0" applyFont="1" applyFill="1" applyBorder="1" applyAlignment="1">
      <alignment horizontal="center" vertical="center"/>
    </xf>
    <xf numFmtId="0" fontId="0" fillId="4" borderId="23" xfId="0" applyFill="1" applyBorder="1">
      <alignment vertical="center"/>
    </xf>
    <xf numFmtId="0" fontId="5" fillId="3" borderId="108" xfId="0" applyFont="1" applyFill="1" applyBorder="1">
      <alignment vertical="center"/>
    </xf>
    <xf numFmtId="38" fontId="1" fillId="3" borderId="109" xfId="2" applyFont="1" applyFill="1" applyBorder="1" applyAlignment="1">
      <alignment horizontal="right" vertical="center"/>
    </xf>
    <xf numFmtId="0" fontId="1" fillId="0" borderId="110" xfId="0" applyFont="1" applyFill="1" applyBorder="1" applyAlignment="1">
      <alignment horizontal="center" vertical="center" wrapText="1"/>
    </xf>
    <xf numFmtId="0" fontId="1" fillId="3" borderId="46" xfId="0" applyFont="1" applyFill="1" applyBorder="1" applyAlignment="1">
      <alignment horizontal="right" vertical="center"/>
    </xf>
    <xf numFmtId="0" fontId="1" fillId="0" borderId="111" xfId="0" applyFont="1" applyFill="1" applyBorder="1" applyAlignment="1">
      <alignment horizontal="center" vertical="center" wrapText="1"/>
    </xf>
    <xf numFmtId="0" fontId="5" fillId="3" borderId="112" xfId="0" applyFont="1" applyFill="1" applyBorder="1">
      <alignment vertical="center"/>
    </xf>
    <xf numFmtId="180" fontId="1" fillId="0" borderId="0" xfId="0" applyNumberFormat="1" applyFont="1" applyBorder="1" applyAlignment="1">
      <alignment horizontal="right" vertical="center"/>
    </xf>
    <xf numFmtId="0" fontId="1" fillId="0" borderId="0" xfId="0" applyFont="1" applyFill="1" applyBorder="1" applyAlignment="1">
      <alignment horizontal="center" vertical="center" wrapText="1"/>
    </xf>
    <xf numFmtId="0" fontId="1" fillId="0" borderId="84" xfId="0" applyFont="1" applyFill="1" applyBorder="1" applyAlignment="1">
      <alignment horizontal="center" vertical="center"/>
    </xf>
    <xf numFmtId="0" fontId="1" fillId="0" borderId="90" xfId="0" applyFont="1" applyFill="1" applyBorder="1" applyAlignment="1">
      <alignment horizontal="center" vertical="center"/>
    </xf>
    <xf numFmtId="177" fontId="0" fillId="0" borderId="113" xfId="0" applyNumberFormat="1" applyBorder="1">
      <alignment vertical="center"/>
    </xf>
    <xf numFmtId="0" fontId="0" fillId="0" borderId="20" xfId="0" applyBorder="1" applyAlignment="1">
      <alignment horizontal="center" vertical="center"/>
    </xf>
    <xf numFmtId="0" fontId="0" fillId="3" borderId="114" xfId="0" applyNumberFormat="1" applyFill="1" applyBorder="1" applyAlignment="1">
      <alignment vertical="center"/>
    </xf>
    <xf numFmtId="0" fontId="0" fillId="4" borderId="115" xfId="0" applyFill="1" applyBorder="1" applyAlignment="1">
      <alignment vertical="center"/>
    </xf>
    <xf numFmtId="0" fontId="0" fillId="3" borderId="116" xfId="0" applyFill="1" applyBorder="1" applyAlignment="1">
      <alignment vertical="center"/>
    </xf>
    <xf numFmtId="0" fontId="0" fillId="3" borderId="117" xfId="0" applyFill="1" applyBorder="1" applyAlignment="1">
      <alignment vertical="center"/>
    </xf>
    <xf numFmtId="0" fontId="0" fillId="3" borderId="115" xfId="0" applyFill="1" applyBorder="1" applyAlignment="1">
      <alignment vertical="center"/>
    </xf>
    <xf numFmtId="180" fontId="1" fillId="0" borderId="118" xfId="0" applyNumberFormat="1" applyFont="1" applyBorder="1" applyAlignment="1">
      <alignment horizontal="right" vertical="center"/>
    </xf>
    <xf numFmtId="0" fontId="1" fillId="0" borderId="119" xfId="0" applyFont="1" applyBorder="1" applyAlignment="1">
      <alignment horizontal="center" vertical="center"/>
    </xf>
    <xf numFmtId="0" fontId="1" fillId="3" borderId="119" xfId="0" applyFont="1" applyFill="1" applyBorder="1" applyAlignment="1">
      <alignment horizontal="center" vertical="center"/>
    </xf>
    <xf numFmtId="0" fontId="1" fillId="0" borderId="47" xfId="0" applyFont="1" applyBorder="1" applyAlignment="1">
      <alignment horizontal="center" vertical="center"/>
    </xf>
    <xf numFmtId="180" fontId="1" fillId="0" borderId="120" xfId="0" applyNumberFormat="1" applyFont="1" applyBorder="1" applyAlignment="1">
      <alignment horizontal="right" vertical="center"/>
    </xf>
    <xf numFmtId="0" fontId="1" fillId="0" borderId="121" xfId="0" applyFont="1" applyBorder="1" applyAlignment="1">
      <alignment horizontal="center" vertical="center"/>
    </xf>
    <xf numFmtId="38" fontId="5" fillId="3" borderId="121" xfId="2" applyFont="1" applyFill="1" applyBorder="1" applyAlignment="1">
      <alignment horizontal="center" vertical="center"/>
    </xf>
    <xf numFmtId="180" fontId="1" fillId="0" borderId="122" xfId="0" applyNumberFormat="1" applyFont="1" applyBorder="1" applyAlignment="1">
      <alignment vertical="center"/>
    </xf>
    <xf numFmtId="0" fontId="1" fillId="0" borderId="123" xfId="0" applyFont="1" applyBorder="1" applyAlignment="1">
      <alignment horizontal="center" vertical="center"/>
    </xf>
    <xf numFmtId="38" fontId="5" fillId="3" borderId="124" xfId="2" applyFont="1" applyFill="1" applyBorder="1" applyAlignment="1">
      <alignment horizontal="center" vertical="center"/>
    </xf>
    <xf numFmtId="38" fontId="6" fillId="5" borderId="125" xfId="2" applyFont="1" applyFill="1" applyBorder="1" applyAlignment="1">
      <alignment horizontal="center" vertical="center"/>
    </xf>
    <xf numFmtId="38" fontId="5" fillId="3" borderId="119" xfId="2" applyFont="1" applyFill="1" applyBorder="1" applyAlignment="1">
      <alignment horizontal="center" vertical="center"/>
    </xf>
    <xf numFmtId="180" fontId="1" fillId="0" borderId="126" xfId="0" applyNumberFormat="1" applyFont="1" applyBorder="1" applyAlignment="1">
      <alignment horizontal="right" vertical="center"/>
    </xf>
    <xf numFmtId="0" fontId="1" fillId="0" borderId="127" xfId="0" applyFont="1" applyBorder="1" applyAlignment="1">
      <alignment horizontal="center" vertical="center"/>
    </xf>
    <xf numFmtId="0" fontId="5" fillId="3" borderId="127" xfId="0" applyFont="1" applyFill="1" applyBorder="1" applyAlignment="1">
      <alignment horizontal="center" vertical="center"/>
    </xf>
    <xf numFmtId="0" fontId="1" fillId="0" borderId="108" xfId="0" applyFont="1" applyBorder="1" applyAlignment="1">
      <alignment horizontal="center" vertical="center"/>
    </xf>
    <xf numFmtId="0" fontId="1" fillId="3" borderId="119" xfId="0" applyFont="1" applyFill="1" applyBorder="1" applyAlignment="1">
      <alignment horizontal="right" vertical="center"/>
    </xf>
    <xf numFmtId="0" fontId="1" fillId="0" borderId="119" xfId="0" applyFont="1" applyFill="1" applyBorder="1" applyAlignment="1">
      <alignment horizontal="center" vertical="center"/>
    </xf>
    <xf numFmtId="0" fontId="1" fillId="0" borderId="47" xfId="0" applyFont="1" applyFill="1" applyBorder="1" applyAlignment="1">
      <alignment horizontal="center" vertical="center"/>
    </xf>
    <xf numFmtId="180" fontId="1" fillId="0" borderId="128" xfId="0" applyNumberFormat="1" applyFont="1" applyBorder="1" applyAlignment="1">
      <alignment horizontal="right" vertical="center"/>
    </xf>
    <xf numFmtId="0" fontId="1" fillId="0" borderId="129" xfId="0" applyFont="1" applyFill="1" applyBorder="1" applyAlignment="1">
      <alignment horizontal="center" vertical="center"/>
    </xf>
    <xf numFmtId="38" fontId="1" fillId="3" borderId="129" xfId="2" applyFont="1" applyFill="1" applyBorder="1" applyAlignment="1">
      <alignment horizontal="right" vertical="center"/>
    </xf>
    <xf numFmtId="0" fontId="1" fillId="0" borderId="50" xfId="0" applyFont="1" applyFill="1" applyBorder="1" applyAlignment="1">
      <alignment horizontal="center" vertical="center"/>
    </xf>
    <xf numFmtId="180" fontId="1" fillId="0" borderId="130" xfId="0" applyNumberFormat="1" applyFont="1" applyBorder="1" applyAlignment="1">
      <alignment horizontal="right" vertical="center"/>
    </xf>
    <xf numFmtId="0" fontId="1" fillId="0" borderId="131" xfId="0" applyFont="1" applyFill="1" applyBorder="1" applyAlignment="1">
      <alignment horizontal="center" vertical="center" wrapText="1"/>
    </xf>
    <xf numFmtId="38" fontId="1" fillId="3" borderId="131" xfId="2" applyFont="1" applyFill="1" applyBorder="1" applyAlignment="1">
      <alignment horizontal="right" vertical="center"/>
    </xf>
    <xf numFmtId="0" fontId="1" fillId="0" borderId="109" xfId="0" applyFont="1" applyFill="1" applyBorder="1" applyAlignment="1">
      <alignment horizontal="center" vertical="center"/>
    </xf>
    <xf numFmtId="180" fontId="1" fillId="3" borderId="132" xfId="0" applyNumberFormat="1" applyFont="1" applyFill="1" applyBorder="1" applyAlignment="1">
      <alignment horizontal="right" vertical="center"/>
    </xf>
    <xf numFmtId="0" fontId="1" fillId="0" borderId="133" xfId="0" applyFont="1" applyBorder="1" applyAlignment="1">
      <alignment horizontal="center" vertical="center"/>
    </xf>
    <xf numFmtId="0" fontId="1" fillId="0" borderId="61" xfId="0" applyFont="1" applyFill="1" applyBorder="1" applyAlignment="1">
      <alignment horizontal="center" vertical="center"/>
    </xf>
    <xf numFmtId="0" fontId="0" fillId="0" borderId="134" xfId="0" applyBorder="1">
      <alignment vertical="center"/>
    </xf>
    <xf numFmtId="0" fontId="0" fillId="0" borderId="135" xfId="0" applyBorder="1">
      <alignment vertical="center"/>
    </xf>
    <xf numFmtId="0" fontId="1" fillId="3" borderId="47" xfId="2" applyNumberFormat="1" applyFont="1" applyFill="1" applyBorder="1" applyAlignment="1">
      <alignment horizontal="right" vertical="center"/>
    </xf>
    <xf numFmtId="49" fontId="0" fillId="3" borderId="116" xfId="0" applyNumberFormat="1" applyFill="1" applyBorder="1" applyAlignment="1">
      <alignment horizontal="right" vertical="center"/>
    </xf>
    <xf numFmtId="0" fontId="0" fillId="3" borderId="136" xfId="0" applyFill="1" applyBorder="1" applyAlignment="1">
      <alignment horizontal="right" vertical="center"/>
    </xf>
    <xf numFmtId="0" fontId="0" fillId="0" borderId="137" xfId="0" applyBorder="1" applyAlignment="1">
      <alignment horizontal="center" vertical="center"/>
    </xf>
    <xf numFmtId="38" fontId="0" fillId="0" borderId="138" xfId="2" applyFont="1" applyBorder="1" applyAlignment="1">
      <alignment horizontal="center" vertical="center"/>
    </xf>
    <xf numFmtId="0" fontId="1" fillId="0" borderId="134" xfId="0" applyFont="1" applyBorder="1" applyAlignment="1">
      <alignment horizontal="left" vertical="center"/>
    </xf>
    <xf numFmtId="186" fontId="1" fillId="4" borderId="139" xfId="0" applyNumberFormat="1" applyFont="1" applyFill="1" applyBorder="1" applyAlignment="1">
      <alignment horizontal="center" vertical="center"/>
    </xf>
    <xf numFmtId="0" fontId="1" fillId="0" borderId="35" xfId="0" applyFont="1" applyBorder="1" applyAlignment="1">
      <alignment horizontal="left" vertical="center"/>
    </xf>
    <xf numFmtId="0" fontId="1" fillId="4" borderId="140" xfId="0" applyNumberFormat="1" applyFont="1" applyFill="1" applyBorder="1" applyAlignment="1">
      <alignment horizontal="center" vertical="center"/>
    </xf>
    <xf numFmtId="183" fontId="0" fillId="0" borderId="141" xfId="0" applyNumberFormat="1" applyBorder="1" applyAlignment="1">
      <alignment horizontal="right" vertical="center"/>
    </xf>
    <xf numFmtId="0" fontId="0" fillId="6" borderId="60" xfId="0" applyFill="1" applyBorder="1" applyAlignment="1">
      <alignment horizontal="center" vertical="center"/>
    </xf>
    <xf numFmtId="0" fontId="0" fillId="6" borderId="3" xfId="0" applyFill="1" applyBorder="1" applyAlignment="1">
      <alignment horizontal="center" vertical="center"/>
    </xf>
    <xf numFmtId="0" fontId="5" fillId="0" borderId="142" xfId="0" applyFont="1" applyBorder="1" applyAlignment="1">
      <alignment horizontal="center" vertical="center"/>
    </xf>
    <xf numFmtId="0" fontId="0" fillId="0" borderId="26" xfId="0" applyBorder="1">
      <alignment vertical="center"/>
    </xf>
    <xf numFmtId="0" fontId="0" fillId="0" borderId="22" xfId="0" applyBorder="1" applyAlignment="1">
      <alignment horizontal="right" vertical="center"/>
    </xf>
    <xf numFmtId="0" fontId="0" fillId="0" borderId="24" xfId="0" applyBorder="1" applyAlignment="1">
      <alignment horizontal="right" vertical="center"/>
    </xf>
    <xf numFmtId="0" fontId="0" fillId="0" borderId="116" xfId="0" applyBorder="1" applyAlignment="1">
      <alignment horizontal="right" vertical="center"/>
    </xf>
    <xf numFmtId="0" fontId="0" fillId="0" borderId="117" xfId="0" applyBorder="1" applyAlignment="1">
      <alignment horizontal="right" vertical="center"/>
    </xf>
    <xf numFmtId="0" fontId="0" fillId="0" borderId="136" xfId="0" applyBorder="1" applyAlignment="1">
      <alignment horizontal="right" vertical="center"/>
    </xf>
    <xf numFmtId="38" fontId="5" fillId="0" borderId="129" xfId="2" applyFont="1" applyBorder="1" applyAlignment="1">
      <alignment horizontal="center" vertical="center"/>
    </xf>
    <xf numFmtId="0" fontId="5" fillId="0" borderId="50" xfId="0" applyFont="1" applyBorder="1" applyAlignment="1">
      <alignment horizontal="center" vertical="center"/>
    </xf>
    <xf numFmtId="0" fontId="1" fillId="3" borderId="129" xfId="0" applyFont="1" applyFill="1" applyBorder="1">
      <alignment vertical="center"/>
    </xf>
    <xf numFmtId="0" fontId="1" fillId="0" borderId="50" xfId="0" applyFont="1" applyBorder="1" applyAlignment="1">
      <alignment horizontal="center" vertical="center"/>
    </xf>
    <xf numFmtId="38" fontId="0" fillId="0" borderId="31" xfId="2" applyFont="1" applyBorder="1" applyAlignment="1">
      <alignment horizontal="right" vertical="center"/>
    </xf>
    <xf numFmtId="38" fontId="0" fillId="0" borderId="37" xfId="2" applyFont="1" applyBorder="1" applyAlignment="1">
      <alignment horizontal="right" vertical="center"/>
    </xf>
    <xf numFmtId="0" fontId="7" fillId="2" borderId="80" xfId="0" applyFont="1" applyFill="1" applyBorder="1" applyAlignment="1">
      <alignment horizontal="center" vertical="center"/>
    </xf>
    <xf numFmtId="0" fontId="9" fillId="0" borderId="0" xfId="0" applyFont="1">
      <alignment vertical="center"/>
    </xf>
    <xf numFmtId="180" fontId="1" fillId="0" borderId="118" xfId="0" applyNumberFormat="1" applyFont="1" applyBorder="1" applyAlignment="1">
      <alignment vertical="center"/>
    </xf>
    <xf numFmtId="0" fontId="1" fillId="0" borderId="119" xfId="0" applyFont="1" applyFill="1" applyBorder="1" applyAlignment="1">
      <alignment horizontal="center" vertical="center" wrapText="1"/>
    </xf>
    <xf numFmtId="49" fontId="0" fillId="0" borderId="0" xfId="0" applyNumberFormat="1" applyBorder="1" applyAlignment="1">
      <alignment horizontal="right" vertical="center"/>
    </xf>
    <xf numFmtId="0" fontId="0" fillId="6" borderId="3" xfId="0" applyFill="1" applyBorder="1">
      <alignment vertical="center"/>
    </xf>
    <xf numFmtId="49" fontId="0" fillId="4" borderId="26" xfId="0" applyNumberFormat="1" applyFill="1" applyBorder="1" applyAlignment="1">
      <alignment horizontal="right" vertical="center"/>
    </xf>
    <xf numFmtId="0" fontId="0" fillId="0" borderId="143" xfId="0" applyFill="1" applyBorder="1" applyAlignment="1">
      <alignment horizontal="center" vertical="center"/>
    </xf>
    <xf numFmtId="0" fontId="0" fillId="0" borderId="0" xfId="0" applyNumberFormat="1" applyBorder="1" applyAlignment="1">
      <alignment vertical="center"/>
    </xf>
    <xf numFmtId="0" fontId="5" fillId="0" borderId="0" xfId="0" applyFont="1" applyAlignment="1"/>
    <xf numFmtId="0" fontId="0" fillId="0" borderId="0" xfId="0" applyFill="1" applyBorder="1" applyAlignment="1">
      <alignment horizontal="center" vertical="center"/>
    </xf>
    <xf numFmtId="0" fontId="0" fillId="0" borderId="144" xfId="0" applyBorder="1">
      <alignment vertical="center"/>
    </xf>
    <xf numFmtId="0" fontId="0" fillId="0" borderId="145" xfId="0" applyBorder="1">
      <alignment vertical="center"/>
    </xf>
    <xf numFmtId="0" fontId="0" fillId="0" borderId="39" xfId="0" applyBorder="1" applyAlignment="1">
      <alignment horizontal="center" vertical="center"/>
    </xf>
    <xf numFmtId="0" fontId="0" fillId="0" borderId="48" xfId="0" applyBorder="1" applyAlignment="1">
      <alignment horizontal="center" vertical="center"/>
    </xf>
    <xf numFmtId="0" fontId="0" fillId="0" borderId="22" xfId="0" applyBorder="1" applyAlignment="1">
      <alignment horizontal="center" vertical="center"/>
    </xf>
    <xf numFmtId="0" fontId="0" fillId="0" borderId="146" xfId="0" applyBorder="1">
      <alignment vertical="center"/>
    </xf>
    <xf numFmtId="0" fontId="7" fillId="0" borderId="0" xfId="0" applyFont="1">
      <alignment vertical="center"/>
    </xf>
    <xf numFmtId="177" fontId="0" fillId="0" borderId="37" xfId="2" applyNumberFormat="1" applyFont="1" applyBorder="1" applyAlignment="1">
      <alignment horizontal="right" vertical="center"/>
    </xf>
    <xf numFmtId="0" fontId="0" fillId="0" borderId="39" xfId="0" applyBorder="1">
      <alignment vertical="center"/>
    </xf>
    <xf numFmtId="0" fontId="0" fillId="0" borderId="147" xfId="0" applyFill="1" applyBorder="1" applyAlignment="1">
      <alignment horizontal="center" vertical="center"/>
    </xf>
    <xf numFmtId="20" fontId="0" fillId="0" borderId="148" xfId="0" applyNumberFormat="1" applyBorder="1">
      <alignment vertical="center"/>
    </xf>
    <xf numFmtId="177" fontId="0" fillId="0" borderId="149" xfId="0" applyNumberFormat="1" applyBorder="1">
      <alignment vertical="center"/>
    </xf>
    <xf numFmtId="0" fontId="10" fillId="0" borderId="0" xfId="0" applyFont="1">
      <alignment vertical="center"/>
    </xf>
    <xf numFmtId="181" fontId="4" fillId="0" borderId="25" xfId="0" applyNumberFormat="1" applyFont="1" applyBorder="1" applyAlignment="1">
      <alignment vertical="center"/>
    </xf>
    <xf numFmtId="0" fontId="0" fillId="0" borderId="148" xfId="0" applyBorder="1" applyAlignment="1">
      <alignment horizontal="center" vertical="center"/>
    </xf>
    <xf numFmtId="177" fontId="0" fillId="0" borderId="149" xfId="0" applyNumberFormat="1" applyBorder="1" applyAlignment="1">
      <alignment horizontal="center" vertical="center"/>
    </xf>
    <xf numFmtId="38" fontId="5" fillId="3" borderId="127" xfId="0" applyNumberFormat="1" applyFont="1" applyFill="1" applyBorder="1" applyAlignment="1">
      <alignment horizontal="center" vertical="center"/>
    </xf>
    <xf numFmtId="0" fontId="7" fillId="2" borderId="18" xfId="0" applyFont="1" applyFill="1" applyBorder="1" applyAlignment="1">
      <alignment horizontal="center" vertical="center"/>
    </xf>
    <xf numFmtId="0" fontId="0" fillId="0" borderId="150" xfId="0" applyBorder="1" applyAlignment="1">
      <alignment horizontal="center" vertical="center"/>
    </xf>
    <xf numFmtId="0" fontId="0" fillId="0" borderId="151" xfId="0" applyNumberFormat="1" applyBorder="1" applyAlignment="1">
      <alignment horizontal="right" vertical="center"/>
    </xf>
    <xf numFmtId="182" fontId="0" fillId="0" borderId="152" xfId="0" applyNumberFormat="1" applyBorder="1" applyAlignment="1">
      <alignment horizontal="right" vertical="center"/>
    </xf>
    <xf numFmtId="0" fontId="0" fillId="0" borderId="153" xfId="0" applyBorder="1" applyAlignment="1">
      <alignment horizontal="center" vertical="center"/>
    </xf>
    <xf numFmtId="182" fontId="0" fillId="0" borderId="154" xfId="0" applyNumberFormat="1" applyBorder="1" applyAlignment="1">
      <alignment horizontal="right" vertical="center"/>
    </xf>
    <xf numFmtId="0" fontId="0" fillId="0" borderId="155" xfId="0" applyBorder="1" applyAlignment="1">
      <alignment horizontal="right" vertical="center"/>
    </xf>
    <xf numFmtId="0" fontId="0" fillId="0" borderId="156" xfId="0" applyBorder="1" applyAlignment="1">
      <alignment horizontal="center" vertical="center"/>
    </xf>
    <xf numFmtId="0" fontId="0" fillId="0" borderId="157" xfId="0" applyBorder="1" applyAlignment="1">
      <alignment horizontal="right" vertical="center"/>
    </xf>
    <xf numFmtId="38" fontId="0" fillId="0" borderId="158" xfId="2" applyFont="1" applyBorder="1" applyAlignment="1">
      <alignment horizontal="right" vertical="center"/>
    </xf>
    <xf numFmtId="0" fontId="0" fillId="0" borderId="159" xfId="0" applyBorder="1" applyAlignment="1">
      <alignment horizontal="center" vertical="center"/>
    </xf>
    <xf numFmtId="38" fontId="0" fillId="0" borderId="160" xfId="2" applyFont="1" applyBorder="1" applyAlignment="1">
      <alignment horizontal="right" vertical="center"/>
    </xf>
    <xf numFmtId="185" fontId="0" fillId="0" borderId="161" xfId="0" applyNumberFormat="1" applyBorder="1" applyAlignment="1">
      <alignment horizontal="right" vertical="center"/>
    </xf>
    <xf numFmtId="0" fontId="0" fillId="0" borderId="162" xfId="0" applyBorder="1" applyAlignment="1">
      <alignment horizontal="center" vertical="center"/>
    </xf>
    <xf numFmtId="185" fontId="0" fillId="0" borderId="163" xfId="0" applyNumberFormat="1" applyBorder="1" applyAlignment="1">
      <alignment horizontal="right" vertical="center"/>
    </xf>
    <xf numFmtId="38" fontId="0" fillId="0" borderId="164" xfId="2" applyFont="1" applyBorder="1" applyAlignment="1">
      <alignment horizontal="center" vertical="center"/>
    </xf>
    <xf numFmtId="38" fontId="7" fillId="2" borderId="165" xfId="2" applyFont="1" applyFill="1" applyBorder="1" applyAlignment="1">
      <alignment horizontal="center" vertical="center"/>
    </xf>
    <xf numFmtId="38" fontId="5" fillId="0" borderId="166" xfId="2" applyFont="1" applyFill="1" applyBorder="1" applyAlignment="1">
      <alignment horizontal="center" vertical="center"/>
    </xf>
    <xf numFmtId="177" fontId="5" fillId="0" borderId="167" xfId="2" applyNumberFormat="1" applyFont="1" applyFill="1" applyBorder="1" applyAlignment="1">
      <alignment horizontal="center" vertical="center"/>
    </xf>
    <xf numFmtId="38" fontId="7" fillId="2" borderId="139" xfId="2" applyFont="1" applyFill="1" applyBorder="1" applyAlignment="1">
      <alignment horizontal="center" vertical="center"/>
    </xf>
    <xf numFmtId="38" fontId="5" fillId="0" borderId="168" xfId="2" applyFont="1" applyFill="1" applyBorder="1" applyAlignment="1">
      <alignment horizontal="center" vertical="center"/>
    </xf>
    <xf numFmtId="177" fontId="5" fillId="0" borderId="140" xfId="2" applyNumberFormat="1" applyFont="1" applyFill="1" applyBorder="1" applyAlignment="1">
      <alignment horizontal="center" vertical="center"/>
    </xf>
    <xf numFmtId="0" fontId="0" fillId="0" borderId="169" xfId="0" applyBorder="1" applyAlignment="1">
      <alignment horizontal="center" vertical="center"/>
    </xf>
    <xf numFmtId="178" fontId="1" fillId="4" borderId="170" xfId="0" applyNumberFormat="1" applyFont="1" applyFill="1" applyBorder="1" applyAlignment="1">
      <alignment horizontal="center" vertical="center"/>
    </xf>
    <xf numFmtId="177" fontId="1" fillId="4" borderId="171" xfId="0" applyNumberFormat="1" applyFont="1" applyFill="1" applyBorder="1" applyAlignment="1">
      <alignment horizontal="center" vertical="center"/>
    </xf>
    <xf numFmtId="0" fontId="0" fillId="0" borderId="172" xfId="0" applyBorder="1" applyAlignment="1">
      <alignment horizontal="center" vertical="center"/>
    </xf>
    <xf numFmtId="178" fontId="1" fillId="4" borderId="173" xfId="0" applyNumberFormat="1" applyFont="1" applyFill="1" applyBorder="1" applyAlignment="1">
      <alignment horizontal="center" vertical="center"/>
    </xf>
    <xf numFmtId="177" fontId="1" fillId="4" borderId="174" xfId="0" applyNumberFormat="1" applyFont="1" applyFill="1" applyBorder="1" applyAlignment="1">
      <alignment horizontal="center" vertical="center"/>
    </xf>
    <xf numFmtId="38" fontId="0" fillId="0" borderId="175" xfId="0" applyNumberFormat="1" applyBorder="1" applyAlignment="1">
      <alignment horizontal="center" vertical="center"/>
    </xf>
    <xf numFmtId="0" fontId="0" fillId="0" borderId="29" xfId="0" applyFill="1" applyBorder="1" applyAlignment="1">
      <alignment horizontal="center" vertical="center"/>
    </xf>
    <xf numFmtId="0" fontId="6" fillId="7" borderId="176" xfId="0" applyFont="1" applyFill="1" applyBorder="1" applyAlignment="1">
      <alignment horizontal="center" vertical="center"/>
    </xf>
    <xf numFmtId="0" fontId="0" fillId="0" borderId="177" xfId="0" applyFill="1" applyBorder="1" applyAlignment="1">
      <alignment horizontal="center" vertical="center"/>
    </xf>
    <xf numFmtId="0" fontId="6" fillId="7" borderId="178" xfId="0" applyFont="1" applyFill="1" applyBorder="1" applyAlignment="1">
      <alignment horizontal="center" vertical="center"/>
    </xf>
    <xf numFmtId="38" fontId="1" fillId="3" borderId="119" xfId="0" applyNumberFormat="1" applyFont="1" applyFill="1" applyBorder="1" applyAlignment="1">
      <alignment horizontal="right" vertical="center"/>
    </xf>
    <xf numFmtId="0" fontId="0" fillId="0" borderId="0" xfId="0" applyAlignment="1">
      <alignment horizontal="right" vertical="center"/>
    </xf>
    <xf numFmtId="0" fontId="1" fillId="0" borderId="23" xfId="0" applyFont="1" applyFill="1" applyBorder="1" applyAlignment="1">
      <alignment horizontal="center" vertical="center"/>
    </xf>
    <xf numFmtId="0" fontId="1" fillId="0" borderId="26" xfId="0" applyFont="1" applyFill="1" applyBorder="1" applyAlignment="1">
      <alignment horizontal="center" vertical="center"/>
    </xf>
    <xf numFmtId="0" fontId="7" fillId="3" borderId="179" xfId="0" applyFont="1" applyFill="1" applyBorder="1" applyAlignment="1">
      <alignment horizontal="center" vertical="center"/>
    </xf>
    <xf numFmtId="0" fontId="7" fillId="3" borderId="180" xfId="0" applyFont="1" applyFill="1" applyBorder="1" applyAlignment="1">
      <alignment horizontal="center" vertical="center"/>
    </xf>
    <xf numFmtId="0" fontId="0" fillId="0" borderId="181" xfId="0" applyFill="1" applyBorder="1" applyAlignment="1">
      <alignment horizontal="center" vertical="center"/>
    </xf>
    <xf numFmtId="0" fontId="7" fillId="0" borderId="0" xfId="0" applyFont="1" applyAlignment="1">
      <alignment horizontal="center" vertical="center"/>
    </xf>
    <xf numFmtId="0" fontId="7" fillId="0" borderId="0" xfId="0" applyFont="1" applyBorder="1" applyAlignment="1">
      <alignment horizontal="center" vertical="center"/>
    </xf>
    <xf numFmtId="0" fontId="5" fillId="0" borderId="18" xfId="0" applyFont="1" applyFill="1" applyBorder="1" applyAlignment="1">
      <alignment horizontal="center" vertical="center"/>
    </xf>
    <xf numFmtId="0" fontId="0" fillId="0" borderId="182" xfId="0" applyBorder="1">
      <alignment vertical="center"/>
    </xf>
    <xf numFmtId="0" fontId="0" fillId="0" borderId="183" xfId="0" applyBorder="1">
      <alignment vertical="center"/>
    </xf>
    <xf numFmtId="0" fontId="0" fillId="0" borderId="184" xfId="0" applyBorder="1">
      <alignment vertical="center"/>
    </xf>
    <xf numFmtId="0" fontId="0" fillId="0" borderId="88" xfId="0" applyBorder="1" applyAlignment="1">
      <alignment horizontal="center" vertical="center"/>
    </xf>
    <xf numFmtId="0" fontId="0" fillId="0" borderId="100" xfId="0" applyBorder="1">
      <alignment vertical="center"/>
    </xf>
    <xf numFmtId="0" fontId="0" fillId="0" borderId="185" xfId="0" applyBorder="1" applyAlignment="1">
      <alignment horizontal="center" vertical="center"/>
    </xf>
    <xf numFmtId="0" fontId="0" fillId="0" borderId="186" xfId="0" applyBorder="1">
      <alignment vertical="center"/>
    </xf>
    <xf numFmtId="0" fontId="0" fillId="0" borderId="95" xfId="0" applyBorder="1">
      <alignment vertical="center"/>
    </xf>
    <xf numFmtId="0" fontId="0" fillId="0" borderId="96" xfId="0" applyBorder="1">
      <alignment vertical="center"/>
    </xf>
    <xf numFmtId="0" fontId="0" fillId="0" borderId="187" xfId="0" applyBorder="1" applyAlignment="1">
      <alignment horizontal="center" vertical="center"/>
    </xf>
    <xf numFmtId="0" fontId="0" fillId="0" borderId="183" xfId="0" applyBorder="1" applyAlignment="1">
      <alignment horizontal="center" vertical="center"/>
    </xf>
    <xf numFmtId="0" fontId="0" fillId="0" borderId="188" xfId="0" applyBorder="1">
      <alignment vertical="center"/>
    </xf>
    <xf numFmtId="177" fontId="0" fillId="0" borderId="189" xfId="0" applyNumberFormat="1" applyBorder="1">
      <alignment vertical="center"/>
    </xf>
    <xf numFmtId="177" fontId="0" fillId="0" borderId="190" xfId="0" applyNumberFormat="1" applyBorder="1">
      <alignment vertical="center"/>
    </xf>
    <xf numFmtId="49" fontId="1" fillId="3" borderId="119" xfId="0" applyNumberFormat="1" applyFont="1" applyFill="1" applyBorder="1" applyAlignment="1">
      <alignment horizontal="right" vertical="center"/>
    </xf>
    <xf numFmtId="38" fontId="7" fillId="2" borderId="28" xfId="2" applyFont="1" applyFill="1" applyBorder="1" applyAlignment="1">
      <alignment horizontal="center" vertical="center"/>
    </xf>
    <xf numFmtId="0" fontId="0" fillId="0" borderId="191" xfId="0" applyFill="1" applyBorder="1">
      <alignment vertical="center"/>
    </xf>
    <xf numFmtId="0" fontId="0" fillId="0" borderId="192" xfId="0" applyFill="1" applyBorder="1">
      <alignment vertical="center"/>
    </xf>
    <xf numFmtId="0" fontId="0" fillId="3" borderId="191" xfId="0" applyFill="1" applyBorder="1">
      <alignment vertical="center"/>
    </xf>
    <xf numFmtId="0" fontId="0" fillId="3" borderId="193" xfId="0" applyFill="1" applyBorder="1">
      <alignment vertical="center"/>
    </xf>
    <xf numFmtId="0" fontId="0" fillId="3" borderId="192" xfId="0" applyFill="1" applyBorder="1">
      <alignment vertical="center"/>
    </xf>
    <xf numFmtId="0" fontId="12" fillId="0" borderId="0" xfId="0" applyFont="1">
      <alignment vertical="center"/>
    </xf>
    <xf numFmtId="0" fontId="0" fillId="0" borderId="194" xfId="0" applyBorder="1" applyAlignment="1">
      <alignment horizontal="center" vertical="center"/>
    </xf>
    <xf numFmtId="0" fontId="0" fillId="0" borderId="132" xfId="0" applyBorder="1" applyAlignment="1">
      <alignment vertical="center"/>
    </xf>
    <xf numFmtId="21" fontId="0" fillId="0" borderId="0" xfId="0" applyNumberFormat="1">
      <alignment vertical="center"/>
    </xf>
    <xf numFmtId="183" fontId="0" fillId="0" borderId="0" xfId="0" applyNumberFormat="1">
      <alignment vertical="center"/>
    </xf>
    <xf numFmtId="0" fontId="0" fillId="0" borderId="88" xfId="0" applyBorder="1">
      <alignment vertical="center"/>
    </xf>
    <xf numFmtId="0" fontId="0" fillId="0" borderId="195" xfId="0" applyBorder="1">
      <alignment vertical="center"/>
    </xf>
    <xf numFmtId="0" fontId="0" fillId="0" borderId="169" xfId="0" applyBorder="1">
      <alignment vertical="center"/>
    </xf>
    <xf numFmtId="0" fontId="0" fillId="0" borderId="17" xfId="0" applyBorder="1" applyAlignment="1">
      <alignment horizontal="center" vertical="center"/>
    </xf>
    <xf numFmtId="0" fontId="0" fillId="0" borderId="196" xfId="0" applyBorder="1">
      <alignment vertical="center"/>
    </xf>
    <xf numFmtId="0" fontId="0" fillId="4" borderId="169" xfId="0" applyFill="1" applyBorder="1">
      <alignment vertical="center"/>
    </xf>
    <xf numFmtId="0" fontId="5" fillId="0" borderId="25" xfId="0" applyFont="1" applyBorder="1">
      <alignment vertical="center"/>
    </xf>
    <xf numFmtId="0" fontId="5" fillId="0" borderId="0" xfId="0" applyNumberFormat="1" applyFont="1" applyAlignment="1">
      <alignment vertical="top" wrapText="1"/>
    </xf>
    <xf numFmtId="0" fontId="0" fillId="0" borderId="0" xfId="0" applyNumberFormat="1" applyAlignment="1">
      <alignment vertical="top" wrapText="1"/>
    </xf>
    <xf numFmtId="0" fontId="0" fillId="0" borderId="222" xfId="0" applyNumberFormat="1" applyBorder="1" applyAlignment="1">
      <alignment vertical="top" wrapText="1"/>
    </xf>
    <xf numFmtId="0" fontId="0" fillId="0" borderId="221" xfId="0" applyNumberFormat="1" applyBorder="1" applyAlignment="1">
      <alignment vertical="top" wrapText="1"/>
    </xf>
    <xf numFmtId="0" fontId="0" fillId="0" borderId="219" xfId="0" applyNumberFormat="1" applyBorder="1" applyAlignment="1">
      <alignment vertical="top" wrapText="1"/>
    </xf>
    <xf numFmtId="0" fontId="0" fillId="0" borderId="225" xfId="0" applyNumberFormat="1" applyBorder="1" applyAlignment="1">
      <alignment vertical="top" wrapText="1"/>
    </xf>
    <xf numFmtId="0" fontId="0" fillId="0" borderId="224" xfId="0" applyNumberFormat="1" applyBorder="1" applyAlignment="1">
      <alignment vertical="top" wrapText="1"/>
    </xf>
    <xf numFmtId="0" fontId="5"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21" xfId="0" applyNumberFormat="1" applyBorder="1" applyAlignment="1">
      <alignment horizontal="center" vertical="top" wrapText="1"/>
    </xf>
    <xf numFmtId="0" fontId="0" fillId="0" borderId="223" xfId="0" applyNumberFormat="1" applyBorder="1" applyAlignment="1">
      <alignment horizontal="center" vertical="top" wrapText="1"/>
    </xf>
    <xf numFmtId="0" fontId="8" fillId="0" borderId="0" xfId="1" quotePrefix="1" applyNumberFormat="1" applyAlignment="1" applyProtection="1">
      <alignment horizontal="center" vertical="top" wrapText="1"/>
    </xf>
    <xf numFmtId="0" fontId="0" fillId="0" borderId="220" xfId="0" applyNumberFormat="1" applyBorder="1" applyAlignment="1">
      <alignment horizontal="center" vertical="top" wrapText="1"/>
    </xf>
    <xf numFmtId="0" fontId="0" fillId="0" borderId="224" xfId="0" applyNumberFormat="1" applyBorder="1" applyAlignment="1">
      <alignment horizontal="center" vertical="top" wrapText="1"/>
    </xf>
    <xf numFmtId="0" fontId="8" fillId="0" borderId="224" xfId="1" quotePrefix="1" applyNumberFormat="1" applyBorder="1" applyAlignment="1" applyProtection="1">
      <alignment horizontal="center" vertical="top" wrapText="1"/>
    </xf>
    <xf numFmtId="0" fontId="0" fillId="0" borderId="226" xfId="0" applyNumberFormat="1" applyBorder="1" applyAlignment="1">
      <alignment horizontal="center" vertical="top" wrapText="1"/>
    </xf>
    <xf numFmtId="0" fontId="13" fillId="0" borderId="0" xfId="0" applyFont="1">
      <alignment vertical="center"/>
    </xf>
    <xf numFmtId="20" fontId="0" fillId="0" borderId="169" xfId="0" applyNumberFormat="1" applyBorder="1">
      <alignment vertical="center"/>
    </xf>
    <xf numFmtId="14" fontId="0" fillId="2" borderId="0" xfId="0" applyNumberFormat="1" applyFill="1">
      <alignment vertical="center"/>
    </xf>
    <xf numFmtId="0" fontId="0" fillId="2" borderId="0" xfId="0" applyFill="1">
      <alignment vertical="center"/>
    </xf>
    <xf numFmtId="0" fontId="0" fillId="10" borderId="0" xfId="0" applyFill="1">
      <alignment vertical="center"/>
    </xf>
    <xf numFmtId="0" fontId="0" fillId="9" borderId="0" xfId="0" applyFill="1">
      <alignment vertical="center"/>
    </xf>
    <xf numFmtId="0" fontId="0" fillId="11" borderId="169" xfId="0" applyFill="1" applyBorder="1" applyAlignment="1">
      <alignment horizontal="center" vertical="center"/>
    </xf>
    <xf numFmtId="0" fontId="0" fillId="4" borderId="169" xfId="0" applyFill="1" applyBorder="1" applyAlignment="1">
      <alignment horizontal="center" vertical="center"/>
    </xf>
    <xf numFmtId="20" fontId="1" fillId="3" borderId="83" xfId="0" applyNumberFormat="1" applyFont="1" applyFill="1" applyBorder="1" applyAlignment="1">
      <alignment horizontal="center" vertical="center"/>
    </xf>
    <xf numFmtId="20" fontId="1" fillId="3" borderId="2" xfId="0" applyNumberFormat="1" applyFont="1" applyFill="1" applyBorder="1" applyAlignment="1">
      <alignment horizontal="center" vertical="center"/>
    </xf>
    <xf numFmtId="20" fontId="1" fillId="3" borderId="3" xfId="0" applyNumberFormat="1" applyFont="1" applyFill="1" applyBorder="1" applyAlignment="1">
      <alignment horizontal="center" vertical="center"/>
    </xf>
    <xf numFmtId="0" fontId="1" fillId="0" borderId="83"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0" fillId="0" borderId="77" xfId="0" applyBorder="1" applyAlignment="1">
      <alignment horizontal="center" vertical="center"/>
    </xf>
    <xf numFmtId="0" fontId="0" fillId="0" borderId="197" xfId="0" applyBorder="1" applyAlignment="1">
      <alignment horizontal="center" vertical="center"/>
    </xf>
    <xf numFmtId="0" fontId="0" fillId="0" borderId="78" xfId="0" applyBorder="1" applyAlignment="1">
      <alignment horizontal="center" vertical="center"/>
    </xf>
    <xf numFmtId="0" fontId="0" fillId="0" borderId="198" xfId="0" applyBorder="1" applyAlignment="1">
      <alignment horizontal="center" vertical="center"/>
    </xf>
    <xf numFmtId="0" fontId="6" fillId="8" borderId="25" xfId="0" applyFont="1" applyFill="1" applyBorder="1" applyAlignment="1">
      <alignment horizontal="center" vertical="center"/>
    </xf>
    <xf numFmtId="0" fontId="6" fillId="8" borderId="27" xfId="0" applyFont="1" applyFill="1" applyBorder="1" applyAlignment="1">
      <alignment horizontal="center" vertical="center"/>
    </xf>
    <xf numFmtId="0" fontId="6" fillId="8" borderId="199" xfId="0" applyFont="1" applyFill="1" applyBorder="1" applyAlignment="1">
      <alignment horizontal="center" vertical="center"/>
    </xf>
    <xf numFmtId="38" fontId="0" fillId="4" borderId="200" xfId="2" applyFont="1" applyFill="1" applyBorder="1" applyAlignment="1">
      <alignment horizontal="center" vertical="center"/>
    </xf>
    <xf numFmtId="38" fontId="0" fillId="4" borderId="36" xfId="2" applyFont="1" applyFill="1" applyBorder="1" applyAlignment="1">
      <alignment horizontal="center" vertical="center"/>
    </xf>
    <xf numFmtId="38" fontId="0" fillId="4" borderId="203" xfId="2" applyFont="1" applyFill="1" applyBorder="1" applyAlignment="1">
      <alignment horizontal="center" vertical="center"/>
    </xf>
    <xf numFmtId="38" fontId="0" fillId="4" borderId="204" xfId="2" applyFont="1" applyFill="1" applyBorder="1" applyAlignment="1">
      <alignment horizontal="center" vertical="center"/>
    </xf>
    <xf numFmtId="0" fontId="0" fillId="0" borderId="186" xfId="0" applyBorder="1" applyAlignment="1">
      <alignment horizontal="center" vertical="center"/>
    </xf>
    <xf numFmtId="0" fontId="0" fillId="0" borderId="96" xfId="0" applyBorder="1" applyAlignment="1">
      <alignment horizontal="center" vertical="center"/>
    </xf>
    <xf numFmtId="177" fontId="0" fillId="0" borderId="205" xfId="0" applyNumberFormat="1" applyBorder="1" applyAlignment="1">
      <alignment horizontal="center" vertical="center"/>
    </xf>
    <xf numFmtId="177" fontId="0" fillId="0" borderId="206" xfId="0" applyNumberFormat="1" applyBorder="1" applyAlignment="1">
      <alignment horizontal="center" vertical="center"/>
    </xf>
    <xf numFmtId="38" fontId="1" fillId="3" borderId="53" xfId="2" applyFont="1" applyFill="1" applyBorder="1" applyAlignment="1">
      <alignment horizontal="center" vertical="center"/>
    </xf>
    <xf numFmtId="38" fontId="1" fillId="3" borderId="54" xfId="2" applyFont="1" applyFill="1" applyBorder="1" applyAlignment="1">
      <alignment horizontal="center" vertical="center"/>
    </xf>
    <xf numFmtId="38" fontId="1" fillId="3" borderId="75" xfId="2" applyFont="1" applyFill="1" applyBorder="1" applyAlignment="1">
      <alignment horizontal="center" vertical="center"/>
    </xf>
    <xf numFmtId="38" fontId="1" fillId="3" borderId="55" xfId="2" applyFont="1" applyFill="1" applyBorder="1" applyAlignment="1">
      <alignment horizontal="center" vertical="center"/>
    </xf>
    <xf numFmtId="49" fontId="1" fillId="4" borderId="207" xfId="0" applyNumberFormat="1" applyFont="1" applyFill="1" applyBorder="1" applyAlignment="1">
      <alignment horizontal="center" vertical="center"/>
    </xf>
    <xf numFmtId="49" fontId="1" fillId="4" borderId="208" xfId="0" applyNumberFormat="1" applyFont="1" applyFill="1" applyBorder="1" applyAlignment="1">
      <alignment horizontal="center" vertical="center"/>
    </xf>
    <xf numFmtId="38" fontId="0" fillId="4" borderId="209" xfId="2" applyFont="1" applyFill="1" applyBorder="1" applyAlignment="1">
      <alignment horizontal="center" vertical="center"/>
    </xf>
    <xf numFmtId="38" fontId="0" fillId="4" borderId="135" xfId="2" applyFont="1" applyFill="1" applyBorder="1" applyAlignment="1">
      <alignment horizontal="center" vertical="center"/>
    </xf>
    <xf numFmtId="0" fontId="0" fillId="0" borderId="134" xfId="0" applyBorder="1" applyAlignment="1">
      <alignment horizontal="center" vertical="center"/>
    </xf>
    <xf numFmtId="0" fontId="0" fillId="0" borderId="135" xfId="0" applyBorder="1" applyAlignment="1">
      <alignment horizontal="center" vertical="center"/>
    </xf>
    <xf numFmtId="38" fontId="0" fillId="3" borderId="210" xfId="2" applyFont="1" applyFill="1" applyBorder="1" applyAlignment="1">
      <alignment horizontal="center" vertical="center"/>
    </xf>
    <xf numFmtId="38" fontId="0" fillId="3" borderId="211" xfId="2" applyFont="1" applyFill="1" applyBorder="1" applyAlignment="1">
      <alignment horizontal="center" vertical="center"/>
    </xf>
    <xf numFmtId="0" fontId="0" fillId="0" borderId="212" xfId="0" applyBorder="1" applyAlignment="1">
      <alignment horizontal="center" vertical="center"/>
    </xf>
    <xf numFmtId="0" fontId="0" fillId="0" borderId="213" xfId="0" applyBorder="1" applyAlignment="1">
      <alignment horizontal="center" vertical="center"/>
    </xf>
    <xf numFmtId="0" fontId="0" fillId="0" borderId="70" xfId="0" applyBorder="1" applyAlignment="1">
      <alignment horizontal="center" vertical="center"/>
    </xf>
    <xf numFmtId="0" fontId="0" fillId="0" borderId="214" xfId="0" applyBorder="1" applyAlignment="1">
      <alignment horizontal="center" vertical="center"/>
    </xf>
    <xf numFmtId="38" fontId="0" fillId="3" borderId="209" xfId="2" applyFont="1" applyFill="1" applyBorder="1" applyAlignment="1">
      <alignment horizontal="center" vertical="center"/>
    </xf>
    <xf numFmtId="38" fontId="0" fillId="3" borderId="135" xfId="2" applyFont="1" applyFill="1" applyBorder="1" applyAlignment="1">
      <alignment horizontal="center" vertical="center"/>
    </xf>
    <xf numFmtId="38" fontId="5" fillId="0" borderId="100" xfId="2" applyFont="1" applyBorder="1" applyAlignment="1">
      <alignment horizontal="center" vertical="center"/>
    </xf>
    <xf numFmtId="38" fontId="5" fillId="0" borderId="99" xfId="2" applyFont="1"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38" fontId="0" fillId="4" borderId="201" xfId="2" applyFont="1" applyFill="1" applyBorder="1" applyAlignment="1">
      <alignment horizontal="center" vertical="center"/>
    </xf>
    <xf numFmtId="38" fontId="0" fillId="4" borderId="202" xfId="2" applyFont="1" applyFill="1" applyBorder="1" applyAlignment="1">
      <alignment horizontal="center" vertical="center"/>
    </xf>
    <xf numFmtId="0" fontId="0" fillId="0" borderId="88" xfId="0" applyBorder="1" applyAlignment="1">
      <alignment horizontal="center" vertical="center"/>
    </xf>
    <xf numFmtId="0" fontId="0" fillId="0" borderId="185" xfId="0" applyBorder="1" applyAlignment="1">
      <alignment horizontal="center" vertical="center"/>
    </xf>
    <xf numFmtId="0" fontId="0" fillId="0" borderId="187" xfId="0" applyBorder="1" applyAlignment="1">
      <alignment horizontal="center" vertical="center"/>
    </xf>
    <xf numFmtId="0" fontId="0" fillId="0" borderId="217" xfId="0" applyBorder="1" applyAlignment="1">
      <alignment horizontal="center" vertical="center"/>
    </xf>
    <xf numFmtId="0" fontId="0" fillId="0" borderId="33" xfId="0" applyBorder="1" applyAlignment="1">
      <alignment horizontal="center" vertical="center"/>
    </xf>
    <xf numFmtId="0" fontId="0" fillId="0" borderId="218" xfId="0" applyBorder="1" applyAlignment="1">
      <alignment horizontal="center" vertical="center"/>
    </xf>
    <xf numFmtId="0" fontId="0" fillId="0" borderId="215" xfId="0" applyBorder="1" applyAlignment="1">
      <alignment horizontal="center" vertical="center"/>
    </xf>
    <xf numFmtId="0" fontId="0" fillId="0" borderId="216" xfId="0" applyBorder="1" applyAlignment="1">
      <alignment horizontal="center" vertical="center"/>
    </xf>
    <xf numFmtId="0" fontId="0" fillId="0" borderId="185" xfId="0" applyBorder="1" applyAlignment="1">
      <alignment horizontal="center" vertical="center" textRotation="255"/>
    </xf>
    <xf numFmtId="0" fontId="0" fillId="0" borderId="218" xfId="0" applyBorder="1" applyAlignment="1">
      <alignment horizontal="center" vertical="center" textRotation="255"/>
    </xf>
    <xf numFmtId="0" fontId="0" fillId="0" borderId="187" xfId="0" applyBorder="1" applyAlignment="1">
      <alignment horizontal="center" vertical="center" textRotation="255"/>
    </xf>
    <xf numFmtId="0" fontId="0" fillId="0" borderId="182" xfId="0" applyBorder="1" applyAlignment="1">
      <alignment horizontal="center" vertical="center"/>
    </xf>
    <xf numFmtId="0" fontId="0" fillId="0" borderId="183" xfId="0" applyBorder="1" applyAlignment="1">
      <alignment horizontal="center" vertical="center"/>
    </xf>
    <xf numFmtId="0" fontId="0" fillId="0" borderId="184" xfId="0" applyBorder="1" applyAlignment="1">
      <alignment horizontal="center" vertical="center"/>
    </xf>
    <xf numFmtId="0" fontId="0" fillId="0" borderId="100" xfId="0" applyBorder="1" applyAlignment="1">
      <alignment horizontal="center" vertical="center"/>
    </xf>
    <xf numFmtId="0" fontId="0" fillId="0" borderId="0" xfId="0" applyBorder="1" applyAlignment="1">
      <alignment horizontal="center" vertical="center"/>
    </xf>
    <xf numFmtId="0" fontId="0" fillId="0" borderId="99" xfId="0" applyBorder="1" applyAlignment="1">
      <alignment horizontal="center" vertical="center"/>
    </xf>
    <xf numFmtId="0" fontId="0" fillId="0" borderId="95" xfId="0" applyBorder="1" applyAlignment="1">
      <alignment horizontal="center" vertical="center"/>
    </xf>
    <xf numFmtId="0" fontId="0" fillId="0" borderId="185" xfId="0" applyBorder="1" applyAlignment="1">
      <alignment horizontal="center" vertical="center" wrapText="1"/>
    </xf>
    <xf numFmtId="14" fontId="0" fillId="10" borderId="0" xfId="0" applyNumberFormat="1" applyFill="1" applyAlignment="1">
      <alignment horizontal="center" vertical="center"/>
    </xf>
    <xf numFmtId="14" fontId="0" fillId="9" borderId="0" xfId="0" applyNumberFormat="1" applyFill="1" applyAlignment="1">
      <alignment horizontal="center" vertical="center"/>
    </xf>
    <xf numFmtId="0" fontId="0" fillId="0" borderId="0" xfId="0" applyAlignment="1">
      <alignment horizontal="center" vertical="center"/>
    </xf>
  </cellXfs>
  <cellStyles count="3">
    <cellStyle name="ハイパーリンク" xfId="1" builtinId="8"/>
    <cellStyle name="桁区切り" xfId="2" builtinId="6"/>
    <cellStyle name="標準" xfId="0" builtinId="0"/>
  </cellStyles>
  <dxfs count="23">
    <dxf>
      <font>
        <b/>
        <i val="0"/>
        <condense val="0"/>
        <extend val="0"/>
        <color indexed="9"/>
      </font>
      <fill>
        <patternFill>
          <bgColor indexed="46"/>
        </patternFill>
      </fill>
    </dxf>
    <dxf>
      <font>
        <b/>
        <i val="0"/>
        <condense val="0"/>
        <extend val="0"/>
        <color indexed="9"/>
      </font>
      <fill>
        <patternFill>
          <bgColor indexed="45"/>
        </patternFill>
      </fill>
    </dxf>
    <dxf>
      <font>
        <b/>
        <i val="0"/>
        <strike val="0"/>
        <condense val="0"/>
        <extend val="0"/>
        <color indexed="9"/>
      </font>
      <fill>
        <patternFill>
          <bgColor indexed="14"/>
        </patternFill>
      </fill>
    </dxf>
    <dxf>
      <font>
        <b/>
        <i val="0"/>
        <condense val="0"/>
        <extend val="0"/>
        <color indexed="9"/>
      </font>
      <fill>
        <patternFill>
          <bgColor indexed="16"/>
        </patternFill>
      </fill>
    </dxf>
    <dxf>
      <font>
        <b/>
        <i val="0"/>
        <condense val="0"/>
        <extend val="0"/>
        <color indexed="9"/>
      </font>
      <fill>
        <patternFill>
          <bgColor indexed="48"/>
        </patternFill>
      </fill>
    </dxf>
    <dxf>
      <font>
        <b/>
        <i val="0"/>
        <condense val="0"/>
        <extend val="0"/>
        <color indexed="9"/>
      </font>
      <fill>
        <patternFill>
          <bgColor indexed="16"/>
        </patternFill>
      </fill>
    </dxf>
    <dxf>
      <font>
        <b/>
        <i val="0"/>
        <condense val="0"/>
        <extend val="0"/>
        <color indexed="9"/>
      </font>
      <fill>
        <patternFill>
          <bgColor indexed="48"/>
        </patternFill>
      </fill>
    </dxf>
    <dxf>
      <font>
        <b/>
        <i val="0"/>
        <condense val="0"/>
        <extend val="0"/>
        <color auto="1"/>
      </font>
      <fill>
        <patternFill patternType="none">
          <bgColor indexed="65"/>
        </patternFill>
      </fill>
    </dxf>
    <dxf>
      <font>
        <b/>
        <i val="0"/>
        <condense val="0"/>
        <extend val="0"/>
        <color auto="1"/>
      </font>
      <fill>
        <patternFill patternType="none">
          <bgColor indexed="65"/>
        </patternFill>
      </fill>
    </dxf>
    <dxf>
      <font>
        <b/>
        <i val="0"/>
        <condense val="0"/>
        <extend val="0"/>
        <color auto="1"/>
      </font>
      <fill>
        <patternFill patternType="none">
          <bgColor indexed="65"/>
        </patternFill>
      </fill>
    </dxf>
    <dxf>
      <font>
        <b/>
        <i val="0"/>
        <condense val="0"/>
        <extend val="0"/>
        <color auto="1"/>
      </font>
      <fill>
        <patternFill patternType="none">
          <bgColor indexed="65"/>
        </patternFill>
      </fill>
    </dxf>
    <dxf>
      <font>
        <b/>
        <i val="0"/>
        <condense val="0"/>
        <extend val="0"/>
        <color indexed="22"/>
      </font>
      <fill>
        <patternFill patternType="solid">
          <bgColor indexed="22"/>
        </patternFill>
      </fill>
    </dxf>
    <dxf>
      <font>
        <b/>
        <i val="0"/>
        <condense val="0"/>
        <extend val="0"/>
        <color indexed="9"/>
      </font>
      <fill>
        <patternFill>
          <bgColor indexed="44"/>
        </patternFill>
      </fill>
    </dxf>
    <dxf>
      <font>
        <b/>
        <i val="0"/>
        <condense val="0"/>
        <extend val="0"/>
        <color indexed="9"/>
      </font>
      <fill>
        <patternFill>
          <bgColor indexed="45"/>
        </patternFill>
      </fill>
    </dxf>
    <dxf>
      <font>
        <b/>
        <i val="0"/>
        <condense val="0"/>
        <extend val="0"/>
        <color indexed="9"/>
      </font>
      <fill>
        <patternFill>
          <bgColor indexed="40"/>
        </patternFill>
      </fill>
    </dxf>
    <dxf>
      <font>
        <b/>
        <i val="0"/>
        <condense val="0"/>
        <extend val="0"/>
        <color indexed="9"/>
      </font>
      <fill>
        <patternFill>
          <bgColor indexed="14"/>
        </patternFill>
      </fill>
    </dxf>
    <dxf>
      <font>
        <strike val="0"/>
        <condense val="0"/>
        <extend val="0"/>
        <color indexed="22"/>
      </font>
      <fill>
        <patternFill>
          <bgColor indexed="22"/>
        </patternFill>
      </fill>
    </dxf>
    <dxf>
      <font>
        <b/>
        <i val="0"/>
        <condense val="0"/>
        <extend val="0"/>
        <color auto="1"/>
      </font>
      <fill>
        <patternFill patternType="solid">
          <bgColor indexed="42"/>
        </patternFill>
      </fill>
    </dxf>
    <dxf>
      <font>
        <strike val="0"/>
        <condense val="0"/>
        <extend val="0"/>
        <color indexed="22"/>
      </font>
      <fill>
        <patternFill>
          <bgColor indexed="22"/>
        </patternFill>
      </fill>
    </dxf>
    <dxf>
      <font>
        <b/>
        <i val="0"/>
        <condense val="0"/>
        <extend val="0"/>
        <color indexed="9"/>
      </font>
      <fill>
        <patternFill>
          <bgColor indexed="16"/>
        </patternFill>
      </fill>
    </dxf>
    <dxf>
      <font>
        <b/>
        <i val="0"/>
        <condense val="0"/>
        <extend val="0"/>
        <color indexed="9"/>
      </font>
      <fill>
        <patternFill>
          <bgColor indexed="48"/>
        </patternFill>
      </fill>
    </dxf>
    <dxf>
      <font>
        <b/>
        <i val="0"/>
        <condense val="0"/>
        <extend val="0"/>
        <color indexed="9"/>
      </font>
      <fill>
        <patternFill>
          <bgColor indexed="40"/>
        </patternFill>
      </fill>
    </dxf>
    <dxf>
      <font>
        <b/>
        <i val="0"/>
        <condense val="0"/>
        <extend val="0"/>
        <color indexed="9"/>
      </font>
      <fill>
        <patternFill>
          <bgColor indexed="14"/>
        </patternFill>
      </fill>
    </dxf>
  </dxfs>
  <tableStyles count="0" defaultTableStyle="TableStyleMedium2" defaultPivotStyle="PivotStyleLight16"/>
  <colors>
    <mruColors>
      <color rgb="FF99FD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
      <tp t="s">
        <v>10:22:00</v>
        <stp/>
        <stp>FQUOTE</stp>
        <stp>N225mini</stp>
        <stp>202106</stp>
        <stp>現在値時刻</stp>
        <tr r="V5" s="10"/>
        <tr r="D39" s="1"/>
      </tp>
      <tp>
        <v>0</v>
        <stp/>
        <stp>FBOARD</stp>
        <stp>N225mini</stp>
        <stp>202106</stp>
        <stp>買気配数量-2</stp>
        <tr r="E6" s="10"/>
      </tp>
      <tp>
        <v>0</v>
        <stp/>
        <stp>FBOARD</stp>
        <stp>N225mini</stp>
        <stp>202106</stp>
        <stp>買気配数量-1</stp>
        <tr r="E7" s="10"/>
      </tp>
      <tp>
        <v>374</v>
        <stp/>
        <stp>FBOARD</stp>
        <stp>N225mini</stp>
        <stp>202106</stp>
        <stp>買気配数量12</stp>
        <tr r="E20" s="10"/>
      </tp>
      <tp>
        <v>321</v>
        <stp/>
        <stp>FBOARD</stp>
        <stp>N225mini</stp>
        <stp>202106</stp>
        <stp>買気配数量13</stp>
        <tr r="E21" s="10"/>
      </tp>
      <tp>
        <v>437</v>
        <stp/>
        <stp>FBOARD</stp>
        <stp>N225mini</stp>
        <stp>202106</stp>
        <stp>買気配数量10</stp>
        <tr r="E18" s="10"/>
        <tr r="F56" s="1"/>
      </tp>
      <tp>
        <v>330</v>
        <stp/>
        <stp>FBOARD</stp>
        <stp>N225mini</stp>
        <stp>202106</stp>
        <stp>買気配数量11</stp>
        <tr r="E19" s="10"/>
      </tp>
      <tp>
        <v>29520</v>
        <stp/>
        <stp>FBOARD</stp>
        <stp>N225mini</stp>
        <stp>202106</stp>
        <stp>気配値6</stp>
        <tr r="E52" s="1"/>
        <tr r="D14" s="10"/>
      </tp>
      <tp>
        <v>29515</v>
        <stp/>
        <stp>FBOARD</stp>
        <stp>N225mini</stp>
        <stp>202106</stp>
        <stp>気配値7</stp>
        <tr r="D15" s="10"/>
        <tr r="E53" s="1"/>
      </tp>
      <tp>
        <v>29530</v>
        <stp/>
        <stp>FBOARD</stp>
        <stp>N225mini</stp>
        <stp>202106</stp>
        <stp>気配値4</stp>
        <tr r="D12" s="10"/>
        <tr r="E50" s="1"/>
      </tp>
      <tp>
        <v>29525</v>
        <stp/>
        <stp>FBOARD</stp>
        <stp>N225mini</stp>
        <stp>202106</stp>
        <stp>気配値5</stp>
        <tr r="E51" s="1"/>
        <tr r="D13" s="10"/>
      </tp>
      <tp>
        <v>29540</v>
        <stp/>
        <stp>FBOARD</stp>
        <stp>N225mini</stp>
        <stp>202106</stp>
        <stp>気配値2</stp>
        <tr r="D10" s="10"/>
      </tp>
      <tp>
        <v>29535</v>
        <stp/>
        <stp>FBOARD</stp>
        <stp>N225mini</stp>
        <stp>202106</stp>
        <stp>気配値3</stp>
        <tr r="E49" s="1"/>
        <tr r="D11" s="10"/>
      </tp>
      <tp>
        <v>29550</v>
        <stp/>
        <stp>FBOARD</stp>
        <stp>N225mini</stp>
        <stp>202106</stp>
        <stp>気配値0</stp>
        <tr r="D8" s="10"/>
      </tp>
      <tp>
        <v>29545</v>
        <stp/>
        <stp>FBOARD</stp>
        <stp>N225mini</stp>
        <stp>202106</stp>
        <stp>気配値1</stp>
        <tr r="D9" s="10"/>
      </tp>
      <tp>
        <v>29510</v>
        <stp/>
        <stp>FBOARD</stp>
        <stp>N225mini</stp>
        <stp>202106</stp>
        <stp>気配値8</stp>
        <tr r="D16" s="10"/>
        <tr r="E54" s="1"/>
      </tp>
      <tp>
        <v>29505</v>
        <stp/>
        <stp>FBOARD</stp>
        <stp>N225mini</stp>
        <stp>202106</stp>
        <stp>気配値9</stp>
        <tr r="D17" s="10"/>
        <tr r="E55" s="1"/>
      </tp>
      <tp>
        <v>0</v>
        <stp/>
        <stp>FBOARD</stp>
        <stp>N225mini</stp>
        <stp>202106</stp>
        <stp>買気配数量0</stp>
        <tr r="E8" s="10"/>
      </tp>
      <tp>
        <v>0</v>
        <stp/>
        <stp>FBOARD</stp>
        <stp>N225mini</stp>
        <stp>202106</stp>
        <stp>買気配数量1</stp>
        <tr r="E9" s="10"/>
      </tp>
      <tp>
        <v>0</v>
        <stp/>
        <stp>FBOARD</stp>
        <stp>N225mini</stp>
        <stp>202106</stp>
        <stp>買気配数量2</stp>
        <tr r="E10" s="10"/>
      </tp>
      <tp>
        <v>0</v>
        <stp/>
        <stp>FBOARD</stp>
        <stp>N225mini</stp>
        <stp>202106</stp>
        <stp>買気配数量3</stp>
        <tr r="F49" s="1"/>
        <tr r="E11" s="10"/>
      </tp>
      <tp>
        <v>0</v>
        <stp/>
        <stp>FBOARD</stp>
        <stp>N225mini</stp>
        <stp>202106</stp>
        <stp>買気配数量4</stp>
        <tr r="E12" s="10"/>
        <tr r="F50" s="1"/>
      </tp>
      <tp>
        <v>0</v>
        <stp/>
        <stp>FBOARD</stp>
        <stp>N225mini</stp>
        <stp>202106</stp>
        <stp>買気配数量5</stp>
        <tr r="E13" s="10"/>
        <tr r="F51" s="1"/>
      </tp>
      <tp>
        <v>110</v>
        <stp/>
        <stp>FBOARD</stp>
        <stp>N225mini</stp>
        <stp>202106</stp>
        <stp>買気配数量6</stp>
        <tr r="E14" s="10"/>
        <tr r="F52" s="1"/>
      </tp>
      <tp>
        <v>223</v>
        <stp/>
        <stp>FBOARD</stp>
        <stp>N225mini</stp>
        <stp>202106</stp>
        <stp>買気配数量7</stp>
        <tr r="E15" s="10"/>
        <tr r="F53" s="1"/>
      </tp>
      <tp>
        <v>269</v>
        <stp/>
        <stp>FBOARD</stp>
        <stp>N225mini</stp>
        <stp>202106</stp>
        <stp>買気配数量8</stp>
        <tr r="E16" s="10"/>
        <tr r="F54" s="1"/>
      </tp>
      <tp>
        <v>312</v>
        <stp/>
        <stp>FBOARD</stp>
        <stp>N225mini</stp>
        <stp>202106</stp>
        <stp>買気配数量9</stp>
        <tr r="F55" s="1"/>
        <tr r="E17" s="10"/>
      </tp>
      <tp>
        <v>310</v>
        <stp/>
        <stp>FQUOTE</stp>
        <stp>N225mini</stp>
        <stp>202106</stp>
        <stp>前日比</stp>
        <tr r="D3" s="10"/>
        <tr r="E46" s="1"/>
      </tp>
    </main>
    <main first="oson2.rtdserver2">
      <tp t="e">
        <v>#N/A</v>
        <stp/>
        <stp>保有</stp>
        <stp>=FOPPOSITION(T3,T4)</stp>
        <tr r="T1" s="9"/>
      </tp>
      <tp t="e">
        <v>#N/A</v>
        <stp/>
        <stp>Sheet2</stp>
        <stp>=FCANDLE($C$2,$C$3,OFFSET($G$1,MATCH($C$4,$F$2:$F$8,0),0),$C$5,$H$17,$H$18,$C$8,$C$9)</stp>
        <tr r="E8" s="14"/>
      </tp>
      <tp t="e">
        <v>#N/A</v>
        <stp/>
        <stp>保有</stp>
        <stp>=FOPPOSITION(P3,P4)</stp>
        <tr r="P1" s="9"/>
      </tp>
      <tp t="e">
        <v>#N/A</v>
        <stp/>
        <stp>Sheet2</stp>
        <stp>=FCANDLE($C$2,$C$3,OFFSET($G$1,MATCH($C$4,$F$2:$F$8,0),0),$C$5,$D$17,$D$18,$C$8,$C$9)</stp>
        <tr r="E4" s="14"/>
      </tp>
      <tp t="e">
        <v>#N/A</v>
        <stp/>
        <stp>Sheet2</stp>
        <stp>=FCANDLE($C$2,$C$3,OFFSET($G$1,MATCH($C$4,$F$2:$F$8,0),0),$C$5,$E$17,$E$18,$C$8,$C$9)</stp>
        <tr r="E5" s="14"/>
      </tp>
      <tp t="e">
        <v>#N/A</v>
        <stp/>
        <stp>Sheet2</stp>
        <stp>=FCANDLE($C$2,$C$3,OFFSET($G$1,MATCH($C$4,$F$2:$F$8,0),0),$C$5,$F$17,$F$18,$C$8,$C$9)</stp>
        <tr r="E6" s="14"/>
      </tp>
      <tp t="e">
        <v>#N/A</v>
        <stp/>
        <stp>Sheet2</stp>
        <stp>=FCANDLE($C$2,$C$3,OFFSET($G$1,MATCH($C$4,$F$2:$F$8,0),0),$C$5,$G$17,$G$18,$C$8,$C$9)</stp>
        <tr r="E7" s="14"/>
      </tp>
    </main>
    <main first="oson2.rtdserver">
      <tp>
        <v>285</v>
        <stp/>
        <stp>FBOARD</stp>
        <stp>N225mini</stp>
        <stp>202106</stp>
        <stp>売気配数量-2</stp>
        <tr r="C6" s="10"/>
      </tp>
      <tp>
        <v>311</v>
        <stp/>
        <stp>FBOARD</stp>
        <stp>N225mini</stp>
        <stp>202106</stp>
        <stp>売気配数量-1</stp>
        <tr r="C7" s="10"/>
      </tp>
      <tp>
        <v>0</v>
        <stp/>
        <stp>FBOARD</stp>
        <stp>N225mini</stp>
        <stp>202106</stp>
        <stp>売気配数量12</stp>
        <tr r="C20" s="10"/>
      </tp>
      <tp>
        <v>0</v>
        <stp/>
        <stp>FBOARD</stp>
        <stp>N225mini</stp>
        <stp>202106</stp>
        <stp>売気配数量13</stp>
        <tr r="C21" s="10"/>
      </tp>
      <tp>
        <v>0</v>
        <stp/>
        <stp>FBOARD</stp>
        <stp>N225mini</stp>
        <stp>202106</stp>
        <stp>売気配数量10</stp>
        <tr r="C18" s="10"/>
        <tr r="D56" s="1"/>
      </tp>
      <tp>
        <v>0</v>
        <stp/>
        <stp>FBOARD</stp>
        <stp>N225mini</stp>
        <stp>202106</stp>
        <stp>売気配数量11</stp>
        <tr r="C19" s="10"/>
      </tp>
    </main>
    <main first="oson2.rtdserver2">
      <tp t="e">
        <v>#N/A</v>
        <stp/>
        <stp>Sheet2</stp>
        <stp>=FCANDLE($C$2,$C$3,OFFSET($G$1,MATCH($C$4,$F$2:$F$8,0),0),$C$5,$B$17,$B$18,$C$8,$C$9)</stp>
        <tr r="E2" s="14"/>
      </tp>
      <tp t="e">
        <v>#N/A</v>
        <stp/>
        <stp>Sheet2</stp>
        <stp>=FCANDLE($C$2,$C$3,OFFSET($G$1,MATCH($C$4,$F$2:$F$8,0),0),$C$5,$C$17,$C$18,$C$8,$C$9)</stp>
        <tr r="E3" s="14"/>
      </tp>
      <tp t="e">
        <v>#N/A</v>
        <stp/>
        <stp>保有</stp>
        <stp>=FOPPOSITION(G3,G4)</stp>
        <tr r="G1" s="9"/>
      </tp>
      <tp t="e">
        <v>#N/A</v>
        <stp/>
        <stp>保有</stp>
        <stp>=FOPPOSITION(F3,F4)</stp>
        <tr r="F1" s="9"/>
      </tp>
      <tp t="e">
        <v>#N/A</v>
        <stp/>
        <stp>保有</stp>
        <stp>=FOPPOSITION(E3,E4)</stp>
        <tr r="E1" s="9"/>
      </tp>
      <tp t="e">
        <v>#N/A</v>
        <stp/>
        <stp>保有</stp>
        <stp>=FOPPOSITION(D3,D4)</stp>
        <tr r="D1" s="9"/>
      </tp>
      <tp t="e">
        <v>#N/A</v>
        <stp/>
        <stp>保有</stp>
        <stp>=FOPPOSITION(C3,C4)</stp>
        <tr r="C1" s="9"/>
      </tp>
      <tp t="e">
        <v>#N/A</v>
        <stp/>
        <stp>保有</stp>
        <stp>=FOPPOSITION(B3,B4)</stp>
        <tr r="B1" s="9"/>
      </tp>
      <tp t="e">
        <v>#N/A</v>
        <stp/>
        <stp>保有</stp>
        <stp>=FOPPOSITION(A3,A4)</stp>
        <tr r="A1" s="9"/>
      </tp>
      <tp t="e">
        <v>#N/A</v>
        <stp/>
        <stp>保有</stp>
        <stp>=FOPPOSITION(O3,O4)</stp>
        <tr r="O1" s="9"/>
      </tp>
      <tp t="e">
        <v>#N/A</v>
        <stp/>
        <stp>保有</stp>
        <stp>=FOPPOSITION(N3,N4)</stp>
        <tr r="N1" s="9"/>
      </tp>
      <tp t="e">
        <v>#N/A</v>
        <stp/>
        <stp>保有</stp>
        <stp>=FOPPOSITION(M3,M4)</stp>
        <tr r="M1" s="9"/>
      </tp>
      <tp t="e">
        <v>#N/A</v>
        <stp/>
        <stp>保有</stp>
        <stp>=FOPPOSITION(L3,L4)</stp>
        <tr r="L1" s="9"/>
      </tp>
      <tp t="e">
        <v>#N/A</v>
        <stp/>
        <stp>保有</stp>
        <stp>=FOPPOSITION(K3,K4)</stp>
        <tr r="K1" s="9"/>
      </tp>
      <tp t="e">
        <v>#N/A</v>
        <stp/>
        <stp>保有</stp>
        <stp>=FOPPOSITION(J3,J4)</stp>
        <tr r="J1" s="9"/>
      </tp>
      <tp t="e">
        <v>#N/A</v>
        <stp/>
        <stp>保有</stp>
        <stp>=FOPPOSITION(I3,I4)</stp>
        <tr r="I1" s="9"/>
      </tp>
      <tp t="e">
        <v>#N/A</v>
        <stp/>
        <stp>保有</stp>
        <stp>=FOPPOSITION(H3,H4)</stp>
        <tr r="H1" s="9"/>
      </tp>
    </main>
    <main first="oson2.rtdserver">
      <tp>
        <v>29560</v>
        <stp/>
        <stp>FBOARD</stp>
        <stp>N225mini</stp>
        <stp>202106</stp>
        <stp>気配値-2</stp>
        <tr r="D6" s="10"/>
      </tp>
      <tp>
        <v>29555</v>
        <stp/>
        <stp>FBOARD</stp>
        <stp>N225mini</stp>
        <stp>202106</stp>
        <stp>気配値-1</stp>
        <tr r="D7" s="10"/>
      </tp>
      <tp>
        <v>29490</v>
        <stp/>
        <stp>FBOARD</stp>
        <stp>N225mini</stp>
        <stp>202106</stp>
        <stp>気配値12</stp>
        <tr r="D20" s="10"/>
      </tp>
      <tp>
        <v>29485</v>
        <stp/>
        <stp>FBOARD</stp>
        <stp>N225mini</stp>
        <stp>202106</stp>
        <stp>気配値13</stp>
        <tr r="D21" s="10"/>
      </tp>
      <tp>
        <v>29500</v>
        <stp/>
        <stp>FBOARD</stp>
        <stp>N225mini</stp>
        <stp>202106</stp>
        <stp>気配値10</stp>
        <tr r="D18" s="10"/>
        <tr r="E56" s="1"/>
      </tp>
      <tp>
        <v>29495</v>
        <stp/>
        <stp>FBOARD</stp>
        <stp>N225mini</stp>
        <stp>202106</stp>
        <stp>気配値11</stp>
        <tr r="D19" s="10"/>
      </tp>
    </main>
    <main first="oson2.rtdserver2">
      <tp t="e">
        <v>#N/A</v>
        <stp/>
        <stp>約定一覧</stp>
        <stp>=FOPEXEC(N3,N4)</stp>
        <tr r="N1" s="8"/>
      </tp>
      <tp t="e">
        <v>#N/A</v>
        <stp/>
        <stp>約定一覧</stp>
        <stp>=FOPEXEC(O3,O4)</stp>
        <tr r="O1" s="8"/>
      </tp>
      <tp t="e">
        <v>#N/A</v>
        <stp/>
        <stp>約定一覧</stp>
        <stp>=FOPEXEC(L3,L4)</stp>
        <tr r="L1" s="8"/>
      </tp>
      <tp t="e">
        <v>#N/A</v>
        <stp/>
        <stp>約定一覧</stp>
        <stp>=FOPEXEC(M3,M4)</stp>
        <tr r="M1" s="8"/>
      </tp>
      <tp t="e">
        <v>#N/A</v>
        <stp/>
        <stp>約定一覧</stp>
        <stp>=FOPEXEC(J3,J4)</stp>
        <tr r="J1" s="8"/>
      </tp>
      <tp t="e">
        <v>#N/A</v>
        <stp/>
        <stp>約定一覧</stp>
        <stp>=FOPEXEC(K3,K4)</stp>
        <tr r="K1" s="8"/>
      </tp>
    </main>
    <main first="oson2.rtdserver">
      <tp>
        <v>29525</v>
        <stp/>
        <stp>FQUOTE</stp>
        <stp>N225mini</stp>
        <stp>202106</stp>
        <stp>売気配値</stp>
        <tr r="X5" s="10"/>
      </tp>
      <tp>
        <v>29520</v>
        <stp/>
        <stp>FQUOTE</stp>
        <stp>N225mini</stp>
        <stp>202106</stp>
        <stp>買気配値</stp>
        <tr r="W5" s="10"/>
      </tp>
    </main>
    <main first="oson2.rtdserver2">
      <tp t="e">
        <v>#N/A</v>
        <stp/>
        <stp>約定一覧</stp>
        <stp>=FOPEXEC(H3,H4)</stp>
        <tr r="H1" s="8"/>
      </tp>
      <tp t="e">
        <v>#N/A</v>
        <stp/>
        <stp>約定一覧</stp>
        <stp>=FOPEXEC(I3,I4)</stp>
        <tr r="I1" s="8"/>
      </tp>
      <tp t="e">
        <v>#N/A</v>
        <stp/>
        <stp>約定一覧</stp>
        <stp>=FOPEXEC(F3,F4)</stp>
        <tr r="F1" s="8"/>
      </tp>
      <tp t="e">
        <v>#N/A</v>
        <stp/>
        <stp>約定一覧</stp>
        <stp>=FOPEXEC(G3,G4)</stp>
        <tr r="G1" s="8"/>
      </tp>
      <tp t="e">
        <v>#N/A</v>
        <stp/>
        <stp>約定一覧</stp>
        <stp>=FOPEXEC(D3,D4)</stp>
        <tr r="D1" s="8"/>
      </tp>
      <tp t="e">
        <v>#N/A</v>
        <stp/>
        <stp>約定一覧</stp>
        <stp>=FOPEXEC(E3,E4)</stp>
        <tr r="E1" s="8"/>
      </tp>
      <tp t="e">
        <v>#N/A</v>
        <stp/>
        <stp>約定一覧</stp>
        <stp>=FOPEXEC(B3,B4)</stp>
        <tr r="B1" s="8"/>
      </tp>
      <tp t="e">
        <v>#N/A</v>
        <stp/>
        <stp>約定一覧</stp>
        <stp>=FOPEXEC(C3,C4)</stp>
        <tr r="C1" s="8"/>
      </tp>
    </main>
    <main first="oson2.rtdserver">
      <tp>
        <v>1272</v>
        <stp/>
        <stp>FBOARD</stp>
        <stp>N225mini</stp>
        <stp>202106</stp>
        <stp>出来高11</stp>
        <tr r="B19" s="10"/>
      </tp>
      <tp>
        <v>1404</v>
        <stp/>
        <stp>FBOARD</stp>
        <stp>N225mini</stp>
        <stp>202106</stp>
        <stp>出来高10</stp>
        <tr r="B18" s="10"/>
        <tr r="C56" s="1"/>
      </tp>
      <tp>
        <v>4685</v>
        <stp/>
        <stp>FBOARD</stp>
        <stp>N225mini</stp>
        <stp>202106</stp>
        <stp>出来高13</stp>
        <tr r="B21" s="10"/>
      </tp>
      <tp>
        <v>3822</v>
        <stp/>
        <stp>FBOARD</stp>
        <stp>N225mini</stp>
        <stp>202106</stp>
        <stp>出来高12</stp>
        <tr r="B20" s="10"/>
      </tp>
      <tp>
        <v>2522</v>
        <stp/>
        <stp>FBOARD</stp>
        <stp>N225mini</stp>
        <stp>202106</stp>
        <stp>出来高-1</stp>
        <tr r="B7" s="10"/>
      </tp>
      <tp>
        <v>1081</v>
        <stp/>
        <stp>FBOARD</stp>
        <stp>N225mini</stp>
        <stp>202106</stp>
        <stp>出来高-2</stp>
        <tr r="B6" s="10"/>
      </tp>
      <tp t="s">
        <v>1.06</v>
        <stp/>
        <stp>FQUOTE</stp>
        <stp>N225mini</stp>
        <stp>202106</stp>
        <stp>前日比率</stp>
        <tr r="F46" s="1"/>
        <tr r="E3" s="10"/>
      </tp>
    </main>
    <main first="oson2.rtdserver2">
      <tp t="e">
        <v>#N/A</v>
        <stp/>
        <stp>約定一覧</stp>
        <stp>=FOPEXEC(A3,A4)</stp>
        <tr r="A1" s="8"/>
      </tp>
    </main>
    <main first="oson2.rtdserver">
      <tp>
        <v>362159</v>
        <stp/>
        <stp>FQUOTE</stp>
        <stp>N225mini</stp>
        <stp>202106</stp>
        <stp>出来高</stp>
        <tr r="C48" s="1"/>
        <tr r="B5" s="10"/>
      </tp>
    </main>
    <main first="oson2.rtdserver2">
      <tp t="e">
        <v>#N/A</v>
        <stp/>
        <stp>約定一覧</stp>
        <stp>=FOPEXEC(S3,S4)</stp>
        <tr r="S1" s="8"/>
      </tp>
      <tp t="e">
        <v>#N/A</v>
        <stp/>
        <stp>約定一覧</stp>
        <stp>=FOPEXEC(P3,P4)</stp>
        <tr r="P1" s="8"/>
      </tp>
      <tp t="e">
        <v>#N/A</v>
        <stp/>
        <stp>約定一覧</stp>
        <stp>=FOPEXEC(Q3,Q4)</stp>
        <tr r="Q1" s="8"/>
      </tp>
    </main>
    <main first="oson2.rtdserver">
      <tp>
        <v>0</v>
        <stp/>
        <stp>FBOARD</stp>
        <stp>N225mini</stp>
        <stp>202106</stp>
        <stp>成行買気配数量</stp>
        <tr r="F48" s="1"/>
        <tr r="E5" s="10"/>
      </tp>
      <tp>
        <v>0</v>
        <stp/>
        <stp>FBOARD</stp>
        <stp>N225mini</stp>
        <stp>202106</stp>
        <stp>成行売気配数量</stp>
        <tr r="D48" s="1"/>
        <tr r="C5" s="10"/>
      </tp>
      <tp t="s">
        <v>202106</v>
        <stp/>
        <stp>FQUOTE</stp>
        <stp>N225</stp>
        <stp>0</stp>
        <stp>限月</stp>
        <tr r="F31" s="1"/>
      </tp>
      <tp>
        <v>29520</v>
        <stp/>
        <stp>FQUOTE</stp>
        <stp>N225mini</stp>
        <stp>202106</stp>
        <stp>現在値</stp>
        <tr r="C46" s="1"/>
        <tr r="Y5" s="10"/>
        <tr r="B3" s="10"/>
        <tr r="F2" s="1"/>
      </tp>
    </main>
    <main first="oson2.rtdserver2">
      <tp t="s">
        <v>FCANDLE(D$1,E$1,"1","1",G1,G$10,"D","0")</v>
        <stp/>
        <stp>市場モニター</stp>
        <stp>=FCANDLE(D$1,E$1,"1","1",G1,G$10,"D","0")</stp>
        <tr r="H1" s="10"/>
      </tp>
      <tp t="s">
        <v>FCANDLE(D$1,E$1,"1","1",G2,H$10,"D","0")</v>
        <stp/>
        <stp>市場モニター</stp>
        <stp>=FCANDLE(D$1,E$1,"1","1",G2,H$10,"D","0")</stp>
        <tr r="H2" s="10"/>
      </tp>
      <tp t="s">
        <v>FCANDLE(D$1,E$1,"1","1",G3,I$10,"D","0")</v>
        <stp/>
        <stp>市場モニター</stp>
        <stp>=FCANDLE(D$1,E$1,"1","1",G3,I$10,"D","0")</stp>
        <tr r="H3" s="10"/>
      </tp>
      <tp t="s">
        <v>FCANDLE(D$1,E$1,"1","1",G4,J$10,"D","0")</v>
        <stp/>
        <stp>市場モニター</stp>
        <stp>=FCANDLE(D$1,E$1,"1","1",G4,J$10,"D","0")</stp>
        <tr r="H4" s="10"/>
      </tp>
      <tp t="s">
        <v>FCANDLE(D$1,E$1,"1","1",G5,K$10,"D","0")</v>
        <stp/>
        <stp>市場モニター</stp>
        <stp>=FCANDLE(D$1,E$1,"1","1",G5,K$10,"D","0")</stp>
        <tr r="H5" s="10"/>
      </tp>
      <tp t="e">
        <v>#N/A</v>
        <stp/>
        <stp>注文照会</stp>
        <stp>=FOPORDQUERY(4,2,L3,L4)</stp>
        <tr r="L1" s="7"/>
      </tp>
      <tp t="e">
        <v>#N/A</v>
        <stp/>
        <stp>注文照会</stp>
        <stp>=FOPORDQUERY(4,2,K3,K4)</stp>
        <tr r="K1" s="7"/>
      </tp>
      <tp t="e">
        <v>#N/A</v>
        <stp/>
        <stp>注文照会</stp>
        <stp>=FOPORDQUERY(4,2,J3,J4)</stp>
        <tr r="J1" s="7"/>
      </tp>
      <tp t="e">
        <v>#N/A</v>
        <stp/>
        <stp>注文照会</stp>
        <stp>=FOPORDQUERY(4,2,I3,I4)</stp>
        <tr r="I1" s="7"/>
      </tp>
      <tp t="e">
        <v>#N/A</v>
        <stp/>
        <stp>注文照会</stp>
        <stp>=FOPORDQUERY(4,2,H3,H4)</stp>
        <tr r="H1" s="7"/>
      </tp>
      <tp t="e">
        <v>#N/A</v>
        <stp/>
        <stp>注文照会</stp>
        <stp>=FOPORDQUERY(4,2,G3,G4)</stp>
        <tr r="G1" s="7"/>
      </tp>
      <tp t="e">
        <v>#N/A</v>
        <stp/>
        <stp>注文照会</stp>
        <stp>=FOPORDQUERY(4,2,F3,F4)</stp>
        <tr r="F1" s="7"/>
      </tp>
      <tp t="e">
        <v>#N/A</v>
        <stp/>
        <stp>注文照会</stp>
        <stp>=FOPORDQUERY(4,2,E3,E4)</stp>
        <tr r="E1" s="7"/>
      </tp>
      <tp t="e">
        <v>#N/A</v>
        <stp/>
        <stp>注文照会</stp>
        <stp>=FOPORDQUERY(4,2,D3,D4)</stp>
        <tr r="D1" s="7"/>
      </tp>
      <tp t="e">
        <v>#N/A</v>
        <stp/>
        <stp>条件注文</stp>
        <stp>=FOPEXEC("利益",J54)</stp>
        <tr r="J55" s="1"/>
      </tp>
      <tp t="e">
        <v>#N/A</v>
        <stp/>
        <stp>注文照会</stp>
        <stp>=FOPORDQUERY(4,2,C3,C4)</stp>
        <tr r="C1" s="7"/>
      </tp>
      <tp t="e">
        <v>#N/A</v>
        <stp/>
        <stp>注文照会</stp>
        <stp>=FOPORDQUERY(4,2,B3,B4)</stp>
        <tr r="B1" s="7"/>
      </tp>
      <tp t="e">
        <v>#N/A</v>
        <stp/>
        <stp>注文照会</stp>
        <stp>=FOPORDQUERY(4,2,A3,A4)</stp>
        <tr r="A1" s="7"/>
      </tp>
    </main>
    <main first="oson2.rtdserver">
      <tp t="s">
        <v>N225ミニ21/06</v>
        <stp/>
        <stp>FQUOTE</stp>
        <stp>N225mini</stp>
        <stp>202106</stp>
        <stp>銘柄名</stp>
        <tr r="C2" s="10"/>
        <tr r="D45" s="1"/>
      </tp>
      <tp>
        <v>341</v>
        <stp/>
        <stp>FBOARD</stp>
        <stp>N225mini</stp>
        <stp>202106</stp>
        <stp>売気配数量0</stp>
        <tr r="C8" s="10"/>
      </tp>
      <tp>
        <v>329</v>
        <stp/>
        <stp>FBOARD</stp>
        <stp>N225mini</stp>
        <stp>202106</stp>
        <stp>売気配数量1</stp>
        <tr r="C9" s="10"/>
      </tp>
      <tp>
        <v>299</v>
        <stp/>
        <stp>FBOARD</stp>
        <stp>N225mini</stp>
        <stp>202106</stp>
        <stp>売気配数量2</stp>
        <tr r="C10" s="10"/>
      </tp>
      <tp>
        <v>252</v>
        <stp/>
        <stp>FBOARD</stp>
        <stp>N225mini</stp>
        <stp>202106</stp>
        <stp>売気配数量3</stp>
        <tr r="D49" s="1"/>
        <tr r="C11" s="10"/>
      </tp>
      <tp>
        <v>180</v>
        <stp/>
        <stp>FBOARD</stp>
        <stp>N225mini</stp>
        <stp>202106</stp>
        <stp>売気配数量4</stp>
        <tr r="D50" s="1"/>
        <tr r="C12" s="10"/>
      </tp>
      <tp>
        <v>113</v>
        <stp/>
        <stp>FBOARD</stp>
        <stp>N225mini</stp>
        <stp>202106</stp>
        <stp>売気配数量5</stp>
        <tr r="C13" s="10"/>
        <tr r="D51" s="1"/>
      </tp>
      <tp>
        <v>0</v>
        <stp/>
        <stp>FBOARD</stp>
        <stp>N225mini</stp>
        <stp>202106</stp>
        <stp>売気配数量6</stp>
        <tr r="C14" s="10"/>
        <tr r="D52" s="1"/>
      </tp>
      <tp>
        <v>0</v>
        <stp/>
        <stp>FBOARD</stp>
        <stp>N225mini</stp>
        <stp>202106</stp>
        <stp>売気配数量7</stp>
        <tr r="D53" s="1"/>
        <tr r="C15" s="10"/>
      </tp>
      <tp>
        <v>0</v>
        <stp/>
        <stp>FBOARD</stp>
        <stp>N225mini</stp>
        <stp>202106</stp>
        <stp>売気配数量8</stp>
        <tr r="C16" s="10"/>
        <tr r="D54" s="1"/>
      </tp>
      <tp>
        <v>0</v>
        <stp/>
        <stp>FBOARD</stp>
        <stp>N225mini</stp>
        <stp>202106</stp>
        <stp>売気配数量9</stp>
        <tr r="D55" s="1"/>
        <tr r="C17" s="10"/>
      </tp>
      <tp>
        <v>1261</v>
        <stp/>
        <stp>FBOARD</stp>
        <stp>N225mini</stp>
        <stp>202106</stp>
        <stp>出来高9</stp>
        <tr r="C55" s="1"/>
        <tr r="B17" s="10"/>
      </tp>
      <tp>
        <v>1199</v>
        <stp/>
        <stp>FBOARD</stp>
        <stp>N225mini</stp>
        <stp>202106</stp>
        <stp>出来高8</stp>
        <tr r="C54" s="1"/>
        <tr r="B16" s="10"/>
      </tp>
      <tp>
        <v>7525</v>
        <stp/>
        <stp>FBOARD</stp>
        <stp>N225mini</stp>
        <stp>202106</stp>
        <stp>出来高3</stp>
        <tr r="B11" s="10"/>
        <tr r="C49" s="1"/>
      </tp>
      <tp>
        <v>9178</v>
        <stp/>
        <stp>FBOARD</stp>
        <stp>N225mini</stp>
        <stp>202106</stp>
        <stp>出来高2</stp>
        <tr r="B10" s="10"/>
      </tp>
      <tp>
        <v>6049</v>
        <stp/>
        <stp>FBOARD</stp>
        <stp>N225mini</stp>
        <stp>202106</stp>
        <stp>出来高1</stp>
        <tr r="B9" s="10"/>
      </tp>
      <tp>
        <v>5951</v>
        <stp/>
        <stp>FBOARD</stp>
        <stp>N225mini</stp>
        <stp>202106</stp>
        <stp>出来高0</stp>
        <tr r="B8" s="10"/>
      </tp>
      <tp>
        <v>3196</v>
        <stp/>
        <stp>FBOARD</stp>
        <stp>N225mini</stp>
        <stp>202106</stp>
        <stp>出来高7</stp>
        <tr r="B15" s="10"/>
        <tr r="C53" s="1"/>
      </tp>
      <tp>
        <v>7091</v>
        <stp/>
        <stp>FBOARD</stp>
        <stp>N225mini</stp>
        <stp>202106</stp>
        <stp>出来高6</stp>
        <tr r="B14" s="10"/>
        <tr r="C52" s="1"/>
      </tp>
      <tp>
        <v>6925</v>
        <stp/>
        <stp>FBOARD</stp>
        <stp>N225mini</stp>
        <stp>202106</stp>
        <stp>出来高5</stp>
        <tr r="B13" s="10"/>
        <tr r="C51" s="1"/>
      </tp>
      <tp>
        <v>11619</v>
        <stp/>
        <stp>FBOARD</stp>
        <stp>N225mini</stp>
        <stp>202106</stp>
        <stp>出来高4</stp>
        <tr r="C50" s="1"/>
        <tr r="B12" s="10"/>
      </tp>
    </main>
  </volType>
</volType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volatileDependencies" Target="volatileDependenci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0" i="0" u="none" strike="noStrike" baseline="0">
                <a:solidFill>
                  <a:srgbClr val="000000"/>
                </a:solidFill>
                <a:latin typeface="ＭＳ Ｐゴシック"/>
                <a:ea typeface="ＭＳ Ｐゴシック"/>
                <a:cs typeface="ＭＳ Ｐゴシック"/>
              </a:defRPr>
            </a:pPr>
            <a:r>
              <a:rPr lang="ja-JP" altLang="en-US"/>
              <a:t>日経平均先物と移動平均線</a:t>
            </a:r>
          </a:p>
        </c:rich>
      </c:tx>
      <c:layout>
        <c:manualLayout>
          <c:xMode val="edge"/>
          <c:yMode val="edge"/>
          <c:x val="0.1041379610157426"/>
          <c:y val="5.3107248909854562E-2"/>
        </c:manualLayout>
      </c:layout>
      <c:overlay val="0"/>
      <c:spPr>
        <a:noFill/>
        <a:ln w="25400">
          <a:noFill/>
        </a:ln>
      </c:spPr>
    </c:title>
    <c:autoTitleDeleted val="0"/>
    <c:plotArea>
      <c:layout>
        <c:manualLayout>
          <c:layoutTarget val="inner"/>
          <c:xMode val="edge"/>
          <c:yMode val="edge"/>
          <c:x val="8.5513442476024867E-2"/>
          <c:y val="0.1864431538817829"/>
          <c:w val="0.85448275862068968"/>
          <c:h val="0.67005649717514126"/>
        </c:manualLayout>
      </c:layout>
      <c:lineChart>
        <c:grouping val="standard"/>
        <c:varyColors val="0"/>
        <c:ser>
          <c:idx val="0"/>
          <c:order val="0"/>
          <c:spPr>
            <a:ln w="19050">
              <a:noFill/>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[5]FCANDLE!$P$6:$P$268</c:f>
              <c:numCache>
                <c:formatCode>General</c:formatCode>
                <c:ptCount val="263"/>
                <c:pt idx="0">
                  <c:v>10250</c:v>
                </c:pt>
                <c:pt idx="1">
                  <c:v>10150</c:v>
                </c:pt>
                <c:pt idx="2">
                  <c:v>10200</c:v>
                </c:pt>
                <c:pt idx="3">
                  <c:v>10200</c:v>
                </c:pt>
                <c:pt idx="4">
                  <c:v>10160</c:v>
                </c:pt>
                <c:pt idx="5">
                  <c:v>10160</c:v>
                </c:pt>
                <c:pt idx="6">
                  <c:v>10220</c:v>
                </c:pt>
                <c:pt idx="7">
                  <c:v>10230</c:v>
                </c:pt>
                <c:pt idx="8">
                  <c:v>10370</c:v>
                </c:pt>
                <c:pt idx="9">
                  <c:v>10370</c:v>
                </c:pt>
                <c:pt idx="10">
                  <c:v>10360</c:v>
                </c:pt>
                <c:pt idx="11">
                  <c:v>10440</c:v>
                </c:pt>
                <c:pt idx="12">
                  <c:v>10480</c:v>
                </c:pt>
                <c:pt idx="13">
                  <c:v>10400</c:v>
                </c:pt>
                <c:pt idx="14">
                  <c:v>10440</c:v>
                </c:pt>
                <c:pt idx="15">
                  <c:v>10320</c:v>
                </c:pt>
                <c:pt idx="16">
                  <c:v>10430</c:v>
                </c:pt>
                <c:pt idx="17">
                  <c:v>10310</c:v>
                </c:pt>
                <c:pt idx="18">
                  <c:v>10300</c:v>
                </c:pt>
                <c:pt idx="19">
                  <c:v>10180</c:v>
                </c:pt>
                <c:pt idx="20">
                  <c:v>10230</c:v>
                </c:pt>
                <c:pt idx="21">
                  <c:v>10290</c:v>
                </c:pt>
                <c:pt idx="22">
                  <c:v>10330</c:v>
                </c:pt>
                <c:pt idx="23">
                  <c:v>10330</c:v>
                </c:pt>
                <c:pt idx="24">
                  <c:v>10090</c:v>
                </c:pt>
                <c:pt idx="25">
                  <c:v>10130</c:v>
                </c:pt>
                <c:pt idx="26">
                  <c:v>10260</c:v>
                </c:pt>
                <c:pt idx="27">
                  <c:v>10290</c:v>
                </c:pt>
                <c:pt idx="28">
                  <c:v>10410</c:v>
                </c:pt>
                <c:pt idx="29">
                  <c:v>10520</c:v>
                </c:pt>
                <c:pt idx="30">
                  <c:v>10490</c:v>
                </c:pt>
                <c:pt idx="31">
                  <c:v>10540</c:v>
                </c:pt>
                <c:pt idx="32">
                  <c:v>10460</c:v>
                </c:pt>
                <c:pt idx="33">
                  <c:v>10540</c:v>
                </c:pt>
                <c:pt idx="34">
                  <c:v>10580</c:v>
                </c:pt>
                <c:pt idx="35">
                  <c:v>10620</c:v>
                </c:pt>
                <c:pt idx="36">
                  <c:v>10740</c:v>
                </c:pt>
                <c:pt idx="37">
                  <c:v>10670</c:v>
                </c:pt>
                <c:pt idx="38">
                  <c:v>10660</c:v>
                </c:pt>
                <c:pt idx="39">
                  <c:v>10620</c:v>
                </c:pt>
                <c:pt idx="40">
                  <c:v>10440</c:v>
                </c:pt>
                <c:pt idx="41">
                  <c:v>10400</c:v>
                </c:pt>
                <c:pt idx="42">
                  <c:v>10340</c:v>
                </c:pt>
                <c:pt idx="43">
                  <c:v>10350</c:v>
                </c:pt>
                <c:pt idx="44">
                  <c:v>10550</c:v>
                </c:pt>
                <c:pt idx="45">
                  <c:v>10490</c:v>
                </c:pt>
                <c:pt idx="46">
                  <c:v>10400</c:v>
                </c:pt>
                <c:pt idx="47">
                  <c:v>10590</c:v>
                </c:pt>
                <c:pt idx="48">
                  <c:v>10490</c:v>
                </c:pt>
                <c:pt idx="49">
                  <c:v>10410</c:v>
                </c:pt>
                <c:pt idx="50">
                  <c:v>10470</c:v>
                </c:pt>
                <c:pt idx="51">
                  <c:v>10390</c:v>
                </c:pt>
                <c:pt idx="52">
                  <c:v>10200</c:v>
                </c:pt>
                <c:pt idx="53">
                  <c:v>9380</c:v>
                </c:pt>
                <c:pt idx="54">
                  <c:v>9120</c:v>
                </c:pt>
                <c:pt idx="55">
                  <c:v>8960</c:v>
                </c:pt>
                <c:pt idx="56">
                  <c:v>8370</c:v>
                </c:pt>
                <c:pt idx="57">
                  <c:v>9040</c:v>
                </c:pt>
                <c:pt idx="58">
                  <c:v>9440</c:v>
                </c:pt>
                <c:pt idx="59">
                  <c:v>9400</c:v>
                </c:pt>
                <c:pt idx="60">
                  <c:v>9300</c:v>
                </c:pt>
                <c:pt idx="61">
                  <c:v>9380</c:v>
                </c:pt>
                <c:pt idx="62">
                  <c:v>9390</c:v>
                </c:pt>
                <c:pt idx="63">
                  <c:v>9280</c:v>
                </c:pt>
                <c:pt idx="64">
                  <c:v>9430</c:v>
                </c:pt>
                <c:pt idx="65">
                  <c:v>9730</c:v>
                </c:pt>
                <c:pt idx="66">
                  <c:v>9680</c:v>
                </c:pt>
                <c:pt idx="67">
                  <c:v>9720</c:v>
                </c:pt>
                <c:pt idx="68">
                  <c:v>9550</c:v>
                </c:pt>
                <c:pt idx="69">
                  <c:v>9530</c:v>
                </c:pt>
                <c:pt idx="70">
                  <c:v>9530</c:v>
                </c:pt>
                <c:pt idx="71">
                  <c:v>9680</c:v>
                </c:pt>
                <c:pt idx="72">
                  <c:v>9470</c:v>
                </c:pt>
                <c:pt idx="73">
                  <c:v>9530</c:v>
                </c:pt>
                <c:pt idx="74">
                  <c:v>9560</c:v>
                </c:pt>
                <c:pt idx="75">
                  <c:v>9460</c:v>
                </c:pt>
                <c:pt idx="76">
                  <c:v>9580</c:v>
                </c:pt>
                <c:pt idx="77">
                  <c:v>9570</c:v>
                </c:pt>
                <c:pt idx="78">
                  <c:v>9720</c:v>
                </c:pt>
                <c:pt idx="79">
                  <c:v>9920</c:v>
                </c:pt>
                <c:pt idx="80">
                  <c:v>9790</c:v>
                </c:pt>
                <c:pt idx="81">
                  <c:v>9760</c:v>
                </c:pt>
                <c:pt idx="82">
                  <c:v>9760</c:v>
                </c:pt>
                <c:pt idx="83">
                  <c:v>9830</c:v>
                </c:pt>
                <c:pt idx="84">
                  <c:v>9700</c:v>
                </c:pt>
                <c:pt idx="85">
                  <c:v>9630</c:v>
                </c:pt>
                <c:pt idx="86">
                  <c:v>9530</c:v>
                </c:pt>
                <c:pt idx="87">
                  <c:v>9470</c:v>
                </c:pt>
                <c:pt idx="88">
                  <c:v>9540</c:v>
                </c:pt>
                <c:pt idx="89">
                  <c:v>9660</c:v>
                </c:pt>
                <c:pt idx="90">
                  <c:v>9540</c:v>
                </c:pt>
                <c:pt idx="91">
                  <c:v>9470</c:v>
                </c:pt>
                <c:pt idx="92">
                  <c:v>9350</c:v>
                </c:pt>
                <c:pt idx="93">
                  <c:v>9450</c:v>
                </c:pt>
                <c:pt idx="94">
                  <c:v>9430</c:v>
                </c:pt>
                <c:pt idx="95">
                  <c:v>9500</c:v>
                </c:pt>
                <c:pt idx="96">
                  <c:v>9430</c:v>
                </c:pt>
                <c:pt idx="97">
                  <c:v>9450</c:v>
                </c:pt>
                <c:pt idx="98">
                  <c:v>9670</c:v>
                </c:pt>
                <c:pt idx="99">
                  <c:v>9480</c:v>
                </c:pt>
                <c:pt idx="100">
                  <c:v>9520</c:v>
                </c:pt>
                <c:pt idx="101">
                  <c:v>9400</c:v>
                </c:pt>
                <c:pt idx="102">
                  <c:v>9380</c:v>
                </c:pt>
                <c:pt idx="103">
                  <c:v>9370</c:v>
                </c:pt>
                <c:pt idx="104">
                  <c:v>9370</c:v>
                </c:pt>
                <c:pt idx="105">
                  <c:v>9480</c:v>
                </c:pt>
                <c:pt idx="106">
                  <c:v>9400</c:v>
                </c:pt>
                <c:pt idx="107">
                  <c:v>9370</c:v>
                </c:pt>
                <c:pt idx="108">
                  <c:v>9510</c:v>
                </c:pt>
                <c:pt idx="109">
                  <c:v>9410</c:v>
                </c:pt>
                <c:pt idx="110">
                  <c:v>9370</c:v>
                </c:pt>
                <c:pt idx="111">
                  <c:v>9330</c:v>
                </c:pt>
                <c:pt idx="112">
                  <c:v>9330</c:v>
                </c:pt>
                <c:pt idx="113">
                  <c:v>9480</c:v>
                </c:pt>
                <c:pt idx="114">
                  <c:v>9550</c:v>
                </c:pt>
                <c:pt idx="115">
                  <c:v>9580</c:v>
                </c:pt>
                <c:pt idx="116">
                  <c:v>9530</c:v>
                </c:pt>
                <c:pt idx="117">
                  <c:v>9620</c:v>
                </c:pt>
                <c:pt idx="118">
                  <c:v>9710</c:v>
                </c:pt>
                <c:pt idx="119">
                  <c:v>9780</c:v>
                </c:pt>
                <c:pt idx="120">
                  <c:v>9800</c:v>
                </c:pt>
                <c:pt idx="121">
                  <c:v>9940</c:v>
                </c:pt>
                <c:pt idx="122">
                  <c:v>9930</c:v>
                </c:pt>
                <c:pt idx="123">
                  <c:v>9920</c:v>
                </c:pt>
                <c:pt idx="124">
                  <c:v>9990</c:v>
                </c:pt>
                <c:pt idx="125">
                  <c:v>10110</c:v>
                </c:pt>
                <c:pt idx="126">
                  <c:v>9990</c:v>
                </c:pt>
                <c:pt idx="127">
                  <c:v>9850</c:v>
                </c:pt>
                <c:pt idx="128">
                  <c:v>9860</c:v>
                </c:pt>
                <c:pt idx="129">
                  <c:v>9910</c:v>
                </c:pt>
                <c:pt idx="130">
                  <c:v>9880</c:v>
                </c:pt>
                <c:pt idx="131">
                  <c:v>9940</c:v>
                </c:pt>
                <c:pt idx="132">
                  <c:v>9980</c:v>
                </c:pt>
                <c:pt idx="133">
                  <c:v>10020</c:v>
                </c:pt>
                <c:pt idx="134">
                  <c:v>10000</c:v>
                </c:pt>
                <c:pt idx="135">
                  <c:v>10010</c:v>
                </c:pt>
                <c:pt idx="136">
                  <c:v>10010</c:v>
                </c:pt>
                <c:pt idx="137">
                  <c:v>9890</c:v>
                </c:pt>
                <c:pt idx="138">
                  <c:v>9830</c:v>
                </c:pt>
                <c:pt idx="139">
                  <c:v>9870</c:v>
                </c:pt>
                <c:pt idx="140">
                  <c:v>9780</c:v>
                </c:pt>
                <c:pt idx="141">
                  <c:v>9630</c:v>
                </c:pt>
                <c:pt idx="142">
                  <c:v>9600</c:v>
                </c:pt>
                <c:pt idx="143">
                  <c:v>9240</c:v>
                </c:pt>
                <c:pt idx="144">
                  <c:v>9110</c:v>
                </c:pt>
                <c:pt idx="145">
                  <c:v>8690</c:v>
                </c:pt>
                <c:pt idx="146">
                  <c:v>9110</c:v>
                </c:pt>
                <c:pt idx="147">
                  <c:v>8750</c:v>
                </c:pt>
                <c:pt idx="148">
                  <c:v>9030</c:v>
                </c:pt>
                <c:pt idx="149">
                  <c:v>9000</c:v>
                </c:pt>
                <c:pt idx="150">
                  <c:v>9070</c:v>
                </c:pt>
                <c:pt idx="151">
                  <c:v>8980</c:v>
                </c:pt>
                <c:pt idx="152">
                  <c:v>8990</c:v>
                </c:pt>
                <c:pt idx="153">
                  <c:v>8650</c:v>
                </c:pt>
                <c:pt idx="154">
                  <c:v>8600</c:v>
                </c:pt>
                <c:pt idx="155">
                  <c:v>8650</c:v>
                </c:pt>
                <c:pt idx="156">
                  <c:v>8730</c:v>
                </c:pt>
                <c:pt idx="157">
                  <c:v>8680</c:v>
                </c:pt>
                <c:pt idx="158">
                  <c:v>8680</c:v>
                </c:pt>
                <c:pt idx="159">
                  <c:v>8750</c:v>
                </c:pt>
                <c:pt idx="160">
                  <c:v>8880</c:v>
                </c:pt>
                <c:pt idx="161">
                  <c:v>8850</c:v>
                </c:pt>
                <c:pt idx="162">
                  <c:v>8950</c:v>
                </c:pt>
                <c:pt idx="163">
                  <c:v>8920</c:v>
                </c:pt>
                <c:pt idx="164">
                  <c:v>8770</c:v>
                </c:pt>
                <c:pt idx="165">
                  <c:v>8620</c:v>
                </c:pt>
                <c:pt idx="166">
                  <c:v>8670</c:v>
                </c:pt>
                <c:pt idx="167">
                  <c:v>8780</c:v>
                </c:pt>
                <c:pt idx="168">
                  <c:v>8700</c:v>
                </c:pt>
                <c:pt idx="169">
                  <c:v>8450</c:v>
                </c:pt>
                <c:pt idx="170">
                  <c:v>8500</c:v>
                </c:pt>
                <c:pt idx="171">
                  <c:v>8540</c:v>
                </c:pt>
                <c:pt idx="172">
                  <c:v>8600</c:v>
                </c:pt>
                <c:pt idx="173">
                  <c:v>8730</c:v>
                </c:pt>
                <c:pt idx="174">
                  <c:v>8680</c:v>
                </c:pt>
                <c:pt idx="175">
                  <c:v>8640</c:v>
                </c:pt>
                <c:pt idx="176">
                  <c:v>8560</c:v>
                </c:pt>
                <c:pt idx="177">
                  <c:v>8470</c:v>
                </c:pt>
                <c:pt idx="178">
                  <c:v>8440</c:v>
                </c:pt>
                <c:pt idx="179">
                  <c:v>8600</c:v>
                </c:pt>
                <c:pt idx="180">
                  <c:v>8520</c:v>
                </c:pt>
                <c:pt idx="181">
                  <c:v>8700</c:v>
                </c:pt>
                <c:pt idx="182">
                  <c:v>8530</c:v>
                </c:pt>
                <c:pt idx="183">
                  <c:v>8400</c:v>
                </c:pt>
                <c:pt idx="184">
                  <c:v>8500</c:v>
                </c:pt>
                <c:pt idx="185">
                  <c:v>8470</c:v>
                </c:pt>
                <c:pt idx="186">
                  <c:v>8610</c:v>
                </c:pt>
                <c:pt idx="187">
                  <c:v>8770</c:v>
                </c:pt>
                <c:pt idx="188">
                  <c:v>8720</c:v>
                </c:pt>
                <c:pt idx="189">
                  <c:v>8840</c:v>
                </c:pt>
                <c:pt idx="190">
                  <c:v>8770</c:v>
                </c:pt>
                <c:pt idx="191">
                  <c:v>8870</c:v>
                </c:pt>
                <c:pt idx="192">
                  <c:v>8740</c:v>
                </c:pt>
                <c:pt idx="193">
                  <c:v>8820</c:v>
                </c:pt>
                <c:pt idx="194">
                  <c:v>8740</c:v>
                </c:pt>
                <c:pt idx="195">
                  <c:v>8670</c:v>
                </c:pt>
                <c:pt idx="196">
                  <c:v>8760</c:v>
                </c:pt>
                <c:pt idx="197">
                  <c:v>8840</c:v>
                </c:pt>
                <c:pt idx="198">
                  <c:v>8660</c:v>
                </c:pt>
                <c:pt idx="199">
                  <c:v>8760</c:v>
                </c:pt>
                <c:pt idx="200">
                  <c:v>9080</c:v>
                </c:pt>
                <c:pt idx="201">
                  <c:v>9000</c:v>
                </c:pt>
                <c:pt idx="202">
                  <c:v>8870</c:v>
                </c:pt>
                <c:pt idx="203">
                  <c:v>8690</c:v>
                </c:pt>
                <c:pt idx="204">
                  <c:v>8770</c:v>
                </c:pt>
                <c:pt idx="205">
                  <c:v>8760</c:v>
                </c:pt>
                <c:pt idx="206">
                  <c:v>8740</c:v>
                </c:pt>
                <c:pt idx="207">
                  <c:v>8710</c:v>
                </c:pt>
                <c:pt idx="208">
                  <c:v>8530</c:v>
                </c:pt>
                <c:pt idx="209">
                  <c:v>8530</c:v>
                </c:pt>
                <c:pt idx="210">
                  <c:v>8640</c:v>
                </c:pt>
                <c:pt idx="211">
                  <c:v>8530</c:v>
                </c:pt>
                <c:pt idx="212">
                  <c:v>8550</c:v>
                </c:pt>
                <c:pt idx="213">
                  <c:v>8420</c:v>
                </c:pt>
                <c:pt idx="214">
                  <c:v>8370</c:v>
                </c:pt>
                <c:pt idx="215">
                  <c:v>8360</c:v>
                </c:pt>
                <c:pt idx="216">
                  <c:v>8270</c:v>
                </c:pt>
                <c:pt idx="217">
                  <c:v>8170</c:v>
                </c:pt>
                <c:pt idx="218">
                  <c:v>8130</c:v>
                </c:pt>
                <c:pt idx="219">
                  <c:v>8250</c:v>
                </c:pt>
                <c:pt idx="220">
                  <c:v>8360</c:v>
                </c:pt>
                <c:pt idx="221">
                  <c:v>8390</c:v>
                </c:pt>
                <c:pt idx="222">
                  <c:v>8630</c:v>
                </c:pt>
                <c:pt idx="223">
                  <c:v>8590</c:v>
                </c:pt>
                <c:pt idx="224">
                  <c:v>8710</c:v>
                </c:pt>
                <c:pt idx="225">
                  <c:v>8640</c:v>
                </c:pt>
                <c:pt idx="226">
                  <c:v>8620</c:v>
                </c:pt>
                <c:pt idx="227">
                  <c:v>8650</c:v>
                </c:pt>
                <c:pt idx="228">
                  <c:v>8550</c:v>
                </c:pt>
                <c:pt idx="229">
                  <c:v>8660</c:v>
                </c:pt>
                <c:pt idx="230">
                  <c:v>8520</c:v>
                </c:pt>
                <c:pt idx="231">
                  <c:v>8500</c:v>
                </c:pt>
                <c:pt idx="232">
                  <c:v>8430</c:v>
                </c:pt>
                <c:pt idx="233">
                  <c:v>8420</c:v>
                </c:pt>
                <c:pt idx="234">
                  <c:v>8350</c:v>
                </c:pt>
                <c:pt idx="235">
                  <c:v>8320</c:v>
                </c:pt>
                <c:pt idx="236">
                  <c:v>8450</c:v>
                </c:pt>
                <c:pt idx="237">
                  <c:v>8430</c:v>
                </c:pt>
                <c:pt idx="238">
                  <c:v>8520</c:v>
                </c:pt>
                <c:pt idx="239">
                  <c:v>8420</c:v>
                </c:pt>
                <c:pt idx="240">
                  <c:v>8450</c:v>
                </c:pt>
                <c:pt idx="241">
                  <c:v>8360</c:v>
                </c:pt>
                <c:pt idx="242">
                  <c:v>8440</c:v>
                </c:pt>
                <c:pt idx="243">
                  <c:v>8530</c:v>
                </c:pt>
                <c:pt idx="244">
                  <c:v>8500</c:v>
                </c:pt>
                <c:pt idx="245">
                  <c:v>8490</c:v>
                </c:pt>
                <c:pt idx="246">
                  <c:v>8400</c:v>
                </c:pt>
                <c:pt idx="247">
                  <c:v>8430</c:v>
                </c:pt>
                <c:pt idx="248">
                  <c:v>8430</c:v>
                </c:pt>
                <c:pt idx="249">
                  <c:v>8450</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0-6F14-466A-BD56-0761EAB1DA1A}"/>
            </c:ext>
          </c:extLst>
        </c:ser>
        <c:ser>
          <c:idx val="1"/>
          <c:order val="1"/>
          <c:spPr>
            <a:ln w="19050">
              <a:noFill/>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[5]FCANDLE!$Q$6:$Q$268</c:f>
              <c:numCache>
                <c:formatCode>General</c:formatCode>
                <c:ptCount val="263"/>
                <c:pt idx="0">
                  <c:v>10250</c:v>
                </c:pt>
                <c:pt idx="1">
                  <c:v>10270</c:v>
                </c:pt>
                <c:pt idx="2">
                  <c:v>10240</c:v>
                </c:pt>
                <c:pt idx="3">
                  <c:v>10200</c:v>
                </c:pt>
                <c:pt idx="4">
                  <c:v>10230</c:v>
                </c:pt>
                <c:pt idx="5">
                  <c:v>10160</c:v>
                </c:pt>
                <c:pt idx="6">
                  <c:v>10290</c:v>
                </c:pt>
                <c:pt idx="7">
                  <c:v>10270</c:v>
                </c:pt>
                <c:pt idx="8">
                  <c:v>10430</c:v>
                </c:pt>
                <c:pt idx="9">
                  <c:v>10420</c:v>
                </c:pt>
                <c:pt idx="10">
                  <c:v>10390</c:v>
                </c:pt>
                <c:pt idx="11">
                  <c:v>10440</c:v>
                </c:pt>
                <c:pt idx="12">
                  <c:v>10490</c:v>
                </c:pt>
                <c:pt idx="13">
                  <c:v>10400</c:v>
                </c:pt>
                <c:pt idx="14">
                  <c:v>10440</c:v>
                </c:pt>
                <c:pt idx="15">
                  <c:v>10430</c:v>
                </c:pt>
                <c:pt idx="16">
                  <c:v>10440</c:v>
                </c:pt>
                <c:pt idx="17">
                  <c:v>10310</c:v>
                </c:pt>
                <c:pt idx="18">
                  <c:v>10300</c:v>
                </c:pt>
                <c:pt idx="19">
                  <c:v>10220</c:v>
                </c:pt>
                <c:pt idx="20">
                  <c:v>10350</c:v>
                </c:pt>
                <c:pt idx="21">
                  <c:v>10300</c:v>
                </c:pt>
                <c:pt idx="22">
                  <c:v>10350</c:v>
                </c:pt>
                <c:pt idx="23">
                  <c:v>10330</c:v>
                </c:pt>
                <c:pt idx="24">
                  <c:v>10100</c:v>
                </c:pt>
                <c:pt idx="25">
                  <c:v>10130</c:v>
                </c:pt>
                <c:pt idx="26">
                  <c:v>10340</c:v>
                </c:pt>
                <c:pt idx="27">
                  <c:v>10340</c:v>
                </c:pt>
                <c:pt idx="28">
                  <c:v>10420</c:v>
                </c:pt>
                <c:pt idx="29">
                  <c:v>10520</c:v>
                </c:pt>
                <c:pt idx="30">
                  <c:v>10500</c:v>
                </c:pt>
                <c:pt idx="31">
                  <c:v>10560</c:v>
                </c:pt>
                <c:pt idx="32">
                  <c:v>10480</c:v>
                </c:pt>
                <c:pt idx="33">
                  <c:v>10590</c:v>
                </c:pt>
                <c:pt idx="34">
                  <c:v>10610</c:v>
                </c:pt>
                <c:pt idx="35">
                  <c:v>10700</c:v>
                </c:pt>
                <c:pt idx="36">
                  <c:v>10740</c:v>
                </c:pt>
                <c:pt idx="37">
                  <c:v>10730</c:v>
                </c:pt>
                <c:pt idx="38">
                  <c:v>10720</c:v>
                </c:pt>
                <c:pt idx="39">
                  <c:v>10620</c:v>
                </c:pt>
                <c:pt idx="40">
                  <c:v>10520</c:v>
                </c:pt>
                <c:pt idx="41">
                  <c:v>10410</c:v>
                </c:pt>
                <c:pt idx="42">
                  <c:v>10380</c:v>
                </c:pt>
                <c:pt idx="43">
                  <c:v>10500</c:v>
                </c:pt>
                <c:pt idx="44">
                  <c:v>10650</c:v>
                </c:pt>
                <c:pt idx="45">
                  <c:v>10490</c:v>
                </c:pt>
                <c:pt idx="46">
                  <c:v>10500</c:v>
                </c:pt>
                <c:pt idx="47">
                  <c:v>10620</c:v>
                </c:pt>
                <c:pt idx="48">
                  <c:v>10490</c:v>
                </c:pt>
                <c:pt idx="49">
                  <c:v>10450</c:v>
                </c:pt>
                <c:pt idx="50">
                  <c:v>10520</c:v>
                </c:pt>
                <c:pt idx="51">
                  <c:v>10390</c:v>
                </c:pt>
                <c:pt idx="52">
                  <c:v>10230</c:v>
                </c:pt>
                <c:pt idx="53">
                  <c:v>9660</c:v>
                </c:pt>
                <c:pt idx="54">
                  <c:v>10210</c:v>
                </c:pt>
                <c:pt idx="55">
                  <c:v>8960</c:v>
                </c:pt>
                <c:pt idx="56">
                  <c:v>8830</c:v>
                </c:pt>
                <c:pt idx="57">
                  <c:v>9110</c:v>
                </c:pt>
                <c:pt idx="58">
                  <c:v>9480</c:v>
                </c:pt>
                <c:pt idx="59">
                  <c:v>9400</c:v>
                </c:pt>
                <c:pt idx="60">
                  <c:v>9400</c:v>
                </c:pt>
                <c:pt idx="61">
                  <c:v>9460</c:v>
                </c:pt>
                <c:pt idx="62">
                  <c:v>9390</c:v>
                </c:pt>
                <c:pt idx="63">
                  <c:v>9380</c:v>
                </c:pt>
                <c:pt idx="64">
                  <c:v>9710</c:v>
                </c:pt>
                <c:pt idx="65">
                  <c:v>9730</c:v>
                </c:pt>
                <c:pt idx="66">
                  <c:v>9780</c:v>
                </c:pt>
                <c:pt idx="67">
                  <c:v>9740</c:v>
                </c:pt>
                <c:pt idx="68">
                  <c:v>9580</c:v>
                </c:pt>
                <c:pt idx="69">
                  <c:v>9540</c:v>
                </c:pt>
                <c:pt idx="70">
                  <c:v>9740</c:v>
                </c:pt>
                <c:pt idx="71">
                  <c:v>9720</c:v>
                </c:pt>
                <c:pt idx="72">
                  <c:v>9470</c:v>
                </c:pt>
                <c:pt idx="73">
                  <c:v>9630</c:v>
                </c:pt>
                <c:pt idx="74">
                  <c:v>9560</c:v>
                </c:pt>
                <c:pt idx="75">
                  <c:v>9660</c:v>
                </c:pt>
                <c:pt idx="76">
                  <c:v>9580</c:v>
                </c:pt>
                <c:pt idx="77">
                  <c:v>9640</c:v>
                </c:pt>
                <c:pt idx="78">
                  <c:v>9860</c:v>
                </c:pt>
                <c:pt idx="79">
                  <c:v>9990</c:v>
                </c:pt>
                <c:pt idx="80">
                  <c:v>9800</c:v>
                </c:pt>
                <c:pt idx="81">
                  <c:v>9760</c:v>
                </c:pt>
                <c:pt idx="82">
                  <c:v>9810</c:v>
                </c:pt>
                <c:pt idx="83">
                  <c:v>9830</c:v>
                </c:pt>
                <c:pt idx="84">
                  <c:v>9700</c:v>
                </c:pt>
                <c:pt idx="85">
                  <c:v>9650</c:v>
                </c:pt>
                <c:pt idx="86">
                  <c:v>9530</c:v>
                </c:pt>
                <c:pt idx="87">
                  <c:v>9490</c:v>
                </c:pt>
                <c:pt idx="88">
                  <c:v>9650</c:v>
                </c:pt>
                <c:pt idx="89">
                  <c:v>9660</c:v>
                </c:pt>
                <c:pt idx="90">
                  <c:v>9540</c:v>
                </c:pt>
                <c:pt idx="91">
                  <c:v>9470</c:v>
                </c:pt>
                <c:pt idx="92">
                  <c:v>9500</c:v>
                </c:pt>
                <c:pt idx="93">
                  <c:v>9450</c:v>
                </c:pt>
                <c:pt idx="94">
                  <c:v>9520</c:v>
                </c:pt>
                <c:pt idx="95">
                  <c:v>9500</c:v>
                </c:pt>
                <c:pt idx="96">
                  <c:v>9490</c:v>
                </c:pt>
                <c:pt idx="97">
                  <c:v>9700</c:v>
                </c:pt>
                <c:pt idx="98">
                  <c:v>9670</c:v>
                </c:pt>
                <c:pt idx="99">
                  <c:v>9540</c:v>
                </c:pt>
                <c:pt idx="100">
                  <c:v>9520</c:v>
                </c:pt>
                <c:pt idx="101">
                  <c:v>9400</c:v>
                </c:pt>
                <c:pt idx="102">
                  <c:v>9420</c:v>
                </c:pt>
                <c:pt idx="103">
                  <c:v>9400</c:v>
                </c:pt>
                <c:pt idx="104">
                  <c:v>9440</c:v>
                </c:pt>
                <c:pt idx="105">
                  <c:v>9480</c:v>
                </c:pt>
                <c:pt idx="106">
                  <c:v>9430</c:v>
                </c:pt>
                <c:pt idx="107">
                  <c:v>9510</c:v>
                </c:pt>
                <c:pt idx="108">
                  <c:v>9510</c:v>
                </c:pt>
                <c:pt idx="109">
                  <c:v>9430</c:v>
                </c:pt>
                <c:pt idx="110">
                  <c:v>9380</c:v>
                </c:pt>
                <c:pt idx="111">
                  <c:v>9330</c:v>
                </c:pt>
                <c:pt idx="112">
                  <c:v>9420</c:v>
                </c:pt>
                <c:pt idx="113">
                  <c:v>9560</c:v>
                </c:pt>
                <c:pt idx="114">
                  <c:v>9590</c:v>
                </c:pt>
                <c:pt idx="115">
                  <c:v>9620</c:v>
                </c:pt>
                <c:pt idx="116">
                  <c:v>9570</c:v>
                </c:pt>
                <c:pt idx="117">
                  <c:v>9650</c:v>
                </c:pt>
                <c:pt idx="118">
                  <c:v>9860</c:v>
                </c:pt>
                <c:pt idx="119">
                  <c:v>9810</c:v>
                </c:pt>
                <c:pt idx="120">
                  <c:v>9840</c:v>
                </c:pt>
                <c:pt idx="121">
                  <c:v>9940</c:v>
                </c:pt>
                <c:pt idx="122">
                  <c:v>9930</c:v>
                </c:pt>
                <c:pt idx="123">
                  <c:v>10010</c:v>
                </c:pt>
                <c:pt idx="124">
                  <c:v>10100</c:v>
                </c:pt>
                <c:pt idx="125">
                  <c:v>10140</c:v>
                </c:pt>
                <c:pt idx="126">
                  <c:v>10020</c:v>
                </c:pt>
                <c:pt idx="127">
                  <c:v>9900</c:v>
                </c:pt>
                <c:pt idx="128">
                  <c:v>9910</c:v>
                </c:pt>
                <c:pt idx="129">
                  <c:v>9920</c:v>
                </c:pt>
                <c:pt idx="130">
                  <c:v>9880</c:v>
                </c:pt>
                <c:pt idx="131">
                  <c:v>9970</c:v>
                </c:pt>
                <c:pt idx="132">
                  <c:v>9980</c:v>
                </c:pt>
                <c:pt idx="133">
                  <c:v>10110</c:v>
                </c:pt>
                <c:pt idx="134">
                  <c:v>10020</c:v>
                </c:pt>
                <c:pt idx="135">
                  <c:v>10050</c:v>
                </c:pt>
                <c:pt idx="136">
                  <c:v>10010</c:v>
                </c:pt>
                <c:pt idx="137">
                  <c:v>9890</c:v>
                </c:pt>
                <c:pt idx="138">
                  <c:v>9830</c:v>
                </c:pt>
                <c:pt idx="139">
                  <c:v>9960</c:v>
                </c:pt>
                <c:pt idx="140">
                  <c:v>9810</c:v>
                </c:pt>
                <c:pt idx="141">
                  <c:v>9630</c:v>
                </c:pt>
                <c:pt idx="142">
                  <c:v>9700</c:v>
                </c:pt>
                <c:pt idx="143">
                  <c:v>9310</c:v>
                </c:pt>
                <c:pt idx="144">
                  <c:v>9130</c:v>
                </c:pt>
                <c:pt idx="145">
                  <c:v>9000</c:v>
                </c:pt>
                <c:pt idx="146">
                  <c:v>9110</c:v>
                </c:pt>
                <c:pt idx="147">
                  <c:v>8980</c:v>
                </c:pt>
                <c:pt idx="148">
                  <c:v>9030</c:v>
                </c:pt>
                <c:pt idx="149">
                  <c:v>9010</c:v>
                </c:pt>
                <c:pt idx="150">
                  <c:v>9070</c:v>
                </c:pt>
                <c:pt idx="151">
                  <c:v>9000</c:v>
                </c:pt>
                <c:pt idx="152">
                  <c:v>8990</c:v>
                </c:pt>
                <c:pt idx="153">
                  <c:v>8730</c:v>
                </c:pt>
                <c:pt idx="154">
                  <c:v>8680</c:v>
                </c:pt>
                <c:pt idx="155">
                  <c:v>8710</c:v>
                </c:pt>
                <c:pt idx="156">
                  <c:v>8730</c:v>
                </c:pt>
                <c:pt idx="157">
                  <c:v>8770</c:v>
                </c:pt>
                <c:pt idx="158">
                  <c:v>8720</c:v>
                </c:pt>
                <c:pt idx="159">
                  <c:v>8840</c:v>
                </c:pt>
                <c:pt idx="160">
                  <c:v>8880</c:v>
                </c:pt>
                <c:pt idx="161">
                  <c:v>9030</c:v>
                </c:pt>
                <c:pt idx="162">
                  <c:v>9020</c:v>
                </c:pt>
                <c:pt idx="163">
                  <c:v>8920</c:v>
                </c:pt>
                <c:pt idx="164">
                  <c:v>8770</c:v>
                </c:pt>
                <c:pt idx="165">
                  <c:v>8620</c:v>
                </c:pt>
                <c:pt idx="166">
                  <c:v>8780</c:v>
                </c:pt>
                <c:pt idx="167">
                  <c:v>8780</c:v>
                </c:pt>
                <c:pt idx="168">
                  <c:v>8730</c:v>
                </c:pt>
                <c:pt idx="169">
                  <c:v>8500</c:v>
                </c:pt>
                <c:pt idx="170">
                  <c:v>8580</c:v>
                </c:pt>
                <c:pt idx="171">
                  <c:v>8600</c:v>
                </c:pt>
                <c:pt idx="172">
                  <c:v>8690</c:v>
                </c:pt>
                <c:pt idx="173">
                  <c:v>8820</c:v>
                </c:pt>
                <c:pt idx="174">
                  <c:v>8720</c:v>
                </c:pt>
                <c:pt idx="175">
                  <c:v>8690</c:v>
                </c:pt>
                <c:pt idx="176">
                  <c:v>8560</c:v>
                </c:pt>
                <c:pt idx="177">
                  <c:v>8470</c:v>
                </c:pt>
                <c:pt idx="178">
                  <c:v>8690</c:v>
                </c:pt>
                <c:pt idx="179">
                  <c:v>8670</c:v>
                </c:pt>
                <c:pt idx="180">
                  <c:v>8750</c:v>
                </c:pt>
                <c:pt idx="181">
                  <c:v>8750</c:v>
                </c:pt>
                <c:pt idx="182">
                  <c:v>8590</c:v>
                </c:pt>
                <c:pt idx="183">
                  <c:v>8460</c:v>
                </c:pt>
                <c:pt idx="184">
                  <c:v>8500</c:v>
                </c:pt>
                <c:pt idx="185">
                  <c:v>8600</c:v>
                </c:pt>
                <c:pt idx="186">
                  <c:v>8650</c:v>
                </c:pt>
                <c:pt idx="187">
                  <c:v>8790</c:v>
                </c:pt>
                <c:pt idx="188">
                  <c:v>8870</c:v>
                </c:pt>
                <c:pt idx="189">
                  <c:v>8840</c:v>
                </c:pt>
                <c:pt idx="190">
                  <c:v>8840</c:v>
                </c:pt>
                <c:pt idx="191">
                  <c:v>8940</c:v>
                </c:pt>
                <c:pt idx="192">
                  <c:v>8780</c:v>
                </c:pt>
                <c:pt idx="193">
                  <c:v>8820</c:v>
                </c:pt>
                <c:pt idx="194">
                  <c:v>8740</c:v>
                </c:pt>
                <c:pt idx="195">
                  <c:v>8740</c:v>
                </c:pt>
                <c:pt idx="196">
                  <c:v>8840</c:v>
                </c:pt>
                <c:pt idx="197">
                  <c:v>8860</c:v>
                </c:pt>
                <c:pt idx="198">
                  <c:v>8790</c:v>
                </c:pt>
                <c:pt idx="199">
                  <c:v>9040</c:v>
                </c:pt>
                <c:pt idx="200">
                  <c:v>9080</c:v>
                </c:pt>
                <c:pt idx="201">
                  <c:v>9140</c:v>
                </c:pt>
                <c:pt idx="202">
                  <c:v>8930</c:v>
                </c:pt>
                <c:pt idx="203">
                  <c:v>8710</c:v>
                </c:pt>
                <c:pt idx="204">
                  <c:v>8800</c:v>
                </c:pt>
                <c:pt idx="205">
                  <c:v>8760</c:v>
                </c:pt>
                <c:pt idx="206">
                  <c:v>8750</c:v>
                </c:pt>
                <c:pt idx="207">
                  <c:v>8750</c:v>
                </c:pt>
                <c:pt idx="208">
                  <c:v>8560</c:v>
                </c:pt>
                <c:pt idx="209">
                  <c:v>8590</c:v>
                </c:pt>
                <c:pt idx="210">
                  <c:v>8650</c:v>
                </c:pt>
                <c:pt idx="211">
                  <c:v>8580</c:v>
                </c:pt>
                <c:pt idx="212">
                  <c:v>8550</c:v>
                </c:pt>
                <c:pt idx="213">
                  <c:v>8490</c:v>
                </c:pt>
                <c:pt idx="214">
                  <c:v>8440</c:v>
                </c:pt>
                <c:pt idx="215">
                  <c:v>8360</c:v>
                </c:pt>
                <c:pt idx="216">
                  <c:v>8340</c:v>
                </c:pt>
                <c:pt idx="217">
                  <c:v>8210</c:v>
                </c:pt>
                <c:pt idx="218">
                  <c:v>8190</c:v>
                </c:pt>
                <c:pt idx="219">
                  <c:v>8400</c:v>
                </c:pt>
                <c:pt idx="220">
                  <c:v>8490</c:v>
                </c:pt>
                <c:pt idx="221">
                  <c:v>8640</c:v>
                </c:pt>
                <c:pt idx="222">
                  <c:v>8650</c:v>
                </c:pt>
                <c:pt idx="223">
                  <c:v>8740</c:v>
                </c:pt>
                <c:pt idx="224">
                  <c:v>8720</c:v>
                </c:pt>
                <c:pt idx="225">
                  <c:v>8660</c:v>
                </c:pt>
                <c:pt idx="226">
                  <c:v>8720</c:v>
                </c:pt>
                <c:pt idx="227">
                  <c:v>8700</c:v>
                </c:pt>
                <c:pt idx="228">
                  <c:v>8630</c:v>
                </c:pt>
                <c:pt idx="229">
                  <c:v>8670</c:v>
                </c:pt>
                <c:pt idx="230">
                  <c:v>8610</c:v>
                </c:pt>
                <c:pt idx="231">
                  <c:v>8530</c:v>
                </c:pt>
                <c:pt idx="232">
                  <c:v>8440</c:v>
                </c:pt>
                <c:pt idx="233">
                  <c:v>8440</c:v>
                </c:pt>
                <c:pt idx="234">
                  <c:v>8360</c:v>
                </c:pt>
                <c:pt idx="235">
                  <c:v>8450</c:v>
                </c:pt>
                <c:pt idx="236">
                  <c:v>8500</c:v>
                </c:pt>
                <c:pt idx="237">
                  <c:v>8450</c:v>
                </c:pt>
                <c:pt idx="238">
                  <c:v>8530</c:v>
                </c:pt>
                <c:pt idx="239">
                  <c:v>8470</c:v>
                </c:pt>
                <c:pt idx="240">
                  <c:v>8460</c:v>
                </c:pt>
                <c:pt idx="241">
                  <c:v>8420</c:v>
                </c:pt>
                <c:pt idx="242">
                  <c:v>8460</c:v>
                </c:pt>
                <c:pt idx="243">
                  <c:v>8580</c:v>
                </c:pt>
                <c:pt idx="244">
                  <c:v>8520</c:v>
                </c:pt>
                <c:pt idx="245">
                  <c:v>8490</c:v>
                </c:pt>
                <c:pt idx="246">
                  <c:v>8470</c:v>
                </c:pt>
                <c:pt idx="247">
                  <c:v>8460</c:v>
                </c:pt>
                <c:pt idx="248">
                  <c:v>8440</c:v>
                </c:pt>
                <c:pt idx="249">
                  <c:v>8510</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1-6F14-466A-BD56-0761EAB1DA1A}"/>
            </c:ext>
          </c:extLst>
        </c:ser>
        <c:ser>
          <c:idx val="2"/>
          <c:order val="2"/>
          <c:spPr>
            <a:ln w="19050">
              <a:noFill/>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[5]FCANDLE!$R$6:$R$268</c:f>
              <c:numCache>
                <c:formatCode>General</c:formatCode>
                <c:ptCount val="263"/>
                <c:pt idx="0">
                  <c:v>10210</c:v>
                </c:pt>
                <c:pt idx="1">
                  <c:v>10150</c:v>
                </c:pt>
                <c:pt idx="2">
                  <c:v>10170</c:v>
                </c:pt>
                <c:pt idx="3">
                  <c:v>10170</c:v>
                </c:pt>
                <c:pt idx="4">
                  <c:v>10160</c:v>
                </c:pt>
                <c:pt idx="5">
                  <c:v>10070</c:v>
                </c:pt>
                <c:pt idx="6">
                  <c:v>10220</c:v>
                </c:pt>
                <c:pt idx="7">
                  <c:v>10220</c:v>
                </c:pt>
                <c:pt idx="8">
                  <c:v>10370</c:v>
                </c:pt>
                <c:pt idx="9">
                  <c:v>10370</c:v>
                </c:pt>
                <c:pt idx="10">
                  <c:v>10350</c:v>
                </c:pt>
                <c:pt idx="11">
                  <c:v>10370</c:v>
                </c:pt>
                <c:pt idx="12">
                  <c:v>10420</c:v>
                </c:pt>
                <c:pt idx="13">
                  <c:v>10340</c:v>
                </c:pt>
                <c:pt idx="14">
                  <c:v>10360</c:v>
                </c:pt>
                <c:pt idx="15">
                  <c:v>10320</c:v>
                </c:pt>
                <c:pt idx="16">
                  <c:v>10400</c:v>
                </c:pt>
                <c:pt idx="17">
                  <c:v>10300</c:v>
                </c:pt>
                <c:pt idx="18">
                  <c:v>10140</c:v>
                </c:pt>
                <c:pt idx="19">
                  <c:v>10180</c:v>
                </c:pt>
                <c:pt idx="20">
                  <c:v>10230</c:v>
                </c:pt>
                <c:pt idx="21">
                  <c:v>10290</c:v>
                </c:pt>
                <c:pt idx="22">
                  <c:v>10320</c:v>
                </c:pt>
                <c:pt idx="23">
                  <c:v>10210</c:v>
                </c:pt>
                <c:pt idx="24">
                  <c:v>10050</c:v>
                </c:pt>
                <c:pt idx="25">
                  <c:v>10120</c:v>
                </c:pt>
                <c:pt idx="26">
                  <c:v>10260</c:v>
                </c:pt>
                <c:pt idx="27">
                  <c:v>10280</c:v>
                </c:pt>
                <c:pt idx="28">
                  <c:v>10390</c:v>
                </c:pt>
                <c:pt idx="29">
                  <c:v>10440</c:v>
                </c:pt>
                <c:pt idx="30">
                  <c:v>10480</c:v>
                </c:pt>
                <c:pt idx="31">
                  <c:v>10470</c:v>
                </c:pt>
                <c:pt idx="32">
                  <c:v>10420</c:v>
                </c:pt>
                <c:pt idx="33">
                  <c:v>10530</c:v>
                </c:pt>
                <c:pt idx="34">
                  <c:v>10560</c:v>
                </c:pt>
                <c:pt idx="35">
                  <c:v>10620</c:v>
                </c:pt>
                <c:pt idx="36">
                  <c:v>10680</c:v>
                </c:pt>
                <c:pt idx="37">
                  <c:v>10660</c:v>
                </c:pt>
                <c:pt idx="38">
                  <c:v>10660</c:v>
                </c:pt>
                <c:pt idx="39">
                  <c:v>10450</c:v>
                </c:pt>
                <c:pt idx="40">
                  <c:v>10440</c:v>
                </c:pt>
                <c:pt idx="41">
                  <c:v>10260</c:v>
                </c:pt>
                <c:pt idx="42">
                  <c:v>10340</c:v>
                </c:pt>
                <c:pt idx="43">
                  <c:v>10320</c:v>
                </c:pt>
                <c:pt idx="44">
                  <c:v>10550</c:v>
                </c:pt>
                <c:pt idx="45">
                  <c:v>10360</c:v>
                </c:pt>
                <c:pt idx="46">
                  <c:v>10400</c:v>
                </c:pt>
                <c:pt idx="47">
                  <c:v>10530</c:v>
                </c:pt>
                <c:pt idx="48">
                  <c:v>10360</c:v>
                </c:pt>
                <c:pt idx="49">
                  <c:v>10380</c:v>
                </c:pt>
                <c:pt idx="50">
                  <c:v>10430</c:v>
                </c:pt>
                <c:pt idx="51">
                  <c:v>10270</c:v>
                </c:pt>
                <c:pt idx="52">
                  <c:v>9910</c:v>
                </c:pt>
                <c:pt idx="53">
                  <c:v>9130</c:v>
                </c:pt>
                <c:pt idx="54">
                  <c:v>7690</c:v>
                </c:pt>
                <c:pt idx="55">
                  <c:v>8800</c:v>
                </c:pt>
                <c:pt idx="56">
                  <c:v>8370</c:v>
                </c:pt>
                <c:pt idx="57">
                  <c:v>9020</c:v>
                </c:pt>
                <c:pt idx="58">
                  <c:v>9350</c:v>
                </c:pt>
                <c:pt idx="59">
                  <c:v>9250</c:v>
                </c:pt>
                <c:pt idx="60">
                  <c:v>9250</c:v>
                </c:pt>
                <c:pt idx="61">
                  <c:v>9340</c:v>
                </c:pt>
                <c:pt idx="62">
                  <c:v>9270</c:v>
                </c:pt>
                <c:pt idx="63">
                  <c:v>9270</c:v>
                </c:pt>
                <c:pt idx="64">
                  <c:v>9430</c:v>
                </c:pt>
                <c:pt idx="65">
                  <c:v>9660</c:v>
                </c:pt>
                <c:pt idx="66">
                  <c:v>9660</c:v>
                </c:pt>
                <c:pt idx="67">
                  <c:v>9690</c:v>
                </c:pt>
                <c:pt idx="68">
                  <c:v>9500</c:v>
                </c:pt>
                <c:pt idx="69">
                  <c:v>9530</c:v>
                </c:pt>
                <c:pt idx="70">
                  <c:v>9530</c:v>
                </c:pt>
                <c:pt idx="71">
                  <c:v>9680</c:v>
                </c:pt>
                <c:pt idx="72">
                  <c:v>9470</c:v>
                </c:pt>
                <c:pt idx="73">
                  <c:v>9530</c:v>
                </c:pt>
                <c:pt idx="74">
                  <c:v>9560</c:v>
                </c:pt>
                <c:pt idx="75">
                  <c:v>9460</c:v>
                </c:pt>
                <c:pt idx="76">
                  <c:v>9500</c:v>
                </c:pt>
                <c:pt idx="77">
                  <c:v>9570</c:v>
                </c:pt>
                <c:pt idx="78">
                  <c:v>9720</c:v>
                </c:pt>
                <c:pt idx="79">
                  <c:v>9920</c:v>
                </c:pt>
                <c:pt idx="80">
                  <c:v>9760</c:v>
                </c:pt>
                <c:pt idx="81">
                  <c:v>9740</c:v>
                </c:pt>
                <c:pt idx="82">
                  <c:v>9760</c:v>
                </c:pt>
                <c:pt idx="83">
                  <c:v>9800</c:v>
                </c:pt>
                <c:pt idx="84">
                  <c:v>9630</c:v>
                </c:pt>
                <c:pt idx="85">
                  <c:v>9550</c:v>
                </c:pt>
                <c:pt idx="86">
                  <c:v>9490</c:v>
                </c:pt>
                <c:pt idx="87">
                  <c:v>9470</c:v>
                </c:pt>
                <c:pt idx="88">
                  <c:v>9540</c:v>
                </c:pt>
                <c:pt idx="89">
                  <c:v>9610</c:v>
                </c:pt>
                <c:pt idx="90">
                  <c:v>9540</c:v>
                </c:pt>
                <c:pt idx="91">
                  <c:v>9330</c:v>
                </c:pt>
                <c:pt idx="92">
                  <c:v>9350</c:v>
                </c:pt>
                <c:pt idx="93">
                  <c:v>9400</c:v>
                </c:pt>
                <c:pt idx="94">
                  <c:v>9430</c:v>
                </c:pt>
                <c:pt idx="95">
                  <c:v>9480</c:v>
                </c:pt>
                <c:pt idx="96">
                  <c:v>9420</c:v>
                </c:pt>
                <c:pt idx="97">
                  <c:v>9450</c:v>
                </c:pt>
                <c:pt idx="98">
                  <c:v>9670</c:v>
                </c:pt>
                <c:pt idx="99">
                  <c:v>9480</c:v>
                </c:pt>
                <c:pt idx="100">
                  <c:v>9520</c:v>
                </c:pt>
                <c:pt idx="101">
                  <c:v>9320</c:v>
                </c:pt>
                <c:pt idx="102">
                  <c:v>9380</c:v>
                </c:pt>
                <c:pt idx="103">
                  <c:v>9360</c:v>
                </c:pt>
                <c:pt idx="104">
                  <c:v>9370</c:v>
                </c:pt>
                <c:pt idx="105">
                  <c:v>9400</c:v>
                </c:pt>
                <c:pt idx="106">
                  <c:v>9370</c:v>
                </c:pt>
                <c:pt idx="107">
                  <c:v>9370</c:v>
                </c:pt>
                <c:pt idx="108">
                  <c:v>9490</c:v>
                </c:pt>
                <c:pt idx="109">
                  <c:v>9400</c:v>
                </c:pt>
                <c:pt idx="110">
                  <c:v>9240</c:v>
                </c:pt>
                <c:pt idx="111">
                  <c:v>9290</c:v>
                </c:pt>
                <c:pt idx="112">
                  <c:v>9330</c:v>
                </c:pt>
                <c:pt idx="113">
                  <c:v>9480</c:v>
                </c:pt>
                <c:pt idx="114">
                  <c:v>9500</c:v>
                </c:pt>
                <c:pt idx="115">
                  <c:v>9580</c:v>
                </c:pt>
                <c:pt idx="116">
                  <c:v>9520</c:v>
                </c:pt>
                <c:pt idx="117">
                  <c:v>9580</c:v>
                </c:pt>
                <c:pt idx="118">
                  <c:v>9680</c:v>
                </c:pt>
                <c:pt idx="119">
                  <c:v>9750</c:v>
                </c:pt>
                <c:pt idx="120">
                  <c:v>9790</c:v>
                </c:pt>
                <c:pt idx="121">
                  <c:v>9900</c:v>
                </c:pt>
                <c:pt idx="122">
                  <c:v>9900</c:v>
                </c:pt>
                <c:pt idx="123">
                  <c:v>9920</c:v>
                </c:pt>
                <c:pt idx="124">
                  <c:v>9990</c:v>
                </c:pt>
                <c:pt idx="125">
                  <c:v>10070</c:v>
                </c:pt>
                <c:pt idx="126">
                  <c:v>9930</c:v>
                </c:pt>
                <c:pt idx="127">
                  <c:v>9850</c:v>
                </c:pt>
                <c:pt idx="128">
                  <c:v>9850</c:v>
                </c:pt>
                <c:pt idx="129">
                  <c:v>9910</c:v>
                </c:pt>
                <c:pt idx="130">
                  <c:v>9830</c:v>
                </c:pt>
                <c:pt idx="131">
                  <c:v>9930</c:v>
                </c:pt>
                <c:pt idx="132">
                  <c:v>9930</c:v>
                </c:pt>
                <c:pt idx="133">
                  <c:v>10020</c:v>
                </c:pt>
                <c:pt idx="134">
                  <c:v>9990</c:v>
                </c:pt>
                <c:pt idx="135">
                  <c:v>10000</c:v>
                </c:pt>
                <c:pt idx="136">
                  <c:v>9970</c:v>
                </c:pt>
                <c:pt idx="137">
                  <c:v>9800</c:v>
                </c:pt>
                <c:pt idx="138">
                  <c:v>9750</c:v>
                </c:pt>
                <c:pt idx="139">
                  <c:v>9870</c:v>
                </c:pt>
                <c:pt idx="140">
                  <c:v>9760</c:v>
                </c:pt>
                <c:pt idx="141">
                  <c:v>9450</c:v>
                </c:pt>
                <c:pt idx="142">
                  <c:v>9330</c:v>
                </c:pt>
                <c:pt idx="143">
                  <c:v>9060</c:v>
                </c:pt>
                <c:pt idx="144">
                  <c:v>8910</c:v>
                </c:pt>
                <c:pt idx="145">
                  <c:v>8600</c:v>
                </c:pt>
                <c:pt idx="146">
                  <c:v>8700</c:v>
                </c:pt>
                <c:pt idx="147">
                  <c:v>8750</c:v>
                </c:pt>
                <c:pt idx="148">
                  <c:v>8880</c:v>
                </c:pt>
                <c:pt idx="149">
                  <c:v>8990</c:v>
                </c:pt>
                <c:pt idx="150">
                  <c:v>9010</c:v>
                </c:pt>
                <c:pt idx="151">
                  <c:v>8950</c:v>
                </c:pt>
                <c:pt idx="152">
                  <c:v>8800</c:v>
                </c:pt>
                <c:pt idx="153">
                  <c:v>8590</c:v>
                </c:pt>
                <c:pt idx="154">
                  <c:v>8580</c:v>
                </c:pt>
                <c:pt idx="155">
                  <c:v>8650</c:v>
                </c:pt>
                <c:pt idx="156">
                  <c:v>8570</c:v>
                </c:pt>
                <c:pt idx="157">
                  <c:v>8650</c:v>
                </c:pt>
                <c:pt idx="158">
                  <c:v>8680</c:v>
                </c:pt>
                <c:pt idx="159">
                  <c:v>8750</c:v>
                </c:pt>
                <c:pt idx="160">
                  <c:v>8880</c:v>
                </c:pt>
                <c:pt idx="161">
                  <c:v>8830</c:v>
                </c:pt>
                <c:pt idx="162">
                  <c:v>8950</c:v>
                </c:pt>
                <c:pt idx="163">
                  <c:v>8740</c:v>
                </c:pt>
                <c:pt idx="164">
                  <c:v>8590</c:v>
                </c:pt>
                <c:pt idx="165">
                  <c:v>8530</c:v>
                </c:pt>
                <c:pt idx="166">
                  <c:v>8630</c:v>
                </c:pt>
                <c:pt idx="167">
                  <c:v>8700</c:v>
                </c:pt>
                <c:pt idx="168">
                  <c:v>8430</c:v>
                </c:pt>
                <c:pt idx="169">
                  <c:v>8370</c:v>
                </c:pt>
                <c:pt idx="170">
                  <c:v>8450</c:v>
                </c:pt>
                <c:pt idx="171">
                  <c:v>8430</c:v>
                </c:pt>
                <c:pt idx="172">
                  <c:v>8560</c:v>
                </c:pt>
                <c:pt idx="173">
                  <c:v>8710</c:v>
                </c:pt>
                <c:pt idx="174">
                  <c:v>8630</c:v>
                </c:pt>
                <c:pt idx="175">
                  <c:v>8630</c:v>
                </c:pt>
                <c:pt idx="176">
                  <c:v>8300</c:v>
                </c:pt>
                <c:pt idx="177">
                  <c:v>8270</c:v>
                </c:pt>
                <c:pt idx="178">
                  <c:v>8410</c:v>
                </c:pt>
                <c:pt idx="179">
                  <c:v>8590</c:v>
                </c:pt>
                <c:pt idx="180">
                  <c:v>8500</c:v>
                </c:pt>
                <c:pt idx="181">
                  <c:v>8600</c:v>
                </c:pt>
                <c:pt idx="182">
                  <c:v>8450</c:v>
                </c:pt>
                <c:pt idx="183">
                  <c:v>8320</c:v>
                </c:pt>
                <c:pt idx="184">
                  <c:v>8350</c:v>
                </c:pt>
                <c:pt idx="185">
                  <c:v>8470</c:v>
                </c:pt>
                <c:pt idx="186">
                  <c:v>8550</c:v>
                </c:pt>
                <c:pt idx="187">
                  <c:v>8700</c:v>
                </c:pt>
                <c:pt idx="188">
                  <c:v>8690</c:v>
                </c:pt>
                <c:pt idx="189">
                  <c:v>8740</c:v>
                </c:pt>
                <c:pt idx="190">
                  <c:v>8730</c:v>
                </c:pt>
                <c:pt idx="191">
                  <c:v>8760</c:v>
                </c:pt>
                <c:pt idx="192">
                  <c:v>8680</c:v>
                </c:pt>
                <c:pt idx="193">
                  <c:v>8740</c:v>
                </c:pt>
                <c:pt idx="194">
                  <c:v>8640</c:v>
                </c:pt>
                <c:pt idx="195">
                  <c:v>8650</c:v>
                </c:pt>
                <c:pt idx="196">
                  <c:v>8760</c:v>
                </c:pt>
                <c:pt idx="197">
                  <c:v>8710</c:v>
                </c:pt>
                <c:pt idx="198">
                  <c:v>8640</c:v>
                </c:pt>
                <c:pt idx="199">
                  <c:v>8730</c:v>
                </c:pt>
                <c:pt idx="200">
                  <c:v>8990</c:v>
                </c:pt>
                <c:pt idx="201">
                  <c:v>8880</c:v>
                </c:pt>
                <c:pt idx="202">
                  <c:v>8670</c:v>
                </c:pt>
                <c:pt idx="203">
                  <c:v>8590</c:v>
                </c:pt>
                <c:pt idx="204">
                  <c:v>8690</c:v>
                </c:pt>
                <c:pt idx="205">
                  <c:v>8670</c:v>
                </c:pt>
                <c:pt idx="206">
                  <c:v>8640</c:v>
                </c:pt>
                <c:pt idx="207">
                  <c:v>8600</c:v>
                </c:pt>
                <c:pt idx="208">
                  <c:v>8460</c:v>
                </c:pt>
                <c:pt idx="209">
                  <c:v>8460</c:v>
                </c:pt>
                <c:pt idx="210">
                  <c:v>8520</c:v>
                </c:pt>
                <c:pt idx="211">
                  <c:v>8490</c:v>
                </c:pt>
                <c:pt idx="212">
                  <c:v>8440</c:v>
                </c:pt>
                <c:pt idx="213">
                  <c:v>8380</c:v>
                </c:pt>
                <c:pt idx="214">
                  <c:v>8350</c:v>
                </c:pt>
                <c:pt idx="215">
                  <c:v>8220</c:v>
                </c:pt>
                <c:pt idx="216">
                  <c:v>8240</c:v>
                </c:pt>
                <c:pt idx="217">
                  <c:v>8130</c:v>
                </c:pt>
                <c:pt idx="218">
                  <c:v>8100</c:v>
                </c:pt>
                <c:pt idx="219">
                  <c:v>8250</c:v>
                </c:pt>
                <c:pt idx="220">
                  <c:v>8340</c:v>
                </c:pt>
                <c:pt idx="221">
                  <c:v>8350</c:v>
                </c:pt>
                <c:pt idx="222">
                  <c:v>8550</c:v>
                </c:pt>
                <c:pt idx="223">
                  <c:v>8580</c:v>
                </c:pt>
                <c:pt idx="224">
                  <c:v>8660</c:v>
                </c:pt>
                <c:pt idx="225">
                  <c:v>8530</c:v>
                </c:pt>
                <c:pt idx="226">
                  <c:v>8610</c:v>
                </c:pt>
                <c:pt idx="227">
                  <c:v>8550</c:v>
                </c:pt>
                <c:pt idx="228">
                  <c:v>8490</c:v>
                </c:pt>
                <c:pt idx="229">
                  <c:v>8510</c:v>
                </c:pt>
                <c:pt idx="230">
                  <c:v>8510</c:v>
                </c:pt>
                <c:pt idx="231">
                  <c:v>8420</c:v>
                </c:pt>
                <c:pt idx="232">
                  <c:v>8360</c:v>
                </c:pt>
                <c:pt idx="233">
                  <c:v>8350</c:v>
                </c:pt>
                <c:pt idx="234">
                  <c:v>8260</c:v>
                </c:pt>
                <c:pt idx="235">
                  <c:v>8310</c:v>
                </c:pt>
                <c:pt idx="236">
                  <c:v>8380</c:v>
                </c:pt>
                <c:pt idx="237">
                  <c:v>8370</c:v>
                </c:pt>
                <c:pt idx="238">
                  <c:v>8430</c:v>
                </c:pt>
                <c:pt idx="239">
                  <c:v>8410</c:v>
                </c:pt>
                <c:pt idx="240">
                  <c:v>8360</c:v>
                </c:pt>
                <c:pt idx="241">
                  <c:v>8330</c:v>
                </c:pt>
                <c:pt idx="242">
                  <c:v>8410</c:v>
                </c:pt>
                <c:pt idx="243">
                  <c:v>8490</c:v>
                </c:pt>
                <c:pt idx="244">
                  <c:v>8440</c:v>
                </c:pt>
                <c:pt idx="245">
                  <c:v>8340</c:v>
                </c:pt>
                <c:pt idx="246">
                  <c:v>8400</c:v>
                </c:pt>
                <c:pt idx="247">
                  <c:v>8400</c:v>
                </c:pt>
                <c:pt idx="248">
                  <c:v>8350</c:v>
                </c:pt>
                <c:pt idx="249">
                  <c:v>8420</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2-6F14-466A-BD56-0761EAB1DA1A}"/>
            </c:ext>
          </c:extLst>
        </c:ser>
        <c:ser>
          <c:idx val="3"/>
          <c:order val="3"/>
          <c:spPr>
            <a:ln w="19050">
              <a:noFill/>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[5]FCANDLE!$S$6:$S$268</c:f>
              <c:numCache>
                <c:formatCode>General</c:formatCode>
                <c:ptCount val="263"/>
                <c:pt idx="0">
                  <c:v>10210</c:v>
                </c:pt>
                <c:pt idx="1">
                  <c:v>10270</c:v>
                </c:pt>
                <c:pt idx="2">
                  <c:v>10180</c:v>
                </c:pt>
                <c:pt idx="3">
                  <c:v>10170</c:v>
                </c:pt>
                <c:pt idx="4">
                  <c:v>10230</c:v>
                </c:pt>
                <c:pt idx="5">
                  <c:v>10070</c:v>
                </c:pt>
                <c:pt idx="6">
                  <c:v>10290</c:v>
                </c:pt>
                <c:pt idx="7">
                  <c:v>10270</c:v>
                </c:pt>
                <c:pt idx="8">
                  <c:v>10430</c:v>
                </c:pt>
                <c:pt idx="9">
                  <c:v>10400</c:v>
                </c:pt>
                <c:pt idx="10">
                  <c:v>10390</c:v>
                </c:pt>
                <c:pt idx="11">
                  <c:v>10440</c:v>
                </c:pt>
                <c:pt idx="12">
                  <c:v>10420</c:v>
                </c:pt>
                <c:pt idx="13">
                  <c:v>10340</c:v>
                </c:pt>
                <c:pt idx="14">
                  <c:v>10370</c:v>
                </c:pt>
                <c:pt idx="15">
                  <c:v>10430</c:v>
                </c:pt>
                <c:pt idx="16">
                  <c:v>10430</c:v>
                </c:pt>
                <c:pt idx="17">
                  <c:v>10300</c:v>
                </c:pt>
                <c:pt idx="18">
                  <c:v>10180</c:v>
                </c:pt>
                <c:pt idx="19">
                  <c:v>10220</c:v>
                </c:pt>
                <c:pt idx="20">
                  <c:v>10300</c:v>
                </c:pt>
                <c:pt idx="21">
                  <c:v>10290</c:v>
                </c:pt>
                <c:pt idx="22">
                  <c:v>10320</c:v>
                </c:pt>
                <c:pt idx="23">
                  <c:v>10240</c:v>
                </c:pt>
                <c:pt idx="24">
                  <c:v>10090</c:v>
                </c:pt>
                <c:pt idx="25">
                  <c:v>10120</c:v>
                </c:pt>
                <c:pt idx="26">
                  <c:v>10310</c:v>
                </c:pt>
                <c:pt idx="27">
                  <c:v>10340</c:v>
                </c:pt>
                <c:pt idx="28">
                  <c:v>10410</c:v>
                </c:pt>
                <c:pt idx="29">
                  <c:v>10490</c:v>
                </c:pt>
                <c:pt idx="30">
                  <c:v>10490</c:v>
                </c:pt>
                <c:pt idx="31">
                  <c:v>10470</c:v>
                </c:pt>
                <c:pt idx="32">
                  <c:v>10420</c:v>
                </c:pt>
                <c:pt idx="33">
                  <c:v>10580</c:v>
                </c:pt>
                <c:pt idx="34">
                  <c:v>10610</c:v>
                </c:pt>
                <c:pt idx="35">
                  <c:v>10700</c:v>
                </c:pt>
                <c:pt idx="36">
                  <c:v>10680</c:v>
                </c:pt>
                <c:pt idx="37">
                  <c:v>10700</c:v>
                </c:pt>
                <c:pt idx="38">
                  <c:v>10710</c:v>
                </c:pt>
                <c:pt idx="39">
                  <c:v>10450</c:v>
                </c:pt>
                <c:pt idx="40">
                  <c:v>10460</c:v>
                </c:pt>
                <c:pt idx="41">
                  <c:v>10310</c:v>
                </c:pt>
                <c:pt idx="42">
                  <c:v>10380</c:v>
                </c:pt>
                <c:pt idx="43">
                  <c:v>10500</c:v>
                </c:pt>
                <c:pt idx="44">
                  <c:v>10630</c:v>
                </c:pt>
                <c:pt idx="45">
                  <c:v>10360</c:v>
                </c:pt>
                <c:pt idx="46">
                  <c:v>10500</c:v>
                </c:pt>
                <c:pt idx="47">
                  <c:v>10590</c:v>
                </c:pt>
                <c:pt idx="48">
                  <c:v>10470</c:v>
                </c:pt>
                <c:pt idx="49">
                  <c:v>10430</c:v>
                </c:pt>
                <c:pt idx="50">
                  <c:v>10430</c:v>
                </c:pt>
                <c:pt idx="51">
                  <c:v>10310</c:v>
                </c:pt>
                <c:pt idx="52">
                  <c:v>9920</c:v>
                </c:pt>
                <c:pt idx="53">
                  <c:v>9250</c:v>
                </c:pt>
                <c:pt idx="54">
                  <c:v>8420</c:v>
                </c:pt>
                <c:pt idx="55">
                  <c:v>8940</c:v>
                </c:pt>
                <c:pt idx="56">
                  <c:v>8610</c:v>
                </c:pt>
                <c:pt idx="57">
                  <c:v>9040</c:v>
                </c:pt>
                <c:pt idx="58">
                  <c:v>9470</c:v>
                </c:pt>
                <c:pt idx="59">
                  <c:v>9250</c:v>
                </c:pt>
                <c:pt idx="60">
                  <c:v>9400</c:v>
                </c:pt>
                <c:pt idx="61">
                  <c:v>9460</c:v>
                </c:pt>
                <c:pt idx="62">
                  <c:v>9330</c:v>
                </c:pt>
                <c:pt idx="63">
                  <c:v>9380</c:v>
                </c:pt>
                <c:pt idx="64">
                  <c:v>9710</c:v>
                </c:pt>
                <c:pt idx="65">
                  <c:v>9680</c:v>
                </c:pt>
                <c:pt idx="66">
                  <c:v>9780</c:v>
                </c:pt>
                <c:pt idx="67">
                  <c:v>9690</c:v>
                </c:pt>
                <c:pt idx="68">
                  <c:v>9580</c:v>
                </c:pt>
                <c:pt idx="69">
                  <c:v>9540</c:v>
                </c:pt>
                <c:pt idx="70">
                  <c:v>9680</c:v>
                </c:pt>
                <c:pt idx="71">
                  <c:v>9720</c:v>
                </c:pt>
                <c:pt idx="72">
                  <c:v>9470</c:v>
                </c:pt>
                <c:pt idx="73">
                  <c:v>9620</c:v>
                </c:pt>
                <c:pt idx="74">
                  <c:v>9560</c:v>
                </c:pt>
                <c:pt idx="75">
                  <c:v>9660</c:v>
                </c:pt>
                <c:pt idx="76">
                  <c:v>9520</c:v>
                </c:pt>
                <c:pt idx="77">
                  <c:v>9610</c:v>
                </c:pt>
                <c:pt idx="78">
                  <c:v>9860</c:v>
                </c:pt>
                <c:pt idx="79">
                  <c:v>9980</c:v>
                </c:pt>
                <c:pt idx="80">
                  <c:v>9800</c:v>
                </c:pt>
                <c:pt idx="81">
                  <c:v>9740</c:v>
                </c:pt>
                <c:pt idx="82">
                  <c:v>9810</c:v>
                </c:pt>
                <c:pt idx="83">
                  <c:v>9800</c:v>
                </c:pt>
                <c:pt idx="84">
                  <c:v>9630</c:v>
                </c:pt>
                <c:pt idx="85">
                  <c:v>9650</c:v>
                </c:pt>
                <c:pt idx="86">
                  <c:v>9490</c:v>
                </c:pt>
                <c:pt idx="87">
                  <c:v>9490</c:v>
                </c:pt>
                <c:pt idx="88">
                  <c:v>9580</c:v>
                </c:pt>
                <c:pt idx="89">
                  <c:v>9610</c:v>
                </c:pt>
                <c:pt idx="90">
                  <c:v>9540</c:v>
                </c:pt>
                <c:pt idx="91">
                  <c:v>9330</c:v>
                </c:pt>
                <c:pt idx="92">
                  <c:v>9500</c:v>
                </c:pt>
                <c:pt idx="93">
                  <c:v>9400</c:v>
                </c:pt>
                <c:pt idx="94">
                  <c:v>9520</c:v>
                </c:pt>
                <c:pt idx="95">
                  <c:v>9480</c:v>
                </c:pt>
                <c:pt idx="96">
                  <c:v>9450</c:v>
                </c:pt>
                <c:pt idx="97">
                  <c:v>9690</c:v>
                </c:pt>
                <c:pt idx="98">
                  <c:v>9670</c:v>
                </c:pt>
                <c:pt idx="99">
                  <c:v>9540</c:v>
                </c:pt>
                <c:pt idx="100">
                  <c:v>9520</c:v>
                </c:pt>
                <c:pt idx="101">
                  <c:v>9320</c:v>
                </c:pt>
                <c:pt idx="102">
                  <c:v>9420</c:v>
                </c:pt>
                <c:pt idx="103">
                  <c:v>9360</c:v>
                </c:pt>
                <c:pt idx="104">
                  <c:v>9440</c:v>
                </c:pt>
                <c:pt idx="105">
                  <c:v>9400</c:v>
                </c:pt>
                <c:pt idx="106">
                  <c:v>9380</c:v>
                </c:pt>
                <c:pt idx="107">
                  <c:v>9490</c:v>
                </c:pt>
                <c:pt idx="108">
                  <c:v>9490</c:v>
                </c:pt>
                <c:pt idx="109">
                  <c:v>9430</c:v>
                </c:pt>
                <c:pt idx="110">
                  <c:v>9330</c:v>
                </c:pt>
                <c:pt idx="111">
                  <c:v>9290</c:v>
                </c:pt>
                <c:pt idx="112">
                  <c:v>9420</c:v>
                </c:pt>
                <c:pt idx="113">
                  <c:v>9550</c:v>
                </c:pt>
                <c:pt idx="114">
                  <c:v>9500</c:v>
                </c:pt>
                <c:pt idx="115">
                  <c:v>9590</c:v>
                </c:pt>
                <c:pt idx="116">
                  <c:v>9570</c:v>
                </c:pt>
                <c:pt idx="117">
                  <c:v>9650</c:v>
                </c:pt>
                <c:pt idx="118">
                  <c:v>9860</c:v>
                </c:pt>
                <c:pt idx="119">
                  <c:v>9810</c:v>
                </c:pt>
                <c:pt idx="120">
                  <c:v>9790</c:v>
                </c:pt>
                <c:pt idx="121">
                  <c:v>9920</c:v>
                </c:pt>
                <c:pt idx="122">
                  <c:v>9910</c:v>
                </c:pt>
                <c:pt idx="123">
                  <c:v>9990</c:v>
                </c:pt>
                <c:pt idx="124">
                  <c:v>10100</c:v>
                </c:pt>
                <c:pt idx="125">
                  <c:v>10070</c:v>
                </c:pt>
                <c:pt idx="126">
                  <c:v>9930</c:v>
                </c:pt>
                <c:pt idx="127">
                  <c:v>9870</c:v>
                </c:pt>
                <c:pt idx="128">
                  <c:v>9910</c:v>
                </c:pt>
                <c:pt idx="129">
                  <c:v>9910</c:v>
                </c:pt>
                <c:pt idx="130">
                  <c:v>9830</c:v>
                </c:pt>
                <c:pt idx="131">
                  <c:v>9940</c:v>
                </c:pt>
                <c:pt idx="132">
                  <c:v>9950</c:v>
                </c:pt>
                <c:pt idx="133">
                  <c:v>10070</c:v>
                </c:pt>
                <c:pt idx="134">
                  <c:v>10000</c:v>
                </c:pt>
                <c:pt idx="135">
                  <c:v>10000</c:v>
                </c:pt>
                <c:pt idx="136">
                  <c:v>9980</c:v>
                </c:pt>
                <c:pt idx="137">
                  <c:v>9850</c:v>
                </c:pt>
                <c:pt idx="138">
                  <c:v>9750</c:v>
                </c:pt>
                <c:pt idx="139">
                  <c:v>9910</c:v>
                </c:pt>
                <c:pt idx="140">
                  <c:v>9760</c:v>
                </c:pt>
                <c:pt idx="141">
                  <c:v>9550</c:v>
                </c:pt>
                <c:pt idx="142">
                  <c:v>9380</c:v>
                </c:pt>
                <c:pt idx="143">
                  <c:v>9280</c:v>
                </c:pt>
                <c:pt idx="144">
                  <c:v>8910</c:v>
                </c:pt>
                <c:pt idx="145">
                  <c:v>8960</c:v>
                </c:pt>
                <c:pt idx="146">
                  <c:v>8710</c:v>
                </c:pt>
                <c:pt idx="147">
                  <c:v>8980</c:v>
                </c:pt>
                <c:pt idx="148">
                  <c:v>8890</c:v>
                </c:pt>
                <c:pt idx="149">
                  <c:v>9010</c:v>
                </c:pt>
                <c:pt idx="150">
                  <c:v>9010</c:v>
                </c:pt>
                <c:pt idx="151">
                  <c:v>8990</c:v>
                </c:pt>
                <c:pt idx="152">
                  <c:v>8800</c:v>
                </c:pt>
                <c:pt idx="153">
                  <c:v>8620</c:v>
                </c:pt>
                <c:pt idx="154">
                  <c:v>8650</c:v>
                </c:pt>
                <c:pt idx="155">
                  <c:v>8710</c:v>
                </c:pt>
                <c:pt idx="156">
                  <c:v>8680</c:v>
                </c:pt>
                <c:pt idx="157">
                  <c:v>8650</c:v>
                </c:pt>
                <c:pt idx="158">
                  <c:v>8710</c:v>
                </c:pt>
                <c:pt idx="159">
                  <c:v>8810</c:v>
                </c:pt>
                <c:pt idx="160">
                  <c:v>8880</c:v>
                </c:pt>
                <c:pt idx="161">
                  <c:v>9030</c:v>
                </c:pt>
                <c:pt idx="162">
                  <c:v>8950</c:v>
                </c:pt>
                <c:pt idx="163">
                  <c:v>8740</c:v>
                </c:pt>
                <c:pt idx="164">
                  <c:v>8590</c:v>
                </c:pt>
                <c:pt idx="165">
                  <c:v>8570</c:v>
                </c:pt>
                <c:pt idx="166">
                  <c:v>8780</c:v>
                </c:pt>
                <c:pt idx="167">
                  <c:v>8730</c:v>
                </c:pt>
                <c:pt idx="168">
                  <c:v>8460</c:v>
                </c:pt>
                <c:pt idx="169">
                  <c:v>8400</c:v>
                </c:pt>
                <c:pt idx="170">
                  <c:v>8580</c:v>
                </c:pt>
                <c:pt idx="171">
                  <c:v>8600</c:v>
                </c:pt>
                <c:pt idx="172">
                  <c:v>8680</c:v>
                </c:pt>
                <c:pt idx="173">
                  <c:v>8800</c:v>
                </c:pt>
                <c:pt idx="174">
                  <c:v>8710</c:v>
                </c:pt>
                <c:pt idx="175">
                  <c:v>8630</c:v>
                </c:pt>
                <c:pt idx="176">
                  <c:v>8320</c:v>
                </c:pt>
                <c:pt idx="177">
                  <c:v>8400</c:v>
                </c:pt>
                <c:pt idx="178">
                  <c:v>8690</c:v>
                </c:pt>
                <c:pt idx="179">
                  <c:v>8590</c:v>
                </c:pt>
                <c:pt idx="180">
                  <c:v>8680</c:v>
                </c:pt>
                <c:pt idx="181">
                  <c:v>8620</c:v>
                </c:pt>
                <c:pt idx="182">
                  <c:v>8450</c:v>
                </c:pt>
                <c:pt idx="183">
                  <c:v>8380</c:v>
                </c:pt>
                <c:pt idx="184">
                  <c:v>8490</c:v>
                </c:pt>
                <c:pt idx="185">
                  <c:v>8560</c:v>
                </c:pt>
                <c:pt idx="186">
                  <c:v>8570</c:v>
                </c:pt>
                <c:pt idx="187">
                  <c:v>8750</c:v>
                </c:pt>
                <c:pt idx="188">
                  <c:v>8870</c:v>
                </c:pt>
                <c:pt idx="189">
                  <c:v>8760</c:v>
                </c:pt>
                <c:pt idx="190">
                  <c:v>8840</c:v>
                </c:pt>
                <c:pt idx="191">
                  <c:v>8780</c:v>
                </c:pt>
                <c:pt idx="192">
                  <c:v>8780</c:v>
                </c:pt>
                <c:pt idx="193">
                  <c:v>8790</c:v>
                </c:pt>
                <c:pt idx="194">
                  <c:v>8670</c:v>
                </c:pt>
                <c:pt idx="195">
                  <c:v>8710</c:v>
                </c:pt>
                <c:pt idx="196">
                  <c:v>8830</c:v>
                </c:pt>
                <c:pt idx="197">
                  <c:v>8730</c:v>
                </c:pt>
                <c:pt idx="198">
                  <c:v>8730</c:v>
                </c:pt>
                <c:pt idx="199">
                  <c:v>9040</c:v>
                </c:pt>
                <c:pt idx="200">
                  <c:v>9030</c:v>
                </c:pt>
                <c:pt idx="201">
                  <c:v>8910</c:v>
                </c:pt>
                <c:pt idx="202">
                  <c:v>8730</c:v>
                </c:pt>
                <c:pt idx="203">
                  <c:v>8660</c:v>
                </c:pt>
                <c:pt idx="204">
                  <c:v>8720</c:v>
                </c:pt>
                <c:pt idx="205">
                  <c:v>8710</c:v>
                </c:pt>
                <c:pt idx="206">
                  <c:v>8670</c:v>
                </c:pt>
                <c:pt idx="207">
                  <c:v>8620</c:v>
                </c:pt>
                <c:pt idx="208">
                  <c:v>8520</c:v>
                </c:pt>
                <c:pt idx="209">
                  <c:v>8590</c:v>
                </c:pt>
                <c:pt idx="210">
                  <c:v>8530</c:v>
                </c:pt>
                <c:pt idx="211">
                  <c:v>8560</c:v>
                </c:pt>
                <c:pt idx="212">
                  <c:v>8470</c:v>
                </c:pt>
                <c:pt idx="213">
                  <c:v>8380</c:v>
                </c:pt>
                <c:pt idx="214">
                  <c:v>8390</c:v>
                </c:pt>
                <c:pt idx="215">
                  <c:v>8220</c:v>
                </c:pt>
                <c:pt idx="216">
                  <c:v>8300</c:v>
                </c:pt>
                <c:pt idx="217">
                  <c:v>8140</c:v>
                </c:pt>
                <c:pt idx="218">
                  <c:v>8120</c:v>
                </c:pt>
                <c:pt idx="219">
                  <c:v>8390</c:v>
                </c:pt>
                <c:pt idx="220">
                  <c:v>8430</c:v>
                </c:pt>
                <c:pt idx="221">
                  <c:v>8610</c:v>
                </c:pt>
                <c:pt idx="222">
                  <c:v>8580</c:v>
                </c:pt>
                <c:pt idx="223">
                  <c:v>8670</c:v>
                </c:pt>
                <c:pt idx="224">
                  <c:v>8710</c:v>
                </c:pt>
                <c:pt idx="225">
                  <c:v>8610</c:v>
                </c:pt>
                <c:pt idx="226">
                  <c:v>8660</c:v>
                </c:pt>
                <c:pt idx="227">
                  <c:v>8580</c:v>
                </c:pt>
                <c:pt idx="228">
                  <c:v>8630</c:v>
                </c:pt>
                <c:pt idx="229">
                  <c:v>8510</c:v>
                </c:pt>
                <c:pt idx="230">
                  <c:v>8570</c:v>
                </c:pt>
                <c:pt idx="231">
                  <c:v>8450</c:v>
                </c:pt>
                <c:pt idx="232">
                  <c:v>8410</c:v>
                </c:pt>
                <c:pt idx="233">
                  <c:v>8370</c:v>
                </c:pt>
                <c:pt idx="234">
                  <c:v>8310</c:v>
                </c:pt>
                <c:pt idx="235">
                  <c:v>8450</c:v>
                </c:pt>
                <c:pt idx="236">
                  <c:v>8410</c:v>
                </c:pt>
                <c:pt idx="237">
                  <c:v>8440</c:v>
                </c:pt>
                <c:pt idx="238">
                  <c:v>8440</c:v>
                </c:pt>
                <c:pt idx="239">
                  <c:v>8460</c:v>
                </c:pt>
                <c:pt idx="240">
                  <c:v>8370</c:v>
                </c:pt>
                <c:pt idx="241">
                  <c:v>8420</c:v>
                </c:pt>
                <c:pt idx="242">
                  <c:v>8420</c:v>
                </c:pt>
                <c:pt idx="243">
                  <c:v>8510</c:v>
                </c:pt>
                <c:pt idx="244">
                  <c:v>8480</c:v>
                </c:pt>
                <c:pt idx="245">
                  <c:v>8370</c:v>
                </c:pt>
                <c:pt idx="246">
                  <c:v>8450</c:v>
                </c:pt>
                <c:pt idx="247">
                  <c:v>8420</c:v>
                </c:pt>
                <c:pt idx="248">
                  <c:v>8410</c:v>
                </c:pt>
                <c:pt idx="249">
                  <c:v>8430</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3-6F14-466A-BD56-0761EAB1DA1A}"/>
            </c:ext>
          </c:extLst>
        </c:ser>
        <c:dLbls>
          <c:showLegendKey val="0"/>
          <c:showVal val="0"/>
          <c:showCatName val="0"/>
          <c:showSerName val="0"/>
          <c:showPercent val="0"/>
          <c:showBubbleSize val="0"/>
        </c:dLbls>
        <c:hiLowLines>
          <c:spPr>
            <a:ln w="3175">
              <a:solidFill>
                <a:srgbClr val="000000"/>
              </a:solidFill>
              <a:prstDash val="solid"/>
            </a:ln>
          </c:spPr>
        </c:hiLowLines>
        <c:upDownBars>
          <c:gapWidth val="150"/>
          <c:upBars>
            <c:spPr>
              <a:solidFill>
                <a:srgbClr val="FFFFFF"/>
              </a:solidFill>
              <a:ln w="3175">
                <a:solidFill>
                  <a:srgbClr val="000000"/>
                </a:solidFill>
                <a:prstDash val="solid"/>
              </a:ln>
            </c:spPr>
          </c:upBars>
          <c:downBars>
            <c:spPr>
              <a:solidFill>
                <a:srgbClr val="000000"/>
              </a:solidFill>
              <a:ln w="3175">
                <a:solidFill>
                  <a:srgbClr val="000000"/>
                </a:solidFill>
                <a:prstDash val="solid"/>
              </a:ln>
            </c:spPr>
          </c:downBars>
        </c:upDownBars>
        <c:marker val="1"/>
        <c:smooth val="0"/>
        <c:axId val="102109072"/>
        <c:axId val="1"/>
      </c:lineChart>
      <c:lineChart>
        <c:grouping val="standard"/>
        <c:varyColors val="0"/>
        <c:ser>
          <c:idx val="4"/>
          <c:order val="4"/>
          <c:tx>
            <c:strRef>
              <c:f>[5]FCANDLE!$T$5</c:f>
              <c:strCache>
                <c:ptCount val="1"/>
                <c:pt idx="0">
                  <c:v>5MA</c:v>
                </c:pt>
              </c:strCache>
            </c:strRef>
          </c:tx>
          <c:spPr>
            <a:ln w="25400">
              <a:solidFill>
                <a:srgbClr val="FF0000"/>
              </a:solidFill>
              <a:prstDash val="solid"/>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[5]FCANDLE!$T$6:$T$268</c:f>
              <c:numCache>
                <c:formatCode>General</c:formatCode>
                <c:ptCount val="263"/>
                <c:pt idx="0">
                  <c:v>10184</c:v>
                </c:pt>
                <c:pt idx="1">
                  <c:v>10198</c:v>
                </c:pt>
                <c:pt idx="2">
                  <c:v>10196</c:v>
                </c:pt>
                <c:pt idx="3">
                  <c:v>10214</c:v>
                </c:pt>
                <c:pt idx="4">
                  <c:v>10212</c:v>
                </c:pt>
                <c:pt idx="5">
                  <c:v>10184</c:v>
                </c:pt>
                <c:pt idx="6">
                  <c:v>10188</c:v>
                </c:pt>
                <c:pt idx="7">
                  <c:v>10206</c:v>
                </c:pt>
                <c:pt idx="8">
                  <c:v>10258</c:v>
                </c:pt>
                <c:pt idx="9">
                  <c:v>10292</c:v>
                </c:pt>
                <c:pt idx="10">
                  <c:v>10356</c:v>
                </c:pt>
                <c:pt idx="11">
                  <c:v>10386</c:v>
                </c:pt>
                <c:pt idx="12">
                  <c:v>10416</c:v>
                </c:pt>
                <c:pt idx="13">
                  <c:v>10398</c:v>
                </c:pt>
                <c:pt idx="14">
                  <c:v>10392</c:v>
                </c:pt>
                <c:pt idx="15">
                  <c:v>10400</c:v>
                </c:pt>
                <c:pt idx="16">
                  <c:v>10398</c:v>
                </c:pt>
                <c:pt idx="17">
                  <c:v>10374</c:v>
                </c:pt>
                <c:pt idx="18">
                  <c:v>10342</c:v>
                </c:pt>
                <c:pt idx="19">
                  <c:v>10312</c:v>
                </c:pt>
                <c:pt idx="20">
                  <c:v>10286</c:v>
                </c:pt>
                <c:pt idx="21">
                  <c:v>10258</c:v>
                </c:pt>
                <c:pt idx="22">
                  <c:v>10262</c:v>
                </c:pt>
                <c:pt idx="23">
                  <c:v>10274</c:v>
                </c:pt>
                <c:pt idx="24">
                  <c:v>10248</c:v>
                </c:pt>
                <c:pt idx="25">
                  <c:v>10212</c:v>
                </c:pt>
                <c:pt idx="26">
                  <c:v>10216</c:v>
                </c:pt>
                <c:pt idx="27">
                  <c:v>10220</c:v>
                </c:pt>
                <c:pt idx="28">
                  <c:v>10254</c:v>
                </c:pt>
                <c:pt idx="29">
                  <c:v>10334</c:v>
                </c:pt>
                <c:pt idx="30">
                  <c:v>10408</c:v>
                </c:pt>
                <c:pt idx="31">
                  <c:v>10440</c:v>
                </c:pt>
                <c:pt idx="32">
                  <c:v>10456</c:v>
                </c:pt>
                <c:pt idx="33">
                  <c:v>10490</c:v>
                </c:pt>
                <c:pt idx="34">
                  <c:v>10514</c:v>
                </c:pt>
                <c:pt idx="35">
                  <c:v>10556</c:v>
                </c:pt>
                <c:pt idx="36">
                  <c:v>10598</c:v>
                </c:pt>
                <c:pt idx="37">
                  <c:v>10654</c:v>
                </c:pt>
                <c:pt idx="38">
                  <c:v>10680</c:v>
                </c:pt>
                <c:pt idx="39">
                  <c:v>10648</c:v>
                </c:pt>
                <c:pt idx="40">
                  <c:v>10600</c:v>
                </c:pt>
                <c:pt idx="41">
                  <c:v>10526</c:v>
                </c:pt>
                <c:pt idx="42">
                  <c:v>10462</c:v>
                </c:pt>
                <c:pt idx="43">
                  <c:v>10420</c:v>
                </c:pt>
                <c:pt idx="44">
                  <c:v>10456</c:v>
                </c:pt>
                <c:pt idx="45">
                  <c:v>10436</c:v>
                </c:pt>
                <c:pt idx="46">
                  <c:v>10474</c:v>
                </c:pt>
                <c:pt idx="47">
                  <c:v>10516</c:v>
                </c:pt>
                <c:pt idx="48">
                  <c:v>10510</c:v>
                </c:pt>
                <c:pt idx="49">
                  <c:v>10470</c:v>
                </c:pt>
                <c:pt idx="50">
                  <c:v>10484</c:v>
                </c:pt>
                <c:pt idx="51">
                  <c:v>10446</c:v>
                </c:pt>
                <c:pt idx="52">
                  <c:v>10312</c:v>
                </c:pt>
                <c:pt idx="53">
                  <c:v>10068</c:v>
                </c:pt>
                <c:pt idx="54">
                  <c:v>9666</c:v>
                </c:pt>
                <c:pt idx="55">
                  <c:v>9368</c:v>
                </c:pt>
                <c:pt idx="56">
                  <c:v>9028</c:v>
                </c:pt>
                <c:pt idx="57">
                  <c:v>8852</c:v>
                </c:pt>
                <c:pt idx="58">
                  <c:v>8896</c:v>
                </c:pt>
                <c:pt idx="59">
                  <c:v>9062</c:v>
                </c:pt>
                <c:pt idx="60">
                  <c:v>9154</c:v>
                </c:pt>
                <c:pt idx="61">
                  <c:v>9324</c:v>
                </c:pt>
                <c:pt idx="62">
                  <c:v>9382</c:v>
                </c:pt>
                <c:pt idx="63">
                  <c:v>9364</c:v>
                </c:pt>
                <c:pt idx="64">
                  <c:v>9456</c:v>
                </c:pt>
                <c:pt idx="65">
                  <c:v>9512</c:v>
                </c:pt>
                <c:pt idx="66">
                  <c:v>9576</c:v>
                </c:pt>
                <c:pt idx="67">
                  <c:v>9648</c:v>
                </c:pt>
                <c:pt idx="68">
                  <c:v>9688</c:v>
                </c:pt>
                <c:pt idx="69">
                  <c:v>9654</c:v>
                </c:pt>
                <c:pt idx="70">
                  <c:v>9654</c:v>
                </c:pt>
                <c:pt idx="71">
                  <c:v>9642</c:v>
                </c:pt>
                <c:pt idx="72">
                  <c:v>9598</c:v>
                </c:pt>
                <c:pt idx="73">
                  <c:v>9606</c:v>
                </c:pt>
                <c:pt idx="74">
                  <c:v>9610</c:v>
                </c:pt>
                <c:pt idx="75">
                  <c:v>9606</c:v>
                </c:pt>
                <c:pt idx="76">
                  <c:v>9566</c:v>
                </c:pt>
                <c:pt idx="77">
                  <c:v>9594</c:v>
                </c:pt>
                <c:pt idx="78">
                  <c:v>9642</c:v>
                </c:pt>
                <c:pt idx="79">
                  <c:v>9726</c:v>
                </c:pt>
                <c:pt idx="80">
                  <c:v>9754</c:v>
                </c:pt>
                <c:pt idx="81">
                  <c:v>9798</c:v>
                </c:pt>
                <c:pt idx="82">
                  <c:v>9838</c:v>
                </c:pt>
                <c:pt idx="83">
                  <c:v>9826</c:v>
                </c:pt>
                <c:pt idx="84">
                  <c:v>9756</c:v>
                </c:pt>
                <c:pt idx="85">
                  <c:v>9726</c:v>
                </c:pt>
                <c:pt idx="86">
                  <c:v>9676</c:v>
                </c:pt>
                <c:pt idx="87">
                  <c:v>9612</c:v>
                </c:pt>
                <c:pt idx="88">
                  <c:v>9568</c:v>
                </c:pt>
                <c:pt idx="89">
                  <c:v>9564</c:v>
                </c:pt>
                <c:pt idx="90">
                  <c:v>9542</c:v>
                </c:pt>
                <c:pt idx="91">
                  <c:v>9510</c:v>
                </c:pt>
                <c:pt idx="92">
                  <c:v>9512</c:v>
                </c:pt>
                <c:pt idx="93">
                  <c:v>9476</c:v>
                </c:pt>
                <c:pt idx="94">
                  <c:v>9458</c:v>
                </c:pt>
                <c:pt idx="95">
                  <c:v>9446</c:v>
                </c:pt>
                <c:pt idx="96">
                  <c:v>9470</c:v>
                </c:pt>
                <c:pt idx="97">
                  <c:v>9508</c:v>
                </c:pt>
                <c:pt idx="98">
                  <c:v>9562</c:v>
                </c:pt>
                <c:pt idx="99">
                  <c:v>9566</c:v>
                </c:pt>
                <c:pt idx="100">
                  <c:v>9574</c:v>
                </c:pt>
                <c:pt idx="101">
                  <c:v>9548</c:v>
                </c:pt>
                <c:pt idx="102">
                  <c:v>9494</c:v>
                </c:pt>
                <c:pt idx="103">
                  <c:v>9432</c:v>
                </c:pt>
                <c:pt idx="104">
                  <c:v>9412</c:v>
                </c:pt>
                <c:pt idx="105">
                  <c:v>9388</c:v>
                </c:pt>
                <c:pt idx="106">
                  <c:v>9400</c:v>
                </c:pt>
                <c:pt idx="107">
                  <c:v>9414</c:v>
                </c:pt>
                <c:pt idx="108">
                  <c:v>9440</c:v>
                </c:pt>
                <c:pt idx="109">
                  <c:v>9438</c:v>
                </c:pt>
                <c:pt idx="110">
                  <c:v>9424</c:v>
                </c:pt>
                <c:pt idx="111">
                  <c:v>9406</c:v>
                </c:pt>
                <c:pt idx="112">
                  <c:v>9392</c:v>
                </c:pt>
                <c:pt idx="113">
                  <c:v>9404</c:v>
                </c:pt>
                <c:pt idx="114">
                  <c:v>9418</c:v>
                </c:pt>
                <c:pt idx="115">
                  <c:v>9470</c:v>
                </c:pt>
                <c:pt idx="116">
                  <c:v>9526</c:v>
                </c:pt>
                <c:pt idx="117">
                  <c:v>9572</c:v>
                </c:pt>
                <c:pt idx="118">
                  <c:v>9634</c:v>
                </c:pt>
                <c:pt idx="119">
                  <c:v>9696</c:v>
                </c:pt>
                <c:pt idx="120">
                  <c:v>9736</c:v>
                </c:pt>
                <c:pt idx="121">
                  <c:v>9806</c:v>
                </c:pt>
                <c:pt idx="122">
                  <c:v>9858</c:v>
                </c:pt>
                <c:pt idx="123">
                  <c:v>9884</c:v>
                </c:pt>
                <c:pt idx="124">
                  <c:v>9942</c:v>
                </c:pt>
                <c:pt idx="125">
                  <c:v>9998</c:v>
                </c:pt>
                <c:pt idx="126">
                  <c:v>10000</c:v>
                </c:pt>
                <c:pt idx="127">
                  <c:v>9992</c:v>
                </c:pt>
                <c:pt idx="128">
                  <c:v>9976</c:v>
                </c:pt>
                <c:pt idx="129">
                  <c:v>9938</c:v>
                </c:pt>
                <c:pt idx="130">
                  <c:v>9890</c:v>
                </c:pt>
                <c:pt idx="131">
                  <c:v>9892</c:v>
                </c:pt>
                <c:pt idx="132">
                  <c:v>9908</c:v>
                </c:pt>
                <c:pt idx="133">
                  <c:v>9940</c:v>
                </c:pt>
                <c:pt idx="134">
                  <c:v>9958</c:v>
                </c:pt>
                <c:pt idx="135">
                  <c:v>9992</c:v>
                </c:pt>
                <c:pt idx="136">
                  <c:v>10000</c:v>
                </c:pt>
                <c:pt idx="137">
                  <c:v>9980</c:v>
                </c:pt>
                <c:pt idx="138">
                  <c:v>9916</c:v>
                </c:pt>
                <c:pt idx="139">
                  <c:v>9898</c:v>
                </c:pt>
                <c:pt idx="140">
                  <c:v>9850</c:v>
                </c:pt>
                <c:pt idx="141">
                  <c:v>9764</c:v>
                </c:pt>
                <c:pt idx="142">
                  <c:v>9670</c:v>
                </c:pt>
                <c:pt idx="143">
                  <c:v>9576</c:v>
                </c:pt>
                <c:pt idx="144">
                  <c:v>9376</c:v>
                </c:pt>
                <c:pt idx="145">
                  <c:v>9216</c:v>
                </c:pt>
                <c:pt idx="146">
                  <c:v>9048</c:v>
                </c:pt>
                <c:pt idx="147">
                  <c:v>8968</c:v>
                </c:pt>
                <c:pt idx="148">
                  <c:v>8890</c:v>
                </c:pt>
                <c:pt idx="149">
                  <c:v>8910</c:v>
                </c:pt>
                <c:pt idx="150">
                  <c:v>8920</c:v>
                </c:pt>
                <c:pt idx="151">
                  <c:v>8976</c:v>
                </c:pt>
                <c:pt idx="152">
                  <c:v>8940</c:v>
                </c:pt>
                <c:pt idx="153">
                  <c:v>8886</c:v>
                </c:pt>
                <c:pt idx="154">
                  <c:v>8814</c:v>
                </c:pt>
                <c:pt idx="155">
                  <c:v>8754</c:v>
                </c:pt>
                <c:pt idx="156">
                  <c:v>8692</c:v>
                </c:pt>
                <c:pt idx="157">
                  <c:v>8662</c:v>
                </c:pt>
                <c:pt idx="158">
                  <c:v>8680</c:v>
                </c:pt>
                <c:pt idx="159">
                  <c:v>8712</c:v>
                </c:pt>
                <c:pt idx="160">
                  <c:v>8746</c:v>
                </c:pt>
                <c:pt idx="161">
                  <c:v>8816</c:v>
                </c:pt>
                <c:pt idx="162">
                  <c:v>8876</c:v>
                </c:pt>
                <c:pt idx="163">
                  <c:v>8882</c:v>
                </c:pt>
                <c:pt idx="164">
                  <c:v>8838</c:v>
                </c:pt>
                <c:pt idx="165">
                  <c:v>8776</c:v>
                </c:pt>
                <c:pt idx="166">
                  <c:v>8726</c:v>
                </c:pt>
                <c:pt idx="167">
                  <c:v>8682</c:v>
                </c:pt>
                <c:pt idx="168">
                  <c:v>8626</c:v>
                </c:pt>
                <c:pt idx="169">
                  <c:v>8588</c:v>
                </c:pt>
                <c:pt idx="170">
                  <c:v>8590</c:v>
                </c:pt>
                <c:pt idx="171">
                  <c:v>8554</c:v>
                </c:pt>
                <c:pt idx="172">
                  <c:v>8544</c:v>
                </c:pt>
                <c:pt idx="173">
                  <c:v>8612</c:v>
                </c:pt>
                <c:pt idx="174">
                  <c:v>8674</c:v>
                </c:pt>
                <c:pt idx="175">
                  <c:v>8684</c:v>
                </c:pt>
                <c:pt idx="176">
                  <c:v>8628</c:v>
                </c:pt>
                <c:pt idx="177">
                  <c:v>8572</c:v>
                </c:pt>
                <c:pt idx="178">
                  <c:v>8550</c:v>
                </c:pt>
                <c:pt idx="179">
                  <c:v>8526</c:v>
                </c:pt>
                <c:pt idx="180">
                  <c:v>8536</c:v>
                </c:pt>
                <c:pt idx="181">
                  <c:v>8596</c:v>
                </c:pt>
                <c:pt idx="182">
                  <c:v>8606</c:v>
                </c:pt>
                <c:pt idx="183">
                  <c:v>8544</c:v>
                </c:pt>
                <c:pt idx="184">
                  <c:v>8524</c:v>
                </c:pt>
                <c:pt idx="185">
                  <c:v>8500</c:v>
                </c:pt>
                <c:pt idx="186">
                  <c:v>8490</c:v>
                </c:pt>
                <c:pt idx="187">
                  <c:v>8550</c:v>
                </c:pt>
                <c:pt idx="188">
                  <c:v>8648</c:v>
                </c:pt>
                <c:pt idx="189">
                  <c:v>8702</c:v>
                </c:pt>
                <c:pt idx="190">
                  <c:v>8758</c:v>
                </c:pt>
                <c:pt idx="191">
                  <c:v>8800</c:v>
                </c:pt>
                <c:pt idx="192">
                  <c:v>8806</c:v>
                </c:pt>
                <c:pt idx="193">
                  <c:v>8790</c:v>
                </c:pt>
                <c:pt idx="194">
                  <c:v>8772</c:v>
                </c:pt>
                <c:pt idx="195">
                  <c:v>8746</c:v>
                </c:pt>
                <c:pt idx="196">
                  <c:v>8756</c:v>
                </c:pt>
                <c:pt idx="197">
                  <c:v>8746</c:v>
                </c:pt>
                <c:pt idx="198">
                  <c:v>8734</c:v>
                </c:pt>
                <c:pt idx="199">
                  <c:v>8808</c:v>
                </c:pt>
                <c:pt idx="200">
                  <c:v>8872</c:v>
                </c:pt>
                <c:pt idx="201">
                  <c:v>8888</c:v>
                </c:pt>
                <c:pt idx="202">
                  <c:v>8888</c:v>
                </c:pt>
                <c:pt idx="203">
                  <c:v>8874</c:v>
                </c:pt>
                <c:pt idx="204">
                  <c:v>8810</c:v>
                </c:pt>
                <c:pt idx="205">
                  <c:v>8746</c:v>
                </c:pt>
                <c:pt idx="206">
                  <c:v>8698</c:v>
                </c:pt>
                <c:pt idx="207">
                  <c:v>8676</c:v>
                </c:pt>
                <c:pt idx="208">
                  <c:v>8648</c:v>
                </c:pt>
                <c:pt idx="209">
                  <c:v>8622</c:v>
                </c:pt>
                <c:pt idx="210">
                  <c:v>8586</c:v>
                </c:pt>
                <c:pt idx="211">
                  <c:v>8564</c:v>
                </c:pt>
                <c:pt idx="212">
                  <c:v>8534</c:v>
                </c:pt>
                <c:pt idx="213">
                  <c:v>8506</c:v>
                </c:pt>
                <c:pt idx="214">
                  <c:v>8466</c:v>
                </c:pt>
                <c:pt idx="215">
                  <c:v>8404</c:v>
                </c:pt>
                <c:pt idx="216">
                  <c:v>8352</c:v>
                </c:pt>
                <c:pt idx="217">
                  <c:v>8286</c:v>
                </c:pt>
                <c:pt idx="218">
                  <c:v>8234</c:v>
                </c:pt>
                <c:pt idx="219">
                  <c:v>8234</c:v>
                </c:pt>
                <c:pt idx="220">
                  <c:v>8276</c:v>
                </c:pt>
                <c:pt idx="221">
                  <c:v>8338</c:v>
                </c:pt>
                <c:pt idx="222">
                  <c:v>8426</c:v>
                </c:pt>
                <c:pt idx="223">
                  <c:v>8536</c:v>
                </c:pt>
                <c:pt idx="224">
                  <c:v>8600</c:v>
                </c:pt>
                <c:pt idx="225">
                  <c:v>8636</c:v>
                </c:pt>
                <c:pt idx="226">
                  <c:v>8646</c:v>
                </c:pt>
                <c:pt idx="227">
                  <c:v>8646</c:v>
                </c:pt>
                <c:pt idx="228">
                  <c:v>8638</c:v>
                </c:pt>
                <c:pt idx="229">
                  <c:v>8598</c:v>
                </c:pt>
                <c:pt idx="230">
                  <c:v>8590</c:v>
                </c:pt>
                <c:pt idx="231">
                  <c:v>8548</c:v>
                </c:pt>
                <c:pt idx="232">
                  <c:v>8514</c:v>
                </c:pt>
                <c:pt idx="233">
                  <c:v>8462</c:v>
                </c:pt>
                <c:pt idx="234">
                  <c:v>8422</c:v>
                </c:pt>
                <c:pt idx="235">
                  <c:v>8398</c:v>
                </c:pt>
                <c:pt idx="236">
                  <c:v>8390</c:v>
                </c:pt>
                <c:pt idx="237">
                  <c:v>8396</c:v>
                </c:pt>
                <c:pt idx="238">
                  <c:v>8410</c:v>
                </c:pt>
                <c:pt idx="239">
                  <c:v>8440</c:v>
                </c:pt>
                <c:pt idx="240">
                  <c:v>8424</c:v>
                </c:pt>
                <c:pt idx="241">
                  <c:v>8426</c:v>
                </c:pt>
                <c:pt idx="242">
                  <c:v>8422</c:v>
                </c:pt>
                <c:pt idx="243">
                  <c:v>8436</c:v>
                </c:pt>
                <c:pt idx="244">
                  <c:v>8440</c:v>
                </c:pt>
                <c:pt idx="245">
                  <c:v>8440</c:v>
                </c:pt>
                <c:pt idx="246">
                  <c:v>8446</c:v>
                </c:pt>
                <c:pt idx="247">
                  <c:v>8446</c:v>
                </c:pt>
                <c:pt idx="248">
                  <c:v>8426</c:v>
                </c:pt>
                <c:pt idx="249">
                  <c:v>8416</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4-6F14-466A-BD56-0761EAB1DA1A}"/>
            </c:ext>
          </c:extLst>
        </c:ser>
        <c:ser>
          <c:idx val="5"/>
          <c:order val="5"/>
          <c:tx>
            <c:strRef>
              <c:f>[5]FCANDLE!$U$5</c:f>
              <c:strCache>
                <c:ptCount val="1"/>
                <c:pt idx="0">
                  <c:v>25MA</c:v>
                </c:pt>
              </c:strCache>
            </c:strRef>
          </c:tx>
          <c:spPr>
            <a:ln w="25400">
              <a:solidFill>
                <a:srgbClr val="00FF00"/>
              </a:solidFill>
              <a:prstDash val="solid"/>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[5]FCANDLE!$U$6:$U$268</c:f>
              <c:numCache>
                <c:formatCode>General</c:formatCode>
                <c:ptCount val="26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10270</c:v>
                </c:pt>
                <c:pt idx="17">
                  <c:v>10277.200000000001</c:v>
                </c:pt>
                <c:pt idx="18">
                  <c:v>10276.4</c:v>
                </c:pt>
                <c:pt idx="19">
                  <c:v>10278</c:v>
                </c:pt>
                <c:pt idx="20">
                  <c:v>10282</c:v>
                </c:pt>
                <c:pt idx="21">
                  <c:v>10285.6</c:v>
                </c:pt>
                <c:pt idx="22">
                  <c:v>10290.799999999999</c:v>
                </c:pt>
                <c:pt idx="23">
                  <c:v>10297.200000000001</c:v>
                </c:pt>
                <c:pt idx="24">
                  <c:v>10291.200000000001</c:v>
                </c:pt>
                <c:pt idx="25">
                  <c:v>10287.6</c:v>
                </c:pt>
                <c:pt idx="26">
                  <c:v>10289.200000000001</c:v>
                </c:pt>
                <c:pt idx="27">
                  <c:v>10295.6</c:v>
                </c:pt>
                <c:pt idx="28">
                  <c:v>10305.200000000001</c:v>
                </c:pt>
                <c:pt idx="29">
                  <c:v>10315.6</c:v>
                </c:pt>
                <c:pt idx="30">
                  <c:v>10332.4</c:v>
                </c:pt>
                <c:pt idx="31">
                  <c:v>10339.6</c:v>
                </c:pt>
                <c:pt idx="32">
                  <c:v>10345.6</c:v>
                </c:pt>
                <c:pt idx="33">
                  <c:v>10351.6</c:v>
                </c:pt>
                <c:pt idx="34">
                  <c:v>10360</c:v>
                </c:pt>
                <c:pt idx="35">
                  <c:v>10372.4</c:v>
                </c:pt>
                <c:pt idx="36">
                  <c:v>10382</c:v>
                </c:pt>
                <c:pt idx="37">
                  <c:v>10393.200000000001</c:v>
                </c:pt>
                <c:pt idx="38">
                  <c:v>10408</c:v>
                </c:pt>
                <c:pt idx="39">
                  <c:v>10411.200000000001</c:v>
                </c:pt>
                <c:pt idx="40">
                  <c:v>10412.4</c:v>
                </c:pt>
                <c:pt idx="41">
                  <c:v>10407.6</c:v>
                </c:pt>
                <c:pt idx="42">
                  <c:v>10410.799999999999</c:v>
                </c:pt>
                <c:pt idx="43">
                  <c:v>10423.6</c:v>
                </c:pt>
                <c:pt idx="44">
                  <c:v>10440</c:v>
                </c:pt>
                <c:pt idx="45">
                  <c:v>10442.4</c:v>
                </c:pt>
                <c:pt idx="46">
                  <c:v>10450.799999999999</c:v>
                </c:pt>
                <c:pt idx="47">
                  <c:v>10461.6</c:v>
                </c:pt>
                <c:pt idx="48">
                  <c:v>10470.799999999999</c:v>
                </c:pt>
                <c:pt idx="49">
                  <c:v>10484.4</c:v>
                </c:pt>
                <c:pt idx="50">
                  <c:v>10496.8</c:v>
                </c:pt>
                <c:pt idx="51">
                  <c:v>10496.8</c:v>
                </c:pt>
                <c:pt idx="52">
                  <c:v>10480</c:v>
                </c:pt>
                <c:pt idx="53">
                  <c:v>10433.6</c:v>
                </c:pt>
                <c:pt idx="54">
                  <c:v>10350.799999999999</c:v>
                </c:pt>
                <c:pt idx="55">
                  <c:v>10288.799999999999</c:v>
                </c:pt>
                <c:pt idx="56">
                  <c:v>10214.4</c:v>
                </c:pt>
                <c:pt idx="57">
                  <c:v>10159.200000000001</c:v>
                </c:pt>
                <c:pt idx="58">
                  <c:v>10114.799999999999</c:v>
                </c:pt>
                <c:pt idx="59">
                  <c:v>10060.4</c:v>
                </c:pt>
                <c:pt idx="60">
                  <c:v>10008.4</c:v>
                </c:pt>
                <c:pt idx="61">
                  <c:v>9959.6</c:v>
                </c:pt>
                <c:pt idx="62">
                  <c:v>9904.7999999999993</c:v>
                </c:pt>
                <c:pt idx="63">
                  <c:v>9851.6</c:v>
                </c:pt>
                <c:pt idx="64">
                  <c:v>9822</c:v>
                </c:pt>
                <c:pt idx="65">
                  <c:v>9790.7999999999993</c:v>
                </c:pt>
                <c:pt idx="66">
                  <c:v>9769.6</c:v>
                </c:pt>
                <c:pt idx="67">
                  <c:v>9742</c:v>
                </c:pt>
                <c:pt idx="68">
                  <c:v>9705.2000000000007</c:v>
                </c:pt>
                <c:pt idx="69">
                  <c:v>9661.6</c:v>
                </c:pt>
                <c:pt idx="70">
                  <c:v>9634.4</c:v>
                </c:pt>
                <c:pt idx="71">
                  <c:v>9603.2000000000007</c:v>
                </c:pt>
                <c:pt idx="72">
                  <c:v>9558.4</c:v>
                </c:pt>
                <c:pt idx="73">
                  <c:v>9524.4</c:v>
                </c:pt>
                <c:pt idx="74">
                  <c:v>9489.6</c:v>
                </c:pt>
                <c:pt idx="75">
                  <c:v>9458.7999999999993</c:v>
                </c:pt>
                <c:pt idx="76">
                  <c:v>9427.2000000000007</c:v>
                </c:pt>
                <c:pt idx="77">
                  <c:v>9414.7999999999993</c:v>
                </c:pt>
                <c:pt idx="78">
                  <c:v>9439.2000000000007</c:v>
                </c:pt>
                <c:pt idx="79">
                  <c:v>9501.6</c:v>
                </c:pt>
                <c:pt idx="80">
                  <c:v>9536</c:v>
                </c:pt>
                <c:pt idx="81">
                  <c:v>9581.2000000000007</c:v>
                </c:pt>
                <c:pt idx="82">
                  <c:v>9612</c:v>
                </c:pt>
                <c:pt idx="83">
                  <c:v>9625.2000000000007</c:v>
                </c:pt>
                <c:pt idx="84">
                  <c:v>9640.4</c:v>
                </c:pt>
                <c:pt idx="85">
                  <c:v>9650.4</c:v>
                </c:pt>
                <c:pt idx="86">
                  <c:v>9651.6</c:v>
                </c:pt>
                <c:pt idx="87">
                  <c:v>9658</c:v>
                </c:pt>
                <c:pt idx="88">
                  <c:v>9666</c:v>
                </c:pt>
                <c:pt idx="89">
                  <c:v>9662</c:v>
                </c:pt>
                <c:pt idx="90">
                  <c:v>9656.4</c:v>
                </c:pt>
                <c:pt idx="91">
                  <c:v>9638.4</c:v>
                </c:pt>
                <c:pt idx="92">
                  <c:v>9630.7999999999993</c:v>
                </c:pt>
                <c:pt idx="93">
                  <c:v>9623.6</c:v>
                </c:pt>
                <c:pt idx="94">
                  <c:v>9622.7999999999993</c:v>
                </c:pt>
                <c:pt idx="95">
                  <c:v>9614.7999999999993</c:v>
                </c:pt>
                <c:pt idx="96">
                  <c:v>9604</c:v>
                </c:pt>
                <c:pt idx="97">
                  <c:v>9612.7999999999993</c:v>
                </c:pt>
                <c:pt idx="98">
                  <c:v>9614.7999999999993</c:v>
                </c:pt>
                <c:pt idx="99">
                  <c:v>9614</c:v>
                </c:pt>
                <c:pt idx="100">
                  <c:v>9608.4</c:v>
                </c:pt>
                <c:pt idx="101">
                  <c:v>9600.4</c:v>
                </c:pt>
                <c:pt idx="102">
                  <c:v>9592.7999999999993</c:v>
                </c:pt>
                <c:pt idx="103">
                  <c:v>9572.7999999999993</c:v>
                </c:pt>
                <c:pt idx="104">
                  <c:v>9551.2000000000007</c:v>
                </c:pt>
                <c:pt idx="105">
                  <c:v>9535.2000000000007</c:v>
                </c:pt>
                <c:pt idx="106">
                  <c:v>9520.7999999999993</c:v>
                </c:pt>
                <c:pt idx="107">
                  <c:v>9508</c:v>
                </c:pt>
                <c:pt idx="108">
                  <c:v>9495.6</c:v>
                </c:pt>
                <c:pt idx="109">
                  <c:v>9487.6</c:v>
                </c:pt>
                <c:pt idx="110">
                  <c:v>9474.7999999999993</c:v>
                </c:pt>
                <c:pt idx="111">
                  <c:v>9466.7999999999993</c:v>
                </c:pt>
                <c:pt idx="112">
                  <c:v>9464</c:v>
                </c:pt>
                <c:pt idx="113">
                  <c:v>9462.7999999999993</c:v>
                </c:pt>
                <c:pt idx="114">
                  <c:v>9458.4</c:v>
                </c:pt>
                <c:pt idx="115">
                  <c:v>9460.4</c:v>
                </c:pt>
                <c:pt idx="116">
                  <c:v>9470</c:v>
                </c:pt>
                <c:pt idx="117">
                  <c:v>9476</c:v>
                </c:pt>
                <c:pt idx="118">
                  <c:v>9494.4</c:v>
                </c:pt>
                <c:pt idx="119">
                  <c:v>9506</c:v>
                </c:pt>
                <c:pt idx="120">
                  <c:v>9518.4</c:v>
                </c:pt>
                <c:pt idx="121">
                  <c:v>9537.2000000000007</c:v>
                </c:pt>
                <c:pt idx="122">
                  <c:v>9546</c:v>
                </c:pt>
                <c:pt idx="123">
                  <c:v>9558.7999999999993</c:v>
                </c:pt>
                <c:pt idx="124">
                  <c:v>9581.2000000000007</c:v>
                </c:pt>
                <c:pt idx="125">
                  <c:v>9603.2000000000007</c:v>
                </c:pt>
                <c:pt idx="126">
                  <c:v>9627.6</c:v>
                </c:pt>
                <c:pt idx="127">
                  <c:v>9645.6</c:v>
                </c:pt>
                <c:pt idx="128">
                  <c:v>9667.6</c:v>
                </c:pt>
                <c:pt idx="129">
                  <c:v>9686.4</c:v>
                </c:pt>
                <c:pt idx="130">
                  <c:v>9703.6</c:v>
                </c:pt>
                <c:pt idx="131">
                  <c:v>9726</c:v>
                </c:pt>
                <c:pt idx="132">
                  <c:v>9744.4</c:v>
                </c:pt>
                <c:pt idx="133">
                  <c:v>9767.6</c:v>
                </c:pt>
                <c:pt idx="134">
                  <c:v>9790.4</c:v>
                </c:pt>
                <c:pt idx="135">
                  <c:v>9817.2000000000007</c:v>
                </c:pt>
                <c:pt idx="136">
                  <c:v>9844.7999999999993</c:v>
                </c:pt>
                <c:pt idx="137">
                  <c:v>9862</c:v>
                </c:pt>
                <c:pt idx="138">
                  <c:v>9870</c:v>
                </c:pt>
                <c:pt idx="139">
                  <c:v>9886.4</c:v>
                </c:pt>
                <c:pt idx="140">
                  <c:v>9893.2000000000007</c:v>
                </c:pt>
                <c:pt idx="141">
                  <c:v>9892.4</c:v>
                </c:pt>
                <c:pt idx="142">
                  <c:v>9881.6</c:v>
                </c:pt>
                <c:pt idx="143">
                  <c:v>9858.4</c:v>
                </c:pt>
                <c:pt idx="144">
                  <c:v>9822.4</c:v>
                </c:pt>
                <c:pt idx="145">
                  <c:v>9789.2000000000007</c:v>
                </c:pt>
                <c:pt idx="146">
                  <c:v>9740.7999999999993</c:v>
                </c:pt>
                <c:pt idx="147">
                  <c:v>9703.6</c:v>
                </c:pt>
                <c:pt idx="148">
                  <c:v>9659.6</c:v>
                </c:pt>
                <c:pt idx="149">
                  <c:v>9616</c:v>
                </c:pt>
                <c:pt idx="150">
                  <c:v>9573.6</c:v>
                </c:pt>
                <c:pt idx="151">
                  <c:v>9536</c:v>
                </c:pt>
                <c:pt idx="152">
                  <c:v>9493.2000000000007</c:v>
                </c:pt>
                <c:pt idx="153">
                  <c:v>9441.6</c:v>
                </c:pt>
                <c:pt idx="154">
                  <c:v>9391.2000000000007</c:v>
                </c:pt>
                <c:pt idx="155">
                  <c:v>9346.4</c:v>
                </c:pt>
                <c:pt idx="156">
                  <c:v>9296</c:v>
                </c:pt>
                <c:pt idx="157">
                  <c:v>9244</c:v>
                </c:pt>
                <c:pt idx="158">
                  <c:v>9189.6</c:v>
                </c:pt>
                <c:pt idx="159">
                  <c:v>9142</c:v>
                </c:pt>
                <c:pt idx="160">
                  <c:v>9097.2000000000007</c:v>
                </c:pt>
                <c:pt idx="161">
                  <c:v>9059.2000000000007</c:v>
                </c:pt>
                <c:pt idx="162">
                  <c:v>9023.2000000000007</c:v>
                </c:pt>
                <c:pt idx="163">
                  <c:v>8982.7999999999993</c:v>
                </c:pt>
                <c:pt idx="164">
                  <c:v>8930</c:v>
                </c:pt>
                <c:pt idx="165">
                  <c:v>8882.4</c:v>
                </c:pt>
                <c:pt idx="166">
                  <c:v>8851.6</c:v>
                </c:pt>
                <c:pt idx="167">
                  <c:v>8825.6</c:v>
                </c:pt>
                <c:pt idx="168">
                  <c:v>8792.7999999999993</c:v>
                </c:pt>
                <c:pt idx="169">
                  <c:v>8772.4</c:v>
                </c:pt>
                <c:pt idx="170">
                  <c:v>8757.2000000000007</c:v>
                </c:pt>
                <c:pt idx="171">
                  <c:v>8752.7999999999993</c:v>
                </c:pt>
                <c:pt idx="172">
                  <c:v>8740.7999999999993</c:v>
                </c:pt>
                <c:pt idx="173">
                  <c:v>8737.2000000000007</c:v>
                </c:pt>
                <c:pt idx="174">
                  <c:v>8725.2000000000007</c:v>
                </c:pt>
                <c:pt idx="175">
                  <c:v>8710</c:v>
                </c:pt>
                <c:pt idx="176">
                  <c:v>8683.2000000000007</c:v>
                </c:pt>
                <c:pt idx="177">
                  <c:v>8667.2000000000007</c:v>
                </c:pt>
                <c:pt idx="178">
                  <c:v>8670</c:v>
                </c:pt>
                <c:pt idx="179">
                  <c:v>8667.6</c:v>
                </c:pt>
                <c:pt idx="180">
                  <c:v>8666.4</c:v>
                </c:pt>
                <c:pt idx="181">
                  <c:v>8664</c:v>
                </c:pt>
                <c:pt idx="182">
                  <c:v>8656</c:v>
                </c:pt>
                <c:pt idx="183">
                  <c:v>8642.7999999999993</c:v>
                </c:pt>
                <c:pt idx="184">
                  <c:v>8630</c:v>
                </c:pt>
                <c:pt idx="185">
                  <c:v>8617.2000000000007</c:v>
                </c:pt>
                <c:pt idx="186">
                  <c:v>8598.7999999999993</c:v>
                </c:pt>
                <c:pt idx="187">
                  <c:v>8590.7999999999993</c:v>
                </c:pt>
                <c:pt idx="188">
                  <c:v>8596</c:v>
                </c:pt>
                <c:pt idx="189">
                  <c:v>8602.7999999999993</c:v>
                </c:pt>
                <c:pt idx="190">
                  <c:v>8613.6</c:v>
                </c:pt>
                <c:pt idx="191">
                  <c:v>8613.6</c:v>
                </c:pt>
                <c:pt idx="192">
                  <c:v>8615.6</c:v>
                </c:pt>
                <c:pt idx="193">
                  <c:v>8628.7999999999993</c:v>
                </c:pt>
                <c:pt idx="194">
                  <c:v>8639.6</c:v>
                </c:pt>
                <c:pt idx="195">
                  <c:v>8644.7999999999993</c:v>
                </c:pt>
                <c:pt idx="196">
                  <c:v>8654</c:v>
                </c:pt>
                <c:pt idx="197">
                  <c:v>8656</c:v>
                </c:pt>
                <c:pt idx="198">
                  <c:v>8653.2000000000007</c:v>
                </c:pt>
                <c:pt idx="199">
                  <c:v>8666.4</c:v>
                </c:pt>
                <c:pt idx="200">
                  <c:v>8682.4</c:v>
                </c:pt>
                <c:pt idx="201">
                  <c:v>8706</c:v>
                </c:pt>
                <c:pt idx="202">
                  <c:v>8719.2000000000007</c:v>
                </c:pt>
                <c:pt idx="203">
                  <c:v>8718</c:v>
                </c:pt>
                <c:pt idx="204">
                  <c:v>8723.2000000000007</c:v>
                </c:pt>
                <c:pt idx="205">
                  <c:v>8724.4</c:v>
                </c:pt>
                <c:pt idx="206">
                  <c:v>8726.4</c:v>
                </c:pt>
                <c:pt idx="207">
                  <c:v>8733.2000000000007</c:v>
                </c:pt>
                <c:pt idx="208">
                  <c:v>8738.7999999999993</c:v>
                </c:pt>
                <c:pt idx="209">
                  <c:v>8742.7999999999993</c:v>
                </c:pt>
                <c:pt idx="210">
                  <c:v>8741.6</c:v>
                </c:pt>
                <c:pt idx="211">
                  <c:v>8741.2000000000007</c:v>
                </c:pt>
                <c:pt idx="212">
                  <c:v>8730</c:v>
                </c:pt>
                <c:pt idx="213">
                  <c:v>8710.4</c:v>
                </c:pt>
                <c:pt idx="214">
                  <c:v>8695.6</c:v>
                </c:pt>
                <c:pt idx="215">
                  <c:v>8670.7999999999993</c:v>
                </c:pt>
                <c:pt idx="216">
                  <c:v>8651.6</c:v>
                </c:pt>
                <c:pt idx="217">
                  <c:v>8626</c:v>
                </c:pt>
                <c:pt idx="218">
                  <c:v>8599.2000000000007</c:v>
                </c:pt>
                <c:pt idx="219">
                  <c:v>8588</c:v>
                </c:pt>
                <c:pt idx="220">
                  <c:v>8576.7999999999993</c:v>
                </c:pt>
                <c:pt idx="221">
                  <c:v>8568</c:v>
                </c:pt>
                <c:pt idx="222">
                  <c:v>8562</c:v>
                </c:pt>
                <c:pt idx="223">
                  <c:v>8559.6</c:v>
                </c:pt>
                <c:pt idx="224">
                  <c:v>8546.4</c:v>
                </c:pt>
                <c:pt idx="225">
                  <c:v>8529.6</c:v>
                </c:pt>
                <c:pt idx="226">
                  <c:v>8519.6</c:v>
                </c:pt>
                <c:pt idx="227">
                  <c:v>8513.6</c:v>
                </c:pt>
                <c:pt idx="228">
                  <c:v>8512.4</c:v>
                </c:pt>
                <c:pt idx="229">
                  <c:v>8504</c:v>
                </c:pt>
                <c:pt idx="230">
                  <c:v>8498.4</c:v>
                </c:pt>
                <c:pt idx="231">
                  <c:v>8489.6</c:v>
                </c:pt>
                <c:pt idx="232">
                  <c:v>8481.2000000000007</c:v>
                </c:pt>
                <c:pt idx="233">
                  <c:v>8475.2000000000007</c:v>
                </c:pt>
                <c:pt idx="234">
                  <c:v>8464</c:v>
                </c:pt>
                <c:pt idx="235">
                  <c:v>8460.7999999999993</c:v>
                </c:pt>
                <c:pt idx="236">
                  <c:v>8454.7999999999993</c:v>
                </c:pt>
                <c:pt idx="237">
                  <c:v>8453.6</c:v>
                </c:pt>
                <c:pt idx="238">
                  <c:v>8456</c:v>
                </c:pt>
                <c:pt idx="239">
                  <c:v>8458.7999999999993</c:v>
                </c:pt>
                <c:pt idx="240">
                  <c:v>8464.7999999999993</c:v>
                </c:pt>
                <c:pt idx="241">
                  <c:v>8469.6</c:v>
                </c:pt>
                <c:pt idx="242">
                  <c:v>8480.7999999999993</c:v>
                </c:pt>
                <c:pt idx="243">
                  <c:v>8496.4</c:v>
                </c:pt>
                <c:pt idx="244">
                  <c:v>8500</c:v>
                </c:pt>
                <c:pt idx="245">
                  <c:v>8497.6</c:v>
                </c:pt>
                <c:pt idx="246">
                  <c:v>8491.2000000000007</c:v>
                </c:pt>
                <c:pt idx="247">
                  <c:v>8484.7999999999993</c:v>
                </c:pt>
                <c:pt idx="248">
                  <c:v>8474.4</c:v>
                </c:pt>
                <c:pt idx="249">
                  <c:v>8463.2000000000007</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5-6F14-466A-BD56-0761EAB1DA1A}"/>
            </c:ext>
          </c:extLst>
        </c:ser>
        <c:ser>
          <c:idx val="6"/>
          <c:order val="6"/>
          <c:tx>
            <c:strRef>
              <c:f>[5]FCANDLE!$V$5</c:f>
              <c:strCache>
                <c:ptCount val="1"/>
                <c:pt idx="0">
                  <c:v>50MA</c:v>
                </c:pt>
              </c:strCache>
            </c:strRef>
          </c:tx>
          <c:spPr>
            <a:ln w="25400">
              <a:solidFill>
                <a:srgbClr val="0000FF"/>
              </a:solidFill>
              <a:prstDash val="solid"/>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[5]FCANDLE!$V$6:$V$268</c:f>
              <c:numCache>
                <c:formatCode>General</c:formatCode>
                <c:ptCount val="26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10338.799999999999</c:v>
                </c:pt>
                <c:pt idx="42">
                  <c:v>10344</c:v>
                </c:pt>
                <c:pt idx="43">
                  <c:v>10350</c:v>
                </c:pt>
                <c:pt idx="44">
                  <c:v>10359</c:v>
                </c:pt>
                <c:pt idx="45">
                  <c:v>10362.200000000001</c:v>
                </c:pt>
                <c:pt idx="46">
                  <c:v>10368.200000000001</c:v>
                </c:pt>
                <c:pt idx="47">
                  <c:v>10376.200000000001</c:v>
                </c:pt>
                <c:pt idx="48">
                  <c:v>10384</c:v>
                </c:pt>
                <c:pt idx="49">
                  <c:v>10387.799999999999</c:v>
                </c:pt>
                <c:pt idx="50">
                  <c:v>10392.200000000001</c:v>
                </c:pt>
                <c:pt idx="51">
                  <c:v>10393</c:v>
                </c:pt>
                <c:pt idx="52">
                  <c:v>10387.799999999999</c:v>
                </c:pt>
                <c:pt idx="53">
                  <c:v>10369.4</c:v>
                </c:pt>
                <c:pt idx="54">
                  <c:v>10333.200000000001</c:v>
                </c:pt>
                <c:pt idx="55">
                  <c:v>10310.6</c:v>
                </c:pt>
                <c:pt idx="56">
                  <c:v>10277</c:v>
                </c:pt>
                <c:pt idx="57">
                  <c:v>10252.4</c:v>
                </c:pt>
                <c:pt idx="58">
                  <c:v>10233.200000000001</c:v>
                </c:pt>
                <c:pt idx="59">
                  <c:v>10210.200000000001</c:v>
                </c:pt>
                <c:pt idx="60">
                  <c:v>10190.4</c:v>
                </c:pt>
                <c:pt idx="61">
                  <c:v>10170.799999999999</c:v>
                </c:pt>
                <c:pt idx="62">
                  <c:v>10149</c:v>
                </c:pt>
                <c:pt idx="63">
                  <c:v>10129.799999999999</c:v>
                </c:pt>
                <c:pt idx="64">
                  <c:v>10116.6</c:v>
                </c:pt>
                <c:pt idx="65">
                  <c:v>10101.6</c:v>
                </c:pt>
                <c:pt idx="66">
                  <c:v>10088.6</c:v>
                </c:pt>
                <c:pt idx="67">
                  <c:v>10076.4</c:v>
                </c:pt>
                <c:pt idx="68">
                  <c:v>10064.4</c:v>
                </c:pt>
                <c:pt idx="69">
                  <c:v>10050.799999999999</c:v>
                </c:pt>
                <c:pt idx="70">
                  <c:v>10038.4</c:v>
                </c:pt>
                <c:pt idx="71">
                  <c:v>10027</c:v>
                </c:pt>
                <c:pt idx="72">
                  <c:v>10010</c:v>
                </c:pt>
                <c:pt idx="73">
                  <c:v>9997.6</c:v>
                </c:pt>
                <c:pt idx="74">
                  <c:v>9987</c:v>
                </c:pt>
                <c:pt idx="75">
                  <c:v>9977.7999999999993</c:v>
                </c:pt>
                <c:pt idx="76">
                  <c:v>9962</c:v>
                </c:pt>
                <c:pt idx="77">
                  <c:v>9947.4</c:v>
                </c:pt>
                <c:pt idx="78">
                  <c:v>9936.4</c:v>
                </c:pt>
                <c:pt idx="79">
                  <c:v>9926.2000000000007</c:v>
                </c:pt>
                <c:pt idx="80">
                  <c:v>9912.4</c:v>
                </c:pt>
                <c:pt idx="81">
                  <c:v>9897.7999999999993</c:v>
                </c:pt>
                <c:pt idx="82">
                  <c:v>9885.6</c:v>
                </c:pt>
                <c:pt idx="83">
                  <c:v>9870</c:v>
                </c:pt>
                <c:pt idx="84">
                  <c:v>9850.4</c:v>
                </c:pt>
                <c:pt idx="85">
                  <c:v>9829.4</c:v>
                </c:pt>
                <c:pt idx="86">
                  <c:v>9805.6</c:v>
                </c:pt>
                <c:pt idx="87">
                  <c:v>9781.4</c:v>
                </c:pt>
                <c:pt idx="88">
                  <c:v>9758.7999999999993</c:v>
                </c:pt>
                <c:pt idx="89">
                  <c:v>9742</c:v>
                </c:pt>
                <c:pt idx="90">
                  <c:v>9723.6</c:v>
                </c:pt>
                <c:pt idx="91">
                  <c:v>9704</c:v>
                </c:pt>
                <c:pt idx="92">
                  <c:v>9686.4</c:v>
                </c:pt>
                <c:pt idx="93">
                  <c:v>9664.4</c:v>
                </c:pt>
                <c:pt idx="94">
                  <c:v>9642.2000000000007</c:v>
                </c:pt>
                <c:pt idx="95">
                  <c:v>9624.6</c:v>
                </c:pt>
                <c:pt idx="96">
                  <c:v>9603.6</c:v>
                </c:pt>
                <c:pt idx="97">
                  <c:v>9585.6</c:v>
                </c:pt>
                <c:pt idx="98">
                  <c:v>9569.6</c:v>
                </c:pt>
                <c:pt idx="99">
                  <c:v>9551.7999999999993</c:v>
                </c:pt>
                <c:pt idx="100">
                  <c:v>9533.6</c:v>
                </c:pt>
                <c:pt idx="101">
                  <c:v>9513.7999999999993</c:v>
                </c:pt>
                <c:pt idx="102">
                  <c:v>9503.7999999999993</c:v>
                </c:pt>
                <c:pt idx="103">
                  <c:v>9506</c:v>
                </c:pt>
                <c:pt idx="104">
                  <c:v>9526.4</c:v>
                </c:pt>
                <c:pt idx="105">
                  <c:v>9535.6</c:v>
                </c:pt>
                <c:pt idx="106">
                  <c:v>9551</c:v>
                </c:pt>
                <c:pt idx="107">
                  <c:v>9560</c:v>
                </c:pt>
                <c:pt idx="108">
                  <c:v>9560.4</c:v>
                </c:pt>
                <c:pt idx="109">
                  <c:v>9564</c:v>
                </c:pt>
                <c:pt idx="110">
                  <c:v>9562.6</c:v>
                </c:pt>
                <c:pt idx="111">
                  <c:v>9559.2000000000007</c:v>
                </c:pt>
                <c:pt idx="112">
                  <c:v>9561</c:v>
                </c:pt>
                <c:pt idx="113">
                  <c:v>9564.4</c:v>
                </c:pt>
                <c:pt idx="114">
                  <c:v>9560.2000000000007</c:v>
                </c:pt>
                <c:pt idx="115">
                  <c:v>9558.4</c:v>
                </c:pt>
                <c:pt idx="116">
                  <c:v>9554.2000000000007</c:v>
                </c:pt>
                <c:pt idx="117">
                  <c:v>9553.4</c:v>
                </c:pt>
                <c:pt idx="118">
                  <c:v>9559</c:v>
                </c:pt>
                <c:pt idx="119">
                  <c:v>9564.4</c:v>
                </c:pt>
                <c:pt idx="120">
                  <c:v>9566.6</c:v>
                </c:pt>
                <c:pt idx="121">
                  <c:v>9570.6</c:v>
                </c:pt>
                <c:pt idx="122">
                  <c:v>9579.4</c:v>
                </c:pt>
                <c:pt idx="123">
                  <c:v>9586.7999999999993</c:v>
                </c:pt>
                <c:pt idx="124">
                  <c:v>9597.6</c:v>
                </c:pt>
                <c:pt idx="125">
                  <c:v>9605.7999999999993</c:v>
                </c:pt>
                <c:pt idx="126">
                  <c:v>9614</c:v>
                </c:pt>
                <c:pt idx="127">
                  <c:v>9619.2000000000007</c:v>
                </c:pt>
                <c:pt idx="128">
                  <c:v>9620.2000000000007</c:v>
                </c:pt>
                <c:pt idx="129">
                  <c:v>9618.7999999999993</c:v>
                </c:pt>
                <c:pt idx="130">
                  <c:v>9619.4</c:v>
                </c:pt>
                <c:pt idx="131">
                  <c:v>9623.4</c:v>
                </c:pt>
                <c:pt idx="132">
                  <c:v>9626.2000000000007</c:v>
                </c:pt>
                <c:pt idx="133">
                  <c:v>9631.6</c:v>
                </c:pt>
                <c:pt idx="134">
                  <c:v>9639</c:v>
                </c:pt>
                <c:pt idx="135">
                  <c:v>9646</c:v>
                </c:pt>
                <c:pt idx="136">
                  <c:v>9655.7999999999993</c:v>
                </c:pt>
                <c:pt idx="137">
                  <c:v>9663</c:v>
                </c:pt>
                <c:pt idx="138">
                  <c:v>9666.4</c:v>
                </c:pt>
                <c:pt idx="139">
                  <c:v>9672.4</c:v>
                </c:pt>
                <c:pt idx="140">
                  <c:v>9676.7999999999993</c:v>
                </c:pt>
                <c:pt idx="141">
                  <c:v>9681.2000000000007</c:v>
                </c:pt>
                <c:pt idx="142">
                  <c:v>9678.7999999999993</c:v>
                </c:pt>
                <c:pt idx="143">
                  <c:v>9676.4</c:v>
                </c:pt>
                <c:pt idx="144">
                  <c:v>9664.2000000000007</c:v>
                </c:pt>
                <c:pt idx="145">
                  <c:v>9653.7999999999993</c:v>
                </c:pt>
                <c:pt idx="146">
                  <c:v>9639</c:v>
                </c:pt>
                <c:pt idx="147">
                  <c:v>9624.7999999999993</c:v>
                </c:pt>
                <c:pt idx="148">
                  <c:v>9609.2000000000007</c:v>
                </c:pt>
                <c:pt idx="149">
                  <c:v>9598.6</c:v>
                </c:pt>
                <c:pt idx="150">
                  <c:v>9588.4</c:v>
                </c:pt>
                <c:pt idx="151">
                  <c:v>9581.7999999999993</c:v>
                </c:pt>
                <c:pt idx="152">
                  <c:v>9569.4</c:v>
                </c:pt>
                <c:pt idx="153">
                  <c:v>9554.6</c:v>
                </c:pt>
                <c:pt idx="154">
                  <c:v>9538.7999999999993</c:v>
                </c:pt>
                <c:pt idx="155">
                  <c:v>9525</c:v>
                </c:pt>
                <c:pt idx="156">
                  <c:v>9511</c:v>
                </c:pt>
                <c:pt idx="157">
                  <c:v>9494.2000000000007</c:v>
                </c:pt>
                <c:pt idx="158">
                  <c:v>9478.6</c:v>
                </c:pt>
                <c:pt idx="159">
                  <c:v>9466.2000000000007</c:v>
                </c:pt>
                <c:pt idx="160">
                  <c:v>9457.2000000000007</c:v>
                </c:pt>
                <c:pt idx="161">
                  <c:v>9452</c:v>
                </c:pt>
                <c:pt idx="162">
                  <c:v>9442.6</c:v>
                </c:pt>
                <c:pt idx="163">
                  <c:v>9426.4</c:v>
                </c:pt>
                <c:pt idx="164">
                  <c:v>9408.2000000000007</c:v>
                </c:pt>
                <c:pt idx="165">
                  <c:v>9387.7999999999993</c:v>
                </c:pt>
                <c:pt idx="166">
                  <c:v>9372</c:v>
                </c:pt>
                <c:pt idx="167">
                  <c:v>9353.6</c:v>
                </c:pt>
                <c:pt idx="168">
                  <c:v>9325.6</c:v>
                </c:pt>
                <c:pt idx="169">
                  <c:v>9297.4</c:v>
                </c:pt>
                <c:pt idx="170">
                  <c:v>9273.2000000000007</c:v>
                </c:pt>
                <c:pt idx="171">
                  <c:v>9246.7999999999993</c:v>
                </c:pt>
                <c:pt idx="172">
                  <c:v>9222.2000000000007</c:v>
                </c:pt>
                <c:pt idx="173">
                  <c:v>9198.4</c:v>
                </c:pt>
                <c:pt idx="174">
                  <c:v>9170.6</c:v>
                </c:pt>
                <c:pt idx="175">
                  <c:v>9141.7999999999993</c:v>
                </c:pt>
                <c:pt idx="176">
                  <c:v>9109.6</c:v>
                </c:pt>
                <c:pt idx="177">
                  <c:v>9080.2000000000007</c:v>
                </c:pt>
                <c:pt idx="178">
                  <c:v>9055.7999999999993</c:v>
                </c:pt>
                <c:pt idx="179">
                  <c:v>9029.4</c:v>
                </c:pt>
                <c:pt idx="180">
                  <c:v>9006.4</c:v>
                </c:pt>
                <c:pt idx="181">
                  <c:v>8980</c:v>
                </c:pt>
                <c:pt idx="182">
                  <c:v>8950</c:v>
                </c:pt>
                <c:pt idx="183">
                  <c:v>8916.2000000000007</c:v>
                </c:pt>
                <c:pt idx="184">
                  <c:v>8886</c:v>
                </c:pt>
                <c:pt idx="185">
                  <c:v>8857.2000000000007</c:v>
                </c:pt>
                <c:pt idx="186">
                  <c:v>8829</c:v>
                </c:pt>
                <c:pt idx="187">
                  <c:v>8807</c:v>
                </c:pt>
                <c:pt idx="188">
                  <c:v>8789.4</c:v>
                </c:pt>
                <c:pt idx="189">
                  <c:v>8766.4</c:v>
                </c:pt>
                <c:pt idx="190">
                  <c:v>8748</c:v>
                </c:pt>
                <c:pt idx="191">
                  <c:v>8732.6</c:v>
                </c:pt>
                <c:pt idx="192">
                  <c:v>8720.6</c:v>
                </c:pt>
                <c:pt idx="193">
                  <c:v>8710.7999999999993</c:v>
                </c:pt>
                <c:pt idx="194">
                  <c:v>8706</c:v>
                </c:pt>
                <c:pt idx="195">
                  <c:v>8701</c:v>
                </c:pt>
                <c:pt idx="196">
                  <c:v>8703.4</c:v>
                </c:pt>
                <c:pt idx="197">
                  <c:v>8698.4</c:v>
                </c:pt>
                <c:pt idx="198">
                  <c:v>8695.2000000000007</c:v>
                </c:pt>
                <c:pt idx="199">
                  <c:v>8695.7999999999993</c:v>
                </c:pt>
                <c:pt idx="200">
                  <c:v>8696.2000000000007</c:v>
                </c:pt>
                <c:pt idx="201">
                  <c:v>8694.6</c:v>
                </c:pt>
                <c:pt idx="202">
                  <c:v>8693.2000000000007</c:v>
                </c:pt>
                <c:pt idx="203">
                  <c:v>8694</c:v>
                </c:pt>
                <c:pt idx="204">
                  <c:v>8695.4</c:v>
                </c:pt>
                <c:pt idx="205">
                  <c:v>8695.4</c:v>
                </c:pt>
                <c:pt idx="206">
                  <c:v>8695.2000000000007</c:v>
                </c:pt>
                <c:pt idx="207">
                  <c:v>8694.6</c:v>
                </c:pt>
                <c:pt idx="208">
                  <c:v>8690.7999999999993</c:v>
                </c:pt>
                <c:pt idx="209">
                  <c:v>8686.4</c:v>
                </c:pt>
                <c:pt idx="210">
                  <c:v>8679.4</c:v>
                </c:pt>
                <c:pt idx="211">
                  <c:v>8670</c:v>
                </c:pt>
                <c:pt idx="212">
                  <c:v>8660.4</c:v>
                </c:pt>
                <c:pt idx="213">
                  <c:v>8653.2000000000007</c:v>
                </c:pt>
                <c:pt idx="214">
                  <c:v>8649.2000000000007</c:v>
                </c:pt>
                <c:pt idx="215">
                  <c:v>8642.2000000000007</c:v>
                </c:pt>
                <c:pt idx="216">
                  <c:v>8632.6</c:v>
                </c:pt>
                <c:pt idx="217">
                  <c:v>8620.7999999999993</c:v>
                </c:pt>
                <c:pt idx="218">
                  <c:v>8614</c:v>
                </c:pt>
                <c:pt idx="219">
                  <c:v>8613.7999999999993</c:v>
                </c:pt>
                <c:pt idx="220">
                  <c:v>8610.7999999999993</c:v>
                </c:pt>
                <c:pt idx="221">
                  <c:v>8611</c:v>
                </c:pt>
                <c:pt idx="222">
                  <c:v>8609</c:v>
                </c:pt>
                <c:pt idx="223">
                  <c:v>8606.4</c:v>
                </c:pt>
                <c:pt idx="224">
                  <c:v>8606.4</c:v>
                </c:pt>
                <c:pt idx="225">
                  <c:v>8606</c:v>
                </c:pt>
                <c:pt idx="226">
                  <c:v>8612.7999999999993</c:v>
                </c:pt>
                <c:pt idx="227">
                  <c:v>8616.4</c:v>
                </c:pt>
                <c:pt idx="228">
                  <c:v>8615.2000000000007</c:v>
                </c:pt>
                <c:pt idx="229">
                  <c:v>8613.6</c:v>
                </c:pt>
                <c:pt idx="230">
                  <c:v>8611.4</c:v>
                </c:pt>
                <c:pt idx="231">
                  <c:v>8608</c:v>
                </c:pt>
                <c:pt idx="232">
                  <c:v>8607.2000000000007</c:v>
                </c:pt>
                <c:pt idx="233">
                  <c:v>8607</c:v>
                </c:pt>
                <c:pt idx="234">
                  <c:v>8603.4</c:v>
                </c:pt>
                <c:pt idx="235">
                  <c:v>8601.2000000000007</c:v>
                </c:pt>
                <c:pt idx="236">
                  <c:v>8598</c:v>
                </c:pt>
                <c:pt idx="237">
                  <c:v>8591.7999999999993</c:v>
                </c:pt>
                <c:pt idx="238">
                  <c:v>8583.2000000000007</c:v>
                </c:pt>
                <c:pt idx="239">
                  <c:v>8577.2000000000007</c:v>
                </c:pt>
                <c:pt idx="240">
                  <c:v>8567.7999999999993</c:v>
                </c:pt>
                <c:pt idx="241">
                  <c:v>8560.6</c:v>
                </c:pt>
                <c:pt idx="242">
                  <c:v>8553.4</c:v>
                </c:pt>
                <c:pt idx="243">
                  <c:v>8547.7999999999993</c:v>
                </c:pt>
                <c:pt idx="244">
                  <c:v>8544</c:v>
                </c:pt>
                <c:pt idx="245">
                  <c:v>8537.2000000000007</c:v>
                </c:pt>
                <c:pt idx="246">
                  <c:v>8529.6</c:v>
                </c:pt>
                <c:pt idx="247">
                  <c:v>8523.4</c:v>
                </c:pt>
                <c:pt idx="248">
                  <c:v>8517</c:v>
                </c:pt>
                <c:pt idx="249">
                  <c:v>8504.7999999999993</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6-6F14-466A-BD56-0761EAB1DA1A}"/>
            </c:ext>
          </c:extLst>
        </c:ser>
        <c:ser>
          <c:idx val="7"/>
          <c:order val="7"/>
          <c:tx>
            <c:strRef>
              <c:f>[5]FCANDLE!$W$5</c:f>
              <c:strCache>
                <c:ptCount val="1"/>
                <c:pt idx="0">
                  <c:v>75MA</c:v>
                </c:pt>
              </c:strCache>
            </c:strRef>
          </c:tx>
          <c:spPr>
            <a:ln w="25400">
              <a:solidFill>
                <a:srgbClr val="FFFF00"/>
              </a:solidFill>
              <a:prstDash val="solid"/>
            </a:ln>
          </c:spPr>
          <c:marker>
            <c:symbol val="none"/>
          </c:marker>
          <c:cat>
            <c:numRef>
              <c:f>[5]FCANDLE!$O$6:$O$268</c:f>
              <c:numCache>
                <c:formatCode>General</c:formatCode>
                <c:ptCount val="263"/>
                <c:pt idx="0">
                  <c:v>40534</c:v>
                </c:pt>
                <c:pt idx="1">
                  <c:v>40536</c:v>
                </c:pt>
                <c:pt idx="2">
                  <c:v>40539</c:v>
                </c:pt>
                <c:pt idx="3">
                  <c:v>40540</c:v>
                </c:pt>
                <c:pt idx="4">
                  <c:v>40541</c:v>
                </c:pt>
                <c:pt idx="5">
                  <c:v>40542</c:v>
                </c:pt>
                <c:pt idx="6">
                  <c:v>40547</c:v>
                </c:pt>
                <c:pt idx="7">
                  <c:v>40548</c:v>
                </c:pt>
                <c:pt idx="8">
                  <c:v>40549</c:v>
                </c:pt>
                <c:pt idx="9">
                  <c:v>40550</c:v>
                </c:pt>
                <c:pt idx="10">
                  <c:v>40554</c:v>
                </c:pt>
                <c:pt idx="11">
                  <c:v>40555</c:v>
                </c:pt>
                <c:pt idx="12">
                  <c:v>40556</c:v>
                </c:pt>
                <c:pt idx="13">
                  <c:v>40557</c:v>
                </c:pt>
                <c:pt idx="14">
                  <c:v>40560</c:v>
                </c:pt>
                <c:pt idx="15">
                  <c:v>40561</c:v>
                </c:pt>
                <c:pt idx="16">
                  <c:v>40562</c:v>
                </c:pt>
                <c:pt idx="17">
                  <c:v>40563</c:v>
                </c:pt>
                <c:pt idx="18">
                  <c:v>40564</c:v>
                </c:pt>
                <c:pt idx="19">
                  <c:v>40567</c:v>
                </c:pt>
                <c:pt idx="20">
                  <c:v>40568</c:v>
                </c:pt>
                <c:pt idx="21">
                  <c:v>40569</c:v>
                </c:pt>
                <c:pt idx="22">
                  <c:v>40570</c:v>
                </c:pt>
                <c:pt idx="23">
                  <c:v>40571</c:v>
                </c:pt>
                <c:pt idx="24">
                  <c:v>40574</c:v>
                </c:pt>
                <c:pt idx="25">
                  <c:v>40575</c:v>
                </c:pt>
                <c:pt idx="26">
                  <c:v>40576</c:v>
                </c:pt>
                <c:pt idx="27">
                  <c:v>40577</c:v>
                </c:pt>
                <c:pt idx="28">
                  <c:v>40578</c:v>
                </c:pt>
                <c:pt idx="29">
                  <c:v>40581</c:v>
                </c:pt>
                <c:pt idx="30">
                  <c:v>40582</c:v>
                </c:pt>
                <c:pt idx="31">
                  <c:v>40583</c:v>
                </c:pt>
                <c:pt idx="32">
                  <c:v>40584</c:v>
                </c:pt>
                <c:pt idx="33">
                  <c:v>40588</c:v>
                </c:pt>
                <c:pt idx="34">
                  <c:v>40589</c:v>
                </c:pt>
                <c:pt idx="35">
                  <c:v>40590</c:v>
                </c:pt>
                <c:pt idx="36">
                  <c:v>40591</c:v>
                </c:pt>
                <c:pt idx="37">
                  <c:v>40592</c:v>
                </c:pt>
                <c:pt idx="38">
                  <c:v>40595</c:v>
                </c:pt>
                <c:pt idx="39">
                  <c:v>40596</c:v>
                </c:pt>
                <c:pt idx="40">
                  <c:v>40597</c:v>
                </c:pt>
                <c:pt idx="41">
                  <c:v>40598</c:v>
                </c:pt>
                <c:pt idx="42">
                  <c:v>40599</c:v>
                </c:pt>
                <c:pt idx="43">
                  <c:v>40602</c:v>
                </c:pt>
                <c:pt idx="44">
                  <c:v>40603</c:v>
                </c:pt>
                <c:pt idx="45">
                  <c:v>40604</c:v>
                </c:pt>
                <c:pt idx="46">
                  <c:v>40605</c:v>
                </c:pt>
                <c:pt idx="47">
                  <c:v>40606</c:v>
                </c:pt>
                <c:pt idx="48">
                  <c:v>40609</c:v>
                </c:pt>
                <c:pt idx="49">
                  <c:v>40610</c:v>
                </c:pt>
                <c:pt idx="50">
                  <c:v>40611</c:v>
                </c:pt>
                <c:pt idx="51">
                  <c:v>40612</c:v>
                </c:pt>
                <c:pt idx="52">
                  <c:v>40613</c:v>
                </c:pt>
                <c:pt idx="53">
                  <c:v>40616</c:v>
                </c:pt>
                <c:pt idx="54">
                  <c:v>40617</c:v>
                </c:pt>
                <c:pt idx="55">
                  <c:v>40618</c:v>
                </c:pt>
                <c:pt idx="56">
                  <c:v>40619</c:v>
                </c:pt>
                <c:pt idx="57">
                  <c:v>40620</c:v>
                </c:pt>
                <c:pt idx="58">
                  <c:v>40624</c:v>
                </c:pt>
                <c:pt idx="59">
                  <c:v>40625</c:v>
                </c:pt>
                <c:pt idx="60">
                  <c:v>40626</c:v>
                </c:pt>
                <c:pt idx="61">
                  <c:v>40627</c:v>
                </c:pt>
                <c:pt idx="62">
                  <c:v>40630</c:v>
                </c:pt>
                <c:pt idx="63">
                  <c:v>40631</c:v>
                </c:pt>
                <c:pt idx="64">
                  <c:v>40632</c:v>
                </c:pt>
                <c:pt idx="65">
                  <c:v>40633</c:v>
                </c:pt>
                <c:pt idx="66">
                  <c:v>40634</c:v>
                </c:pt>
                <c:pt idx="67">
                  <c:v>40637</c:v>
                </c:pt>
                <c:pt idx="68">
                  <c:v>40638</c:v>
                </c:pt>
                <c:pt idx="69">
                  <c:v>40640</c:v>
                </c:pt>
                <c:pt idx="70">
                  <c:v>40641</c:v>
                </c:pt>
                <c:pt idx="71">
                  <c:v>40644</c:v>
                </c:pt>
                <c:pt idx="72">
                  <c:v>40645</c:v>
                </c:pt>
                <c:pt idx="73">
                  <c:v>40646</c:v>
                </c:pt>
                <c:pt idx="74">
                  <c:v>40648</c:v>
                </c:pt>
                <c:pt idx="75">
                  <c:v>40653</c:v>
                </c:pt>
                <c:pt idx="76">
                  <c:v>40659</c:v>
                </c:pt>
                <c:pt idx="77">
                  <c:v>40660</c:v>
                </c:pt>
                <c:pt idx="78">
                  <c:v>40661</c:v>
                </c:pt>
                <c:pt idx="79">
                  <c:v>40665</c:v>
                </c:pt>
                <c:pt idx="80">
                  <c:v>40669</c:v>
                </c:pt>
                <c:pt idx="81">
                  <c:v>40672</c:v>
                </c:pt>
                <c:pt idx="82">
                  <c:v>40673</c:v>
                </c:pt>
                <c:pt idx="83">
                  <c:v>40674</c:v>
                </c:pt>
                <c:pt idx="84">
                  <c:v>40675</c:v>
                </c:pt>
                <c:pt idx="85">
                  <c:v>40676</c:v>
                </c:pt>
                <c:pt idx="86">
                  <c:v>40679</c:v>
                </c:pt>
                <c:pt idx="87">
                  <c:v>40680</c:v>
                </c:pt>
                <c:pt idx="88">
                  <c:v>40681</c:v>
                </c:pt>
                <c:pt idx="89">
                  <c:v>40682</c:v>
                </c:pt>
                <c:pt idx="90">
                  <c:v>40683</c:v>
                </c:pt>
                <c:pt idx="91">
                  <c:v>40686</c:v>
                </c:pt>
                <c:pt idx="92">
                  <c:v>40687</c:v>
                </c:pt>
                <c:pt idx="93">
                  <c:v>40688</c:v>
                </c:pt>
                <c:pt idx="94">
                  <c:v>40689</c:v>
                </c:pt>
                <c:pt idx="95">
                  <c:v>40690</c:v>
                </c:pt>
                <c:pt idx="96">
                  <c:v>40693</c:v>
                </c:pt>
                <c:pt idx="97">
                  <c:v>40694</c:v>
                </c:pt>
                <c:pt idx="98">
                  <c:v>40695</c:v>
                </c:pt>
                <c:pt idx="99">
                  <c:v>40696</c:v>
                </c:pt>
                <c:pt idx="100">
                  <c:v>40697</c:v>
                </c:pt>
                <c:pt idx="101">
                  <c:v>40700</c:v>
                </c:pt>
                <c:pt idx="102">
                  <c:v>40701</c:v>
                </c:pt>
                <c:pt idx="103">
                  <c:v>40702</c:v>
                </c:pt>
                <c:pt idx="104">
                  <c:v>40703</c:v>
                </c:pt>
                <c:pt idx="105">
                  <c:v>40704</c:v>
                </c:pt>
                <c:pt idx="106">
                  <c:v>40707</c:v>
                </c:pt>
                <c:pt idx="107">
                  <c:v>40708</c:v>
                </c:pt>
                <c:pt idx="108">
                  <c:v>40709</c:v>
                </c:pt>
                <c:pt idx="109">
                  <c:v>40710</c:v>
                </c:pt>
                <c:pt idx="110">
                  <c:v>40711</c:v>
                </c:pt>
                <c:pt idx="111">
                  <c:v>40714</c:v>
                </c:pt>
                <c:pt idx="112">
                  <c:v>40715</c:v>
                </c:pt>
                <c:pt idx="113">
                  <c:v>40716</c:v>
                </c:pt>
                <c:pt idx="114">
                  <c:v>40717</c:v>
                </c:pt>
                <c:pt idx="115">
                  <c:v>40718</c:v>
                </c:pt>
                <c:pt idx="116">
                  <c:v>40721</c:v>
                </c:pt>
                <c:pt idx="117">
                  <c:v>40722</c:v>
                </c:pt>
                <c:pt idx="118">
                  <c:v>40723</c:v>
                </c:pt>
                <c:pt idx="119">
                  <c:v>40724</c:v>
                </c:pt>
                <c:pt idx="120">
                  <c:v>40725</c:v>
                </c:pt>
                <c:pt idx="121">
                  <c:v>40728</c:v>
                </c:pt>
                <c:pt idx="122">
                  <c:v>40729</c:v>
                </c:pt>
                <c:pt idx="123">
                  <c:v>40730</c:v>
                </c:pt>
                <c:pt idx="124">
                  <c:v>40731</c:v>
                </c:pt>
                <c:pt idx="125">
                  <c:v>40732</c:v>
                </c:pt>
                <c:pt idx="126">
                  <c:v>40735</c:v>
                </c:pt>
                <c:pt idx="127">
                  <c:v>40737</c:v>
                </c:pt>
                <c:pt idx="128">
                  <c:v>40738</c:v>
                </c:pt>
                <c:pt idx="129">
                  <c:v>40739</c:v>
                </c:pt>
                <c:pt idx="130">
                  <c:v>40743</c:v>
                </c:pt>
                <c:pt idx="131">
                  <c:v>40744</c:v>
                </c:pt>
                <c:pt idx="132">
                  <c:v>40745</c:v>
                </c:pt>
                <c:pt idx="133">
                  <c:v>40746</c:v>
                </c:pt>
                <c:pt idx="134">
                  <c:v>40749</c:v>
                </c:pt>
                <c:pt idx="135">
                  <c:v>40750</c:v>
                </c:pt>
                <c:pt idx="136">
                  <c:v>40751</c:v>
                </c:pt>
                <c:pt idx="137">
                  <c:v>40752</c:v>
                </c:pt>
                <c:pt idx="138">
                  <c:v>40753</c:v>
                </c:pt>
                <c:pt idx="139">
                  <c:v>40756</c:v>
                </c:pt>
                <c:pt idx="140">
                  <c:v>40757</c:v>
                </c:pt>
                <c:pt idx="141">
                  <c:v>40758</c:v>
                </c:pt>
                <c:pt idx="142">
                  <c:v>40759</c:v>
                </c:pt>
                <c:pt idx="143">
                  <c:v>40760</c:v>
                </c:pt>
                <c:pt idx="144">
                  <c:v>40763</c:v>
                </c:pt>
                <c:pt idx="145">
                  <c:v>40764</c:v>
                </c:pt>
                <c:pt idx="146">
                  <c:v>40765</c:v>
                </c:pt>
                <c:pt idx="147">
                  <c:v>40766</c:v>
                </c:pt>
                <c:pt idx="148">
                  <c:v>40767</c:v>
                </c:pt>
                <c:pt idx="149">
                  <c:v>40770</c:v>
                </c:pt>
                <c:pt idx="150">
                  <c:v>40771</c:v>
                </c:pt>
                <c:pt idx="151">
                  <c:v>40772</c:v>
                </c:pt>
                <c:pt idx="152">
                  <c:v>40773</c:v>
                </c:pt>
                <c:pt idx="153">
                  <c:v>40774</c:v>
                </c:pt>
                <c:pt idx="154">
                  <c:v>40777</c:v>
                </c:pt>
                <c:pt idx="155">
                  <c:v>40778</c:v>
                </c:pt>
                <c:pt idx="156">
                  <c:v>40779</c:v>
                </c:pt>
                <c:pt idx="157">
                  <c:v>40780</c:v>
                </c:pt>
                <c:pt idx="158">
                  <c:v>40781</c:v>
                </c:pt>
                <c:pt idx="159">
                  <c:v>40784</c:v>
                </c:pt>
                <c:pt idx="160">
                  <c:v>40785</c:v>
                </c:pt>
                <c:pt idx="161">
                  <c:v>40786</c:v>
                </c:pt>
                <c:pt idx="162">
                  <c:v>40787</c:v>
                </c:pt>
                <c:pt idx="163">
                  <c:v>40788</c:v>
                </c:pt>
                <c:pt idx="164">
                  <c:v>40791</c:v>
                </c:pt>
                <c:pt idx="165">
                  <c:v>40792</c:v>
                </c:pt>
                <c:pt idx="166">
                  <c:v>40793</c:v>
                </c:pt>
                <c:pt idx="167">
                  <c:v>40794</c:v>
                </c:pt>
                <c:pt idx="168">
                  <c:v>40795</c:v>
                </c:pt>
                <c:pt idx="169">
                  <c:v>40798</c:v>
                </c:pt>
                <c:pt idx="170">
                  <c:v>40799</c:v>
                </c:pt>
                <c:pt idx="171">
                  <c:v>40800</c:v>
                </c:pt>
                <c:pt idx="172">
                  <c:v>40801</c:v>
                </c:pt>
                <c:pt idx="173">
                  <c:v>40802</c:v>
                </c:pt>
                <c:pt idx="174">
                  <c:v>40806</c:v>
                </c:pt>
                <c:pt idx="175">
                  <c:v>40807</c:v>
                </c:pt>
                <c:pt idx="176">
                  <c:v>40808</c:v>
                </c:pt>
                <c:pt idx="177">
                  <c:v>40812</c:v>
                </c:pt>
                <c:pt idx="178">
                  <c:v>40813</c:v>
                </c:pt>
                <c:pt idx="179">
                  <c:v>40814</c:v>
                </c:pt>
                <c:pt idx="180">
                  <c:v>40815</c:v>
                </c:pt>
                <c:pt idx="181">
                  <c:v>40816</c:v>
                </c:pt>
                <c:pt idx="182">
                  <c:v>40819</c:v>
                </c:pt>
                <c:pt idx="183">
                  <c:v>40820</c:v>
                </c:pt>
                <c:pt idx="184">
                  <c:v>40821</c:v>
                </c:pt>
                <c:pt idx="185">
                  <c:v>40822</c:v>
                </c:pt>
                <c:pt idx="186">
                  <c:v>40823</c:v>
                </c:pt>
                <c:pt idx="187">
                  <c:v>40827</c:v>
                </c:pt>
                <c:pt idx="188">
                  <c:v>40828</c:v>
                </c:pt>
                <c:pt idx="189">
                  <c:v>40829</c:v>
                </c:pt>
                <c:pt idx="190">
                  <c:v>40830</c:v>
                </c:pt>
                <c:pt idx="191">
                  <c:v>40833</c:v>
                </c:pt>
                <c:pt idx="192">
                  <c:v>40834</c:v>
                </c:pt>
                <c:pt idx="193">
                  <c:v>40835</c:v>
                </c:pt>
                <c:pt idx="194">
                  <c:v>40836</c:v>
                </c:pt>
                <c:pt idx="195">
                  <c:v>40837</c:v>
                </c:pt>
                <c:pt idx="196">
                  <c:v>40840</c:v>
                </c:pt>
                <c:pt idx="197">
                  <c:v>40841</c:v>
                </c:pt>
                <c:pt idx="198">
                  <c:v>40842</c:v>
                </c:pt>
                <c:pt idx="199">
                  <c:v>40843</c:v>
                </c:pt>
                <c:pt idx="200">
                  <c:v>40844</c:v>
                </c:pt>
                <c:pt idx="201">
                  <c:v>40847</c:v>
                </c:pt>
                <c:pt idx="202">
                  <c:v>40848</c:v>
                </c:pt>
                <c:pt idx="203">
                  <c:v>40849</c:v>
                </c:pt>
                <c:pt idx="204">
                  <c:v>40851</c:v>
                </c:pt>
                <c:pt idx="205">
                  <c:v>40854</c:v>
                </c:pt>
                <c:pt idx="206">
                  <c:v>40855</c:v>
                </c:pt>
                <c:pt idx="207">
                  <c:v>40856</c:v>
                </c:pt>
                <c:pt idx="208">
                  <c:v>40857</c:v>
                </c:pt>
                <c:pt idx="209">
                  <c:v>40858</c:v>
                </c:pt>
                <c:pt idx="210">
                  <c:v>40861</c:v>
                </c:pt>
                <c:pt idx="211">
                  <c:v>40862</c:v>
                </c:pt>
                <c:pt idx="212">
                  <c:v>40863</c:v>
                </c:pt>
                <c:pt idx="213">
                  <c:v>40864</c:v>
                </c:pt>
                <c:pt idx="214">
                  <c:v>40865</c:v>
                </c:pt>
                <c:pt idx="215">
                  <c:v>40868</c:v>
                </c:pt>
                <c:pt idx="216">
                  <c:v>40869</c:v>
                </c:pt>
                <c:pt idx="217">
                  <c:v>40871</c:v>
                </c:pt>
                <c:pt idx="218">
                  <c:v>40872</c:v>
                </c:pt>
                <c:pt idx="219">
                  <c:v>40875</c:v>
                </c:pt>
                <c:pt idx="220">
                  <c:v>40876</c:v>
                </c:pt>
                <c:pt idx="221">
                  <c:v>40877</c:v>
                </c:pt>
                <c:pt idx="222">
                  <c:v>40878</c:v>
                </c:pt>
                <c:pt idx="223">
                  <c:v>40879</c:v>
                </c:pt>
                <c:pt idx="224">
                  <c:v>40882</c:v>
                </c:pt>
                <c:pt idx="225">
                  <c:v>40883</c:v>
                </c:pt>
                <c:pt idx="226">
                  <c:v>40884</c:v>
                </c:pt>
                <c:pt idx="227">
                  <c:v>40885</c:v>
                </c:pt>
                <c:pt idx="228">
                  <c:v>40886</c:v>
                </c:pt>
                <c:pt idx="229">
                  <c:v>40889</c:v>
                </c:pt>
                <c:pt idx="230">
                  <c:v>40890</c:v>
                </c:pt>
                <c:pt idx="231">
                  <c:v>40891</c:v>
                </c:pt>
                <c:pt idx="232">
                  <c:v>40892</c:v>
                </c:pt>
                <c:pt idx="233">
                  <c:v>40893</c:v>
                </c:pt>
                <c:pt idx="234">
                  <c:v>40896</c:v>
                </c:pt>
                <c:pt idx="235">
                  <c:v>40897</c:v>
                </c:pt>
                <c:pt idx="236">
                  <c:v>40898</c:v>
                </c:pt>
                <c:pt idx="237">
                  <c:v>40899</c:v>
                </c:pt>
                <c:pt idx="238">
                  <c:v>40903</c:v>
                </c:pt>
                <c:pt idx="239">
                  <c:v>40904</c:v>
                </c:pt>
                <c:pt idx="240">
                  <c:v>40905</c:v>
                </c:pt>
                <c:pt idx="241">
                  <c:v>40906</c:v>
                </c:pt>
                <c:pt idx="242">
                  <c:v>40907</c:v>
                </c:pt>
                <c:pt idx="243">
                  <c:v>40912</c:v>
                </c:pt>
                <c:pt idx="244">
                  <c:v>40913</c:v>
                </c:pt>
                <c:pt idx="245">
                  <c:v>40914</c:v>
                </c:pt>
                <c:pt idx="246">
                  <c:v>40918</c:v>
                </c:pt>
                <c:pt idx="247">
                  <c:v>40919</c:v>
                </c:pt>
                <c:pt idx="248">
                  <c:v>40920</c:v>
                </c:pt>
                <c:pt idx="249">
                  <c:v>40921</c:v>
                </c:pt>
                <c:pt idx="250">
                  <c:v>40921</c:v>
                </c:pt>
                <c:pt idx="251">
                  <c:v>40922</c:v>
                </c:pt>
                <c:pt idx="252">
                  <c:v>40922</c:v>
                </c:pt>
                <c:pt idx="253">
                  <c:v>40923</c:v>
                </c:pt>
                <c:pt idx="254">
                  <c:v>40923</c:v>
                </c:pt>
                <c:pt idx="255">
                  <c:v>40924</c:v>
                </c:pt>
                <c:pt idx="256">
                  <c:v>40924</c:v>
                </c:pt>
                <c:pt idx="257">
                  <c:v>40925</c:v>
                </c:pt>
                <c:pt idx="258">
                  <c:v>40925</c:v>
                </c:pt>
                <c:pt idx="259">
                  <c:v>40926</c:v>
                </c:pt>
                <c:pt idx="260">
                  <c:v>40926</c:v>
                </c:pt>
                <c:pt idx="261">
                  <c:v>40927</c:v>
                </c:pt>
                <c:pt idx="262">
                  <c:v>40927</c:v>
                </c:pt>
              </c:numCache>
            </c:numRef>
          </c:cat>
          <c:val>
            <c:numRef>
              <c:f>[5]FCANDLE!$W$6:$W$268</c:f>
              <c:numCache>
                <c:formatCode>General</c:formatCode>
                <c:ptCount val="263"/>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10149.066666666668</c:v>
                </c:pt>
                <c:pt idx="67">
                  <c:v>10143.333333333334</c:v>
                </c:pt>
                <c:pt idx="68">
                  <c:v>10135.066666666668</c:v>
                </c:pt>
                <c:pt idx="69">
                  <c:v>10126.533333333333</c:v>
                </c:pt>
                <c:pt idx="70">
                  <c:v>10119.6</c:v>
                </c:pt>
                <c:pt idx="71">
                  <c:v>10113.200000000001</c:v>
                </c:pt>
                <c:pt idx="72">
                  <c:v>10103.6</c:v>
                </c:pt>
                <c:pt idx="73">
                  <c:v>10097.466666666667</c:v>
                </c:pt>
                <c:pt idx="74">
                  <c:v>10088.4</c:v>
                </c:pt>
                <c:pt idx="75">
                  <c:v>10081.066666666668</c:v>
                </c:pt>
                <c:pt idx="76">
                  <c:v>10071.066666666668</c:v>
                </c:pt>
                <c:pt idx="77">
                  <c:v>10063.466666666667</c:v>
                </c:pt>
                <c:pt idx="78">
                  <c:v>10059.333333333334</c:v>
                </c:pt>
                <c:pt idx="79">
                  <c:v>10056</c:v>
                </c:pt>
                <c:pt idx="80">
                  <c:v>10052.4</c:v>
                </c:pt>
                <c:pt idx="81">
                  <c:v>10045.066666666668</c:v>
                </c:pt>
                <c:pt idx="82">
                  <c:v>10038.933333333332</c:v>
                </c:pt>
                <c:pt idx="83">
                  <c:v>10030.533333333333</c:v>
                </c:pt>
                <c:pt idx="84">
                  <c:v>10020.266666666666</c:v>
                </c:pt>
                <c:pt idx="85">
                  <c:v>10010.4</c:v>
                </c:pt>
                <c:pt idx="86">
                  <c:v>9997.7333333333336</c:v>
                </c:pt>
                <c:pt idx="87">
                  <c:v>9985.3333333333339</c:v>
                </c:pt>
                <c:pt idx="88">
                  <c:v>9975.2000000000007</c:v>
                </c:pt>
                <c:pt idx="89">
                  <c:v>9965.0666666666675</c:v>
                </c:pt>
                <c:pt idx="90">
                  <c:v>9953.2000000000007</c:v>
                </c:pt>
                <c:pt idx="91">
                  <c:v>9938.5333333333328</c:v>
                </c:pt>
                <c:pt idx="92">
                  <c:v>9927.8666666666668</c:v>
                </c:pt>
                <c:pt idx="93">
                  <c:v>9917.4666666666672</c:v>
                </c:pt>
                <c:pt idx="94">
                  <c:v>9908.1333333333332</c:v>
                </c:pt>
                <c:pt idx="95">
                  <c:v>9897.2000000000007</c:v>
                </c:pt>
                <c:pt idx="96">
                  <c:v>9886</c:v>
                </c:pt>
                <c:pt idx="97">
                  <c:v>9877.6</c:v>
                </c:pt>
                <c:pt idx="98">
                  <c:v>9870</c:v>
                </c:pt>
                <c:pt idx="99">
                  <c:v>9862.6666666666661</c:v>
                </c:pt>
                <c:pt idx="100">
                  <c:v>9854.6666666666661</c:v>
                </c:pt>
                <c:pt idx="101">
                  <c:v>9841.4666666666672</c:v>
                </c:pt>
                <c:pt idx="102">
                  <c:v>9829.2000000000007</c:v>
                </c:pt>
                <c:pt idx="103">
                  <c:v>9815.2000000000007</c:v>
                </c:pt>
                <c:pt idx="104">
                  <c:v>9801.2000000000007</c:v>
                </c:pt>
                <c:pt idx="105">
                  <c:v>9786.6666666666661</c:v>
                </c:pt>
                <c:pt idx="106">
                  <c:v>9772.1333333333332</c:v>
                </c:pt>
                <c:pt idx="107">
                  <c:v>9759.7333333333336</c:v>
                </c:pt>
                <c:pt idx="108">
                  <c:v>9745.2000000000007</c:v>
                </c:pt>
                <c:pt idx="109">
                  <c:v>9729.4666666666672</c:v>
                </c:pt>
                <c:pt idx="110">
                  <c:v>9711.2000000000007</c:v>
                </c:pt>
                <c:pt idx="111">
                  <c:v>9692.6666666666661</c:v>
                </c:pt>
                <c:pt idx="112">
                  <c:v>9675.6</c:v>
                </c:pt>
                <c:pt idx="113">
                  <c:v>9660.1333333333332</c:v>
                </c:pt>
                <c:pt idx="114">
                  <c:v>9647.4666666666672</c:v>
                </c:pt>
                <c:pt idx="115">
                  <c:v>9635.8666666666668</c:v>
                </c:pt>
                <c:pt idx="116">
                  <c:v>9626</c:v>
                </c:pt>
                <c:pt idx="117">
                  <c:v>9616.2666666666664</c:v>
                </c:pt>
                <c:pt idx="118">
                  <c:v>9607.7333333333336</c:v>
                </c:pt>
                <c:pt idx="119">
                  <c:v>9596.7999999999993</c:v>
                </c:pt>
                <c:pt idx="120">
                  <c:v>9589.2000000000007</c:v>
                </c:pt>
                <c:pt idx="121">
                  <c:v>9581.4666666666672</c:v>
                </c:pt>
                <c:pt idx="122">
                  <c:v>9572.4</c:v>
                </c:pt>
                <c:pt idx="123">
                  <c:v>9566</c:v>
                </c:pt>
                <c:pt idx="124">
                  <c:v>9561.6</c:v>
                </c:pt>
                <c:pt idx="125">
                  <c:v>9556.7999999999993</c:v>
                </c:pt>
                <c:pt idx="126">
                  <c:v>9551.7333333333336</c:v>
                </c:pt>
                <c:pt idx="127">
                  <c:v>9551.0666666666675</c:v>
                </c:pt>
                <c:pt idx="128">
                  <c:v>9559.8666666666668</c:v>
                </c:pt>
                <c:pt idx="129">
                  <c:v>9579.7333333333336</c:v>
                </c:pt>
                <c:pt idx="130">
                  <c:v>9591.6</c:v>
                </c:pt>
                <c:pt idx="131">
                  <c:v>9609.3333333333339</c:v>
                </c:pt>
                <c:pt idx="132">
                  <c:v>9621.4666666666672</c:v>
                </c:pt>
                <c:pt idx="133">
                  <c:v>9629.4666666666672</c:v>
                </c:pt>
                <c:pt idx="134">
                  <c:v>9639.4666666666672</c:v>
                </c:pt>
                <c:pt idx="135">
                  <c:v>9647.4666666666672</c:v>
                </c:pt>
                <c:pt idx="136">
                  <c:v>9654.4</c:v>
                </c:pt>
                <c:pt idx="137">
                  <c:v>9661.3333333333339</c:v>
                </c:pt>
                <c:pt idx="138">
                  <c:v>9666.2666666666664</c:v>
                </c:pt>
                <c:pt idx="139">
                  <c:v>9668.9333333333325</c:v>
                </c:pt>
                <c:pt idx="140">
                  <c:v>9670</c:v>
                </c:pt>
                <c:pt idx="141">
                  <c:v>9666.9333333333325</c:v>
                </c:pt>
                <c:pt idx="142">
                  <c:v>9662.7999999999993</c:v>
                </c:pt>
                <c:pt idx="143">
                  <c:v>9658.7999999999993</c:v>
                </c:pt>
                <c:pt idx="144">
                  <c:v>9650.4</c:v>
                </c:pt>
                <c:pt idx="145">
                  <c:v>9640.7999999999993</c:v>
                </c:pt>
                <c:pt idx="146">
                  <c:v>9627.3333333333339</c:v>
                </c:pt>
                <c:pt idx="147">
                  <c:v>9620.7999999999993</c:v>
                </c:pt>
                <c:pt idx="148">
                  <c:v>9611.0666666666675</c:v>
                </c:pt>
                <c:pt idx="149">
                  <c:v>9603.7333333333336</c:v>
                </c:pt>
                <c:pt idx="150">
                  <c:v>9595.0666666666675</c:v>
                </c:pt>
                <c:pt idx="151">
                  <c:v>9588</c:v>
                </c:pt>
                <c:pt idx="152">
                  <c:v>9577.2000000000007</c:v>
                </c:pt>
                <c:pt idx="153">
                  <c:v>9560.6666666666661</c:v>
                </c:pt>
                <c:pt idx="154">
                  <c:v>9542.9333333333325</c:v>
                </c:pt>
                <c:pt idx="155">
                  <c:v>9528.4</c:v>
                </c:pt>
                <c:pt idx="156">
                  <c:v>9514.2666666666664</c:v>
                </c:pt>
                <c:pt idx="157">
                  <c:v>9498.7999999999993</c:v>
                </c:pt>
                <c:pt idx="158">
                  <c:v>9484.2666666666664</c:v>
                </c:pt>
                <c:pt idx="159">
                  <c:v>9473.3333333333339</c:v>
                </c:pt>
                <c:pt idx="160">
                  <c:v>9463.0666666666675</c:v>
                </c:pt>
                <c:pt idx="161">
                  <c:v>9456.9333333333325</c:v>
                </c:pt>
                <c:pt idx="162">
                  <c:v>9449.7333333333336</c:v>
                </c:pt>
                <c:pt idx="163">
                  <c:v>9438.5333333333328</c:v>
                </c:pt>
                <c:pt idx="164">
                  <c:v>9424.9333333333325</c:v>
                </c:pt>
                <c:pt idx="165">
                  <c:v>9412</c:v>
                </c:pt>
                <c:pt idx="166">
                  <c:v>9404.6666666666661</c:v>
                </c:pt>
                <c:pt idx="167">
                  <c:v>9394.4</c:v>
                </c:pt>
                <c:pt idx="168">
                  <c:v>9381.8666666666668</c:v>
                </c:pt>
                <c:pt idx="169">
                  <c:v>9366.9333333333325</c:v>
                </c:pt>
                <c:pt idx="170">
                  <c:v>9354.9333333333325</c:v>
                </c:pt>
                <c:pt idx="171">
                  <c:v>9343.6</c:v>
                </c:pt>
                <c:pt idx="172">
                  <c:v>9330.1333333333332</c:v>
                </c:pt>
                <c:pt idx="173">
                  <c:v>9318.5333333333328</c:v>
                </c:pt>
                <c:pt idx="174">
                  <c:v>9307.4666666666672</c:v>
                </c:pt>
                <c:pt idx="175">
                  <c:v>9295.6</c:v>
                </c:pt>
                <c:pt idx="176">
                  <c:v>9282.2666666666664</c:v>
                </c:pt>
                <c:pt idx="177">
                  <c:v>9268.6666666666661</c:v>
                </c:pt>
                <c:pt idx="178">
                  <c:v>9259.7333333333336</c:v>
                </c:pt>
                <c:pt idx="179">
                  <c:v>9248.4</c:v>
                </c:pt>
                <c:pt idx="180">
                  <c:v>9238.7999999999993</c:v>
                </c:pt>
                <c:pt idx="181">
                  <c:v>9228.6666666666661</c:v>
                </c:pt>
                <c:pt idx="182">
                  <c:v>9214.7999999999993</c:v>
                </c:pt>
                <c:pt idx="183">
                  <c:v>9200</c:v>
                </c:pt>
                <c:pt idx="184">
                  <c:v>9187.4666666666672</c:v>
                </c:pt>
                <c:pt idx="185">
                  <c:v>9177.2000000000007</c:v>
                </c:pt>
                <c:pt idx="186">
                  <c:v>9167.6</c:v>
                </c:pt>
                <c:pt idx="187">
                  <c:v>9158.6666666666661</c:v>
                </c:pt>
                <c:pt idx="188">
                  <c:v>9149.6</c:v>
                </c:pt>
                <c:pt idx="189">
                  <c:v>9139.7333333333336</c:v>
                </c:pt>
                <c:pt idx="190">
                  <c:v>9129.7333333333336</c:v>
                </c:pt>
                <c:pt idx="191">
                  <c:v>9119.2000000000007</c:v>
                </c:pt>
                <c:pt idx="192">
                  <c:v>9107.6</c:v>
                </c:pt>
                <c:pt idx="193">
                  <c:v>9093.3333333333339</c:v>
                </c:pt>
                <c:pt idx="194">
                  <c:v>9078.1333333333332</c:v>
                </c:pt>
                <c:pt idx="195">
                  <c:v>9063.7333333333336</c:v>
                </c:pt>
                <c:pt idx="196">
                  <c:v>9049.2000000000007</c:v>
                </c:pt>
                <c:pt idx="197">
                  <c:v>9033.4666666666672</c:v>
                </c:pt>
                <c:pt idx="198">
                  <c:v>9016.6666666666661</c:v>
                </c:pt>
                <c:pt idx="199">
                  <c:v>9002.5333333333328</c:v>
                </c:pt>
                <c:pt idx="200">
                  <c:v>8988.6666666666661</c:v>
                </c:pt>
                <c:pt idx="201">
                  <c:v>8975.0666666666675</c:v>
                </c:pt>
                <c:pt idx="202">
                  <c:v>8959.8666666666668</c:v>
                </c:pt>
                <c:pt idx="203">
                  <c:v>8943.2000000000007</c:v>
                </c:pt>
                <c:pt idx="204">
                  <c:v>8927.3333333333339</c:v>
                </c:pt>
                <c:pt idx="205">
                  <c:v>8912.4</c:v>
                </c:pt>
                <c:pt idx="206">
                  <c:v>8895.4666666666672</c:v>
                </c:pt>
                <c:pt idx="207">
                  <c:v>8877.7333333333336</c:v>
                </c:pt>
                <c:pt idx="208">
                  <c:v>8857.0666666666675</c:v>
                </c:pt>
                <c:pt idx="209">
                  <c:v>8838.2666666666664</c:v>
                </c:pt>
                <c:pt idx="210">
                  <c:v>8818.6666666666661</c:v>
                </c:pt>
                <c:pt idx="211">
                  <c:v>8799.7333333333336</c:v>
                </c:pt>
                <c:pt idx="212">
                  <c:v>8781.3333333333339</c:v>
                </c:pt>
                <c:pt idx="213">
                  <c:v>8763.0666666666675</c:v>
                </c:pt>
                <c:pt idx="214">
                  <c:v>8742.7999999999993</c:v>
                </c:pt>
                <c:pt idx="215">
                  <c:v>8722.2666666666664</c:v>
                </c:pt>
                <c:pt idx="216">
                  <c:v>8705.6</c:v>
                </c:pt>
                <c:pt idx="217">
                  <c:v>8689.0666666666675</c:v>
                </c:pt>
                <c:pt idx="218">
                  <c:v>8673.6</c:v>
                </c:pt>
                <c:pt idx="219">
                  <c:v>8666.6666666666661</c:v>
                </c:pt>
                <c:pt idx="220">
                  <c:v>8659.6</c:v>
                </c:pt>
                <c:pt idx="221">
                  <c:v>8658.2666666666664</c:v>
                </c:pt>
                <c:pt idx="222">
                  <c:v>8652.9333333333325</c:v>
                </c:pt>
                <c:pt idx="223">
                  <c:v>8650</c:v>
                </c:pt>
                <c:pt idx="224">
                  <c:v>8646</c:v>
                </c:pt>
                <c:pt idx="225">
                  <c:v>8640.6666666666661</c:v>
                </c:pt>
                <c:pt idx="226">
                  <c:v>8636.2666666666664</c:v>
                </c:pt>
                <c:pt idx="227">
                  <c:v>8633.3333333333339</c:v>
                </c:pt>
                <c:pt idx="228">
                  <c:v>8633.4666666666672</c:v>
                </c:pt>
                <c:pt idx="229">
                  <c:v>8631.6</c:v>
                </c:pt>
                <c:pt idx="230">
                  <c:v>8629.7333333333336</c:v>
                </c:pt>
                <c:pt idx="231">
                  <c:v>8626.6666666666661</c:v>
                </c:pt>
                <c:pt idx="232">
                  <c:v>8623.4666666666672</c:v>
                </c:pt>
                <c:pt idx="233">
                  <c:v>8618.9333333333325</c:v>
                </c:pt>
                <c:pt idx="234">
                  <c:v>8612.2666666666664</c:v>
                </c:pt>
                <c:pt idx="235">
                  <c:v>8606.5333333333328</c:v>
                </c:pt>
                <c:pt idx="236">
                  <c:v>8598.2666666666664</c:v>
                </c:pt>
                <c:pt idx="237">
                  <c:v>8591.4666666666672</c:v>
                </c:pt>
                <c:pt idx="238">
                  <c:v>8587.4666666666672</c:v>
                </c:pt>
                <c:pt idx="239">
                  <c:v>8585.7333333333336</c:v>
                </c:pt>
                <c:pt idx="240">
                  <c:v>8583.0666666666675</c:v>
                </c:pt>
                <c:pt idx="241">
                  <c:v>8578.2666666666664</c:v>
                </c:pt>
                <c:pt idx="242">
                  <c:v>8574.1333333333332</c:v>
                </c:pt>
                <c:pt idx="243">
                  <c:v>8574.7999999999993</c:v>
                </c:pt>
                <c:pt idx="244">
                  <c:v>8575.8666666666668</c:v>
                </c:pt>
                <c:pt idx="245">
                  <c:v>8573.0666666666675</c:v>
                </c:pt>
                <c:pt idx="246">
                  <c:v>8571.0666666666675</c:v>
                </c:pt>
                <c:pt idx="247">
                  <c:v>8567.6</c:v>
                </c:pt>
                <c:pt idx="248">
                  <c:v>8562.4</c:v>
                </c:pt>
                <c:pt idx="249">
                  <c:v>8558.6666666666661</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numCache>
            </c:numRef>
          </c:val>
          <c:smooth val="0"/>
          <c:extLst>
            <c:ext xmlns:c16="http://schemas.microsoft.com/office/drawing/2014/chart" uri="{C3380CC4-5D6E-409C-BE32-E72D297353CC}">
              <c16:uniqueId val="{00000007-6F14-466A-BD56-0761EAB1DA1A}"/>
            </c:ext>
          </c:extLst>
        </c:ser>
        <c:dLbls>
          <c:showLegendKey val="0"/>
          <c:showVal val="0"/>
          <c:showCatName val="0"/>
          <c:showSerName val="0"/>
          <c:showPercent val="0"/>
          <c:showBubbleSize val="0"/>
        </c:dLbls>
        <c:marker val="1"/>
        <c:smooth val="0"/>
        <c:axId val="3"/>
        <c:axId val="4"/>
      </c:lineChart>
      <c:catAx>
        <c:axId val="102109072"/>
        <c:scaling>
          <c:orientation val="minMax"/>
        </c:scaling>
        <c:delete val="0"/>
        <c:axPos val="b"/>
        <c:numFmt formatCode="General" sourceLinked="1"/>
        <c:majorTickMark val="in"/>
        <c:minorTickMark val="none"/>
        <c:tickLblPos val="nextTo"/>
        <c:spPr>
          <a:ln w="3175">
            <a:solidFill>
              <a:srgbClr val="000000"/>
            </a:solidFill>
            <a:prstDash val="solid"/>
          </a:ln>
        </c:spPr>
        <c:txPr>
          <a:bodyPr rot="-270000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1"/>
        <c:crosses val="autoZero"/>
        <c:auto val="0"/>
        <c:lblAlgn val="ctr"/>
        <c:lblOffset val="100"/>
        <c:tickLblSkip val="10"/>
        <c:tickMarkSkip val="1"/>
        <c:noMultiLvlLbl val="0"/>
      </c:catAx>
      <c:valAx>
        <c:axId val="1"/>
        <c:scaling>
          <c:orientation val="minMax"/>
          <c:max val="11500"/>
          <c:min val="7500"/>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102109072"/>
        <c:crosses val="autoZero"/>
        <c:crossBetween val="between"/>
        <c:majorUnit val="500"/>
        <c:minorUnit val="250"/>
      </c:valAx>
      <c:catAx>
        <c:axId val="3"/>
        <c:scaling>
          <c:orientation val="minMax"/>
        </c:scaling>
        <c:delete val="1"/>
        <c:axPos val="b"/>
        <c:numFmt formatCode="General" sourceLinked="1"/>
        <c:majorTickMark val="out"/>
        <c:minorTickMark val="none"/>
        <c:tickLblPos val="nextTo"/>
        <c:crossAx val="4"/>
        <c:crosses val="autoZero"/>
        <c:auto val="1"/>
        <c:lblAlgn val="ctr"/>
        <c:lblOffset val="100"/>
        <c:noMultiLvlLbl val="1"/>
      </c:catAx>
      <c:valAx>
        <c:axId val="4"/>
        <c:scaling>
          <c:orientation val="minMax"/>
          <c:max val="11500"/>
          <c:min val="7500"/>
        </c:scaling>
        <c:delete val="0"/>
        <c:axPos val="r"/>
        <c:numFmt formatCode="#,##0_ " sourceLinked="0"/>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
        <c:crosses val="max"/>
        <c:crossBetween val="between"/>
        <c:majorUnit val="500"/>
        <c:minorUnit val="250"/>
      </c:valAx>
      <c:spPr>
        <a:noFill/>
        <a:ln w="12700">
          <a:solidFill>
            <a:srgbClr val="808080"/>
          </a:solidFill>
          <a:prstDash val="solid"/>
        </a:ln>
      </c:spPr>
    </c:plotArea>
    <c:legend>
      <c:legendPos val="t"/>
      <c:legendEntry>
        <c:idx val="0"/>
        <c:delete val="1"/>
      </c:legendEntry>
      <c:legendEntry>
        <c:idx val="1"/>
        <c:delete val="1"/>
      </c:legendEntry>
      <c:legendEntry>
        <c:idx val="2"/>
        <c:delete val="1"/>
      </c:legendEntry>
      <c:legendEntry>
        <c:idx val="3"/>
        <c:delete val="1"/>
      </c:legendEntry>
      <c:layout>
        <c:manualLayout>
          <c:xMode val="edge"/>
          <c:yMode val="edge"/>
          <c:x val="0.66551724512696786"/>
          <c:y val="4.0677896576631206E-2"/>
          <c:w val="0.26068969639664608"/>
          <c:h val="0.10734468214123291"/>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noFill/>
    <a:ln w="6350">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11733" cy="5613400"/>
    <xdr:graphicFrame macro="">
      <xdr:nvGraphicFramePr>
        <xdr:cNvPr id="2" name="グラフ 1">
          <a:extLst>
            <a:ext uri="{FF2B5EF4-FFF2-40B4-BE49-F238E27FC236}">
              <a16:creationId xmlns:a16="http://schemas.microsoft.com/office/drawing/2014/main" id="{9CCE0ECE-A97E-4BE1-87DD-329E6A5B1078}"/>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Owner/&#12487;&#12473;&#12463;&#12488;&#12483;&#12503;/&#23713;&#19977;OL2&#26376;&#32013;&#20837;RSS&#12501;&#12449;&#12452;&#12523;/RSS&#20808;&#29289;&#30330;&#27880;&#65288;&#12452;&#12491;&#12471;&#12515;&#12523;&#12524;&#12531;&#12472;&#33258;&#21205;&#35336;&#28204;&#30330;&#27880;&#65291;&#33258;&#21205;&#36820;&#28168;&#25126;&#30053;)Ver1.99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Owner/&#12487;&#12473;&#12463;&#12488;&#12483;&#12503;/&#23713;&#19977;OL2&#26376;&#32013;&#20837;RSS&#12501;&#12449;&#12452;&#12523;/RSS&#20808;&#29289;&#65288;&#12471;&#12531;&#12464;&#12523;IFDONEOCO&#65291;&#26178;&#38291;&#27770;&#28168;&#65289;Ver2.0TEST&#65288;&#2591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ogram%20Files%20(x86)/Okasan%20Online%20Securities%20Co.,Ltd/&#23713;&#19977;RSS/AddIn/&#23713;&#19977;RSS.xl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gram%20Files/Okasan%20Online%20Securities%20Co.,Ltd/&#23713;&#19977;RSS/&#23713;&#19977;RSS.xl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kensan/Desktop/&#33258;&#20316;&#12477;&#12501;&#12488;/005-IRB+TS/SBS&#26041;&#24335;/&#26032;&#12501;&#12449;&#12452;&#12523;&#65288;2020&#24180;10&#26376;29&#26085;&#65289;/&#12464;&#12521;&#12501;&#34920;&#31034;/&#12481;&#12515;&#12540;&#12488;&#25551;&#30011;&#12469;&#12531;&#12503;&#12523;&#12471;&#12540;&#12488;(&#20808;&#29289;)-v0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戦略入力シート（表紙）"/>
      <sheetName val="基本設定"/>
      <sheetName val="個別注文詳細"/>
      <sheetName val="市場モニター"/>
      <sheetName val="発注関数管理（A）"/>
      <sheetName val="発注関数管理 (B)"/>
      <sheetName val="発注関数管理 (C)"/>
      <sheetName val="注文約定照会"/>
      <sheetName val="建玉照会"/>
      <sheetName val="トレーリングストップについて"/>
      <sheetName val="課題点"/>
    </sheetNames>
    <sheetDataSet>
      <sheetData sheetId="0"/>
      <sheetData sheetId="1">
        <row r="19">
          <cell r="C19">
            <v>0.59205601851863321</v>
          </cell>
        </row>
      </sheetData>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Sheet（注文詳細入力）"/>
      <sheetName val="発注エンジン"/>
      <sheetName val="RSS発注履歴"/>
      <sheetName val="注文約定照会"/>
      <sheetName val="建玉照会"/>
      <sheetName val="市場モニター"/>
      <sheetName val="Sheet構成"/>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OPEXEC"/>
      <definedName name="FOPORDQUERY"/>
      <definedName name="FOPPOSITION"/>
      <definedName name="fordercancel"/>
      <definedName name="FQUOTE"/>
      <definedName name="freplaceorder"/>
    </defined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岡三RSS"/>
    </sheetNames>
    <definedNames>
      <definedName name="FQUOTE"/>
    </definedNames>
    <sheetDataSet>
      <sheetData sheetId="0"/>
      <sheetData sheetId="1"/>
      <sheetData sheetId="2"/>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CANDLE"/>
      <sheetName val="MA"/>
      <sheetName val="ボリンジャーバンド"/>
      <sheetName val="BB"/>
      <sheetName val="一目均衡表"/>
      <sheetName val="ICHIMOKU"/>
      <sheetName val="FCANDLE (2)"/>
    </sheetNames>
    <sheetDataSet>
      <sheetData sheetId="0">
        <row r="5">
          <cell r="T5" t="str">
            <v>5MA</v>
          </cell>
          <cell r="U5" t="str">
            <v>25MA</v>
          </cell>
          <cell r="V5" t="str">
            <v>50MA</v>
          </cell>
          <cell r="W5" t="str">
            <v>75MA</v>
          </cell>
        </row>
        <row r="6">
          <cell r="O6">
            <v>40534</v>
          </cell>
          <cell r="P6">
            <v>10250</v>
          </cell>
          <cell r="Q6">
            <v>10250</v>
          </cell>
          <cell r="R6">
            <v>10210</v>
          </cell>
          <cell r="S6">
            <v>10210</v>
          </cell>
          <cell r="T6">
            <v>10184</v>
          </cell>
          <cell r="U6" t="e">
            <v>#N/A</v>
          </cell>
          <cell r="V6" t="e">
            <v>#N/A</v>
          </cell>
          <cell r="W6" t="e">
            <v>#N/A</v>
          </cell>
        </row>
        <row r="7">
          <cell r="O7">
            <v>40536</v>
          </cell>
          <cell r="P7">
            <v>10150</v>
          </cell>
          <cell r="Q7">
            <v>10270</v>
          </cell>
          <cell r="R7">
            <v>10150</v>
          </cell>
          <cell r="S7">
            <v>10270</v>
          </cell>
          <cell r="T7">
            <v>10198</v>
          </cell>
          <cell r="U7" t="e">
            <v>#N/A</v>
          </cell>
          <cell r="V7" t="e">
            <v>#N/A</v>
          </cell>
          <cell r="W7" t="e">
            <v>#N/A</v>
          </cell>
        </row>
        <row r="8">
          <cell r="O8">
            <v>40539</v>
          </cell>
          <cell r="P8">
            <v>10200</v>
          </cell>
          <cell r="Q8">
            <v>10240</v>
          </cell>
          <cell r="R8">
            <v>10170</v>
          </cell>
          <cell r="S8">
            <v>10180</v>
          </cell>
          <cell r="T8">
            <v>10196</v>
          </cell>
          <cell r="U8" t="e">
            <v>#N/A</v>
          </cell>
          <cell r="V8" t="e">
            <v>#N/A</v>
          </cell>
          <cell r="W8" t="e">
            <v>#N/A</v>
          </cell>
        </row>
        <row r="9">
          <cell r="O9">
            <v>40540</v>
          </cell>
          <cell r="P9">
            <v>10200</v>
          </cell>
          <cell r="Q9">
            <v>10200</v>
          </cell>
          <cell r="R9">
            <v>10170</v>
          </cell>
          <cell r="S9">
            <v>10170</v>
          </cell>
          <cell r="T9">
            <v>10214</v>
          </cell>
          <cell r="U9" t="e">
            <v>#N/A</v>
          </cell>
          <cell r="V9" t="e">
            <v>#N/A</v>
          </cell>
          <cell r="W9" t="e">
            <v>#N/A</v>
          </cell>
        </row>
        <row r="10">
          <cell r="O10">
            <v>40541</v>
          </cell>
          <cell r="P10">
            <v>10160</v>
          </cell>
          <cell r="Q10">
            <v>10230</v>
          </cell>
          <cell r="R10">
            <v>10160</v>
          </cell>
          <cell r="S10">
            <v>10230</v>
          </cell>
          <cell r="T10">
            <v>10212</v>
          </cell>
          <cell r="U10" t="e">
            <v>#N/A</v>
          </cell>
          <cell r="V10" t="e">
            <v>#N/A</v>
          </cell>
          <cell r="W10" t="e">
            <v>#N/A</v>
          </cell>
        </row>
        <row r="11">
          <cell r="O11">
            <v>40542</v>
          </cell>
          <cell r="P11">
            <v>10160</v>
          </cell>
          <cell r="Q11">
            <v>10160</v>
          </cell>
          <cell r="R11">
            <v>10070</v>
          </cell>
          <cell r="S11">
            <v>10070</v>
          </cell>
          <cell r="T11">
            <v>10184</v>
          </cell>
          <cell r="U11" t="e">
            <v>#N/A</v>
          </cell>
          <cell r="V11" t="e">
            <v>#N/A</v>
          </cell>
          <cell r="W11" t="e">
            <v>#N/A</v>
          </cell>
        </row>
        <row r="12">
          <cell r="O12">
            <v>40547</v>
          </cell>
          <cell r="P12">
            <v>10220</v>
          </cell>
          <cell r="Q12">
            <v>10290</v>
          </cell>
          <cell r="R12">
            <v>10220</v>
          </cell>
          <cell r="S12">
            <v>10290</v>
          </cell>
          <cell r="T12">
            <v>10188</v>
          </cell>
          <cell r="U12" t="e">
            <v>#N/A</v>
          </cell>
          <cell r="V12" t="e">
            <v>#N/A</v>
          </cell>
          <cell r="W12" t="e">
            <v>#N/A</v>
          </cell>
        </row>
        <row r="13">
          <cell r="O13">
            <v>40548</v>
          </cell>
          <cell r="P13">
            <v>10230</v>
          </cell>
          <cell r="Q13">
            <v>10270</v>
          </cell>
          <cell r="R13">
            <v>10220</v>
          </cell>
          <cell r="S13">
            <v>10270</v>
          </cell>
          <cell r="T13">
            <v>10206</v>
          </cell>
          <cell r="U13" t="e">
            <v>#N/A</v>
          </cell>
          <cell r="V13" t="e">
            <v>#N/A</v>
          </cell>
          <cell r="W13" t="e">
            <v>#N/A</v>
          </cell>
        </row>
        <row r="14">
          <cell r="O14">
            <v>40549</v>
          </cell>
          <cell r="P14">
            <v>10370</v>
          </cell>
          <cell r="Q14">
            <v>10430</v>
          </cell>
          <cell r="R14">
            <v>10370</v>
          </cell>
          <cell r="S14">
            <v>10430</v>
          </cell>
          <cell r="T14">
            <v>10258</v>
          </cell>
          <cell r="U14" t="e">
            <v>#N/A</v>
          </cell>
          <cell r="V14" t="e">
            <v>#N/A</v>
          </cell>
          <cell r="W14" t="e">
            <v>#N/A</v>
          </cell>
        </row>
        <row r="15">
          <cell r="O15">
            <v>40550</v>
          </cell>
          <cell r="P15">
            <v>10370</v>
          </cell>
          <cell r="Q15">
            <v>10420</v>
          </cell>
          <cell r="R15">
            <v>10370</v>
          </cell>
          <cell r="S15">
            <v>10400</v>
          </cell>
          <cell r="T15">
            <v>10292</v>
          </cell>
          <cell r="U15" t="e">
            <v>#N/A</v>
          </cell>
          <cell r="V15" t="e">
            <v>#N/A</v>
          </cell>
          <cell r="W15" t="e">
            <v>#N/A</v>
          </cell>
        </row>
        <row r="16">
          <cell r="O16">
            <v>40554</v>
          </cell>
          <cell r="P16">
            <v>10360</v>
          </cell>
          <cell r="Q16">
            <v>10390</v>
          </cell>
          <cell r="R16">
            <v>10350</v>
          </cell>
          <cell r="S16">
            <v>10390</v>
          </cell>
          <cell r="T16">
            <v>10356</v>
          </cell>
          <cell r="U16" t="e">
            <v>#N/A</v>
          </cell>
          <cell r="V16" t="e">
            <v>#N/A</v>
          </cell>
          <cell r="W16" t="e">
            <v>#N/A</v>
          </cell>
        </row>
        <row r="17">
          <cell r="O17">
            <v>40555</v>
          </cell>
          <cell r="P17">
            <v>10440</v>
          </cell>
          <cell r="Q17">
            <v>10440</v>
          </cell>
          <cell r="R17">
            <v>10370</v>
          </cell>
          <cell r="S17">
            <v>10440</v>
          </cell>
          <cell r="T17">
            <v>10386</v>
          </cell>
          <cell r="U17" t="e">
            <v>#N/A</v>
          </cell>
          <cell r="V17" t="e">
            <v>#N/A</v>
          </cell>
          <cell r="W17" t="e">
            <v>#N/A</v>
          </cell>
        </row>
        <row r="18">
          <cell r="O18">
            <v>40556</v>
          </cell>
          <cell r="P18">
            <v>10480</v>
          </cell>
          <cell r="Q18">
            <v>10490</v>
          </cell>
          <cell r="R18">
            <v>10420</v>
          </cell>
          <cell r="S18">
            <v>10420</v>
          </cell>
          <cell r="T18">
            <v>10416</v>
          </cell>
          <cell r="U18" t="e">
            <v>#N/A</v>
          </cell>
          <cell r="V18" t="e">
            <v>#N/A</v>
          </cell>
          <cell r="W18" t="e">
            <v>#N/A</v>
          </cell>
        </row>
        <row r="19">
          <cell r="O19">
            <v>40557</v>
          </cell>
          <cell r="P19">
            <v>10400</v>
          </cell>
          <cell r="Q19">
            <v>10400</v>
          </cell>
          <cell r="R19">
            <v>10340</v>
          </cell>
          <cell r="S19">
            <v>10340</v>
          </cell>
          <cell r="T19">
            <v>10398</v>
          </cell>
          <cell r="U19" t="e">
            <v>#N/A</v>
          </cell>
          <cell r="V19" t="e">
            <v>#N/A</v>
          </cell>
          <cell r="W19" t="e">
            <v>#N/A</v>
          </cell>
        </row>
        <row r="20">
          <cell r="O20">
            <v>40560</v>
          </cell>
          <cell r="P20">
            <v>10440</v>
          </cell>
          <cell r="Q20">
            <v>10440</v>
          </cell>
          <cell r="R20">
            <v>10360</v>
          </cell>
          <cell r="S20">
            <v>10370</v>
          </cell>
          <cell r="T20">
            <v>10392</v>
          </cell>
          <cell r="U20" t="e">
            <v>#N/A</v>
          </cell>
          <cell r="V20" t="e">
            <v>#N/A</v>
          </cell>
          <cell r="W20" t="e">
            <v>#N/A</v>
          </cell>
        </row>
        <row r="21">
          <cell r="O21">
            <v>40561</v>
          </cell>
          <cell r="P21">
            <v>10320</v>
          </cell>
          <cell r="Q21">
            <v>10430</v>
          </cell>
          <cell r="R21">
            <v>10320</v>
          </cell>
          <cell r="S21">
            <v>10430</v>
          </cell>
          <cell r="T21">
            <v>10400</v>
          </cell>
          <cell r="U21" t="e">
            <v>#N/A</v>
          </cell>
          <cell r="V21" t="e">
            <v>#N/A</v>
          </cell>
          <cell r="W21" t="e">
            <v>#N/A</v>
          </cell>
        </row>
        <row r="22">
          <cell r="O22">
            <v>40562</v>
          </cell>
          <cell r="P22">
            <v>10430</v>
          </cell>
          <cell r="Q22">
            <v>10440</v>
          </cell>
          <cell r="R22">
            <v>10400</v>
          </cell>
          <cell r="S22">
            <v>10430</v>
          </cell>
          <cell r="T22">
            <v>10398</v>
          </cell>
          <cell r="U22">
            <v>10270</v>
          </cell>
          <cell r="V22" t="e">
            <v>#N/A</v>
          </cell>
          <cell r="W22" t="e">
            <v>#N/A</v>
          </cell>
        </row>
        <row r="23">
          <cell r="O23">
            <v>40563</v>
          </cell>
          <cell r="P23">
            <v>10310</v>
          </cell>
          <cell r="Q23">
            <v>10310</v>
          </cell>
          <cell r="R23">
            <v>10300</v>
          </cell>
          <cell r="S23">
            <v>10300</v>
          </cell>
          <cell r="T23">
            <v>10374</v>
          </cell>
          <cell r="U23">
            <v>10277.200000000001</v>
          </cell>
          <cell r="V23" t="e">
            <v>#N/A</v>
          </cell>
          <cell r="W23" t="e">
            <v>#N/A</v>
          </cell>
        </row>
        <row r="24">
          <cell r="O24">
            <v>40564</v>
          </cell>
          <cell r="P24">
            <v>10300</v>
          </cell>
          <cell r="Q24">
            <v>10300</v>
          </cell>
          <cell r="R24">
            <v>10140</v>
          </cell>
          <cell r="S24">
            <v>10180</v>
          </cell>
          <cell r="T24">
            <v>10342</v>
          </cell>
          <cell r="U24">
            <v>10276.4</v>
          </cell>
          <cell r="V24" t="e">
            <v>#N/A</v>
          </cell>
          <cell r="W24" t="e">
            <v>#N/A</v>
          </cell>
        </row>
        <row r="25">
          <cell r="O25">
            <v>40567</v>
          </cell>
          <cell r="P25">
            <v>10180</v>
          </cell>
          <cell r="Q25">
            <v>10220</v>
          </cell>
          <cell r="R25">
            <v>10180</v>
          </cell>
          <cell r="S25">
            <v>10220</v>
          </cell>
          <cell r="T25">
            <v>10312</v>
          </cell>
          <cell r="U25">
            <v>10278</v>
          </cell>
          <cell r="V25" t="e">
            <v>#N/A</v>
          </cell>
          <cell r="W25" t="e">
            <v>#N/A</v>
          </cell>
        </row>
        <row r="26">
          <cell r="O26">
            <v>40568</v>
          </cell>
          <cell r="P26">
            <v>10230</v>
          </cell>
          <cell r="Q26">
            <v>10350</v>
          </cell>
          <cell r="R26">
            <v>10230</v>
          </cell>
          <cell r="S26">
            <v>10300</v>
          </cell>
          <cell r="T26">
            <v>10286</v>
          </cell>
          <cell r="U26">
            <v>10282</v>
          </cell>
          <cell r="V26" t="e">
            <v>#N/A</v>
          </cell>
          <cell r="W26" t="e">
            <v>#N/A</v>
          </cell>
        </row>
        <row r="27">
          <cell r="O27">
            <v>40569</v>
          </cell>
          <cell r="P27">
            <v>10290</v>
          </cell>
          <cell r="Q27">
            <v>10300</v>
          </cell>
          <cell r="R27">
            <v>10290</v>
          </cell>
          <cell r="S27">
            <v>10290</v>
          </cell>
          <cell r="T27">
            <v>10258</v>
          </cell>
          <cell r="U27">
            <v>10285.6</v>
          </cell>
          <cell r="V27" t="e">
            <v>#N/A</v>
          </cell>
          <cell r="W27" t="e">
            <v>#N/A</v>
          </cell>
        </row>
        <row r="28">
          <cell r="O28">
            <v>40570</v>
          </cell>
          <cell r="P28">
            <v>10330</v>
          </cell>
          <cell r="Q28">
            <v>10350</v>
          </cell>
          <cell r="R28">
            <v>10320</v>
          </cell>
          <cell r="S28">
            <v>10320</v>
          </cell>
          <cell r="T28">
            <v>10262</v>
          </cell>
          <cell r="U28">
            <v>10290.799999999999</v>
          </cell>
          <cell r="V28" t="e">
            <v>#N/A</v>
          </cell>
          <cell r="W28" t="e">
            <v>#N/A</v>
          </cell>
        </row>
        <row r="29">
          <cell r="O29">
            <v>40571</v>
          </cell>
          <cell r="P29">
            <v>10330</v>
          </cell>
          <cell r="Q29">
            <v>10330</v>
          </cell>
          <cell r="R29">
            <v>10210</v>
          </cell>
          <cell r="S29">
            <v>10240</v>
          </cell>
          <cell r="T29">
            <v>10274</v>
          </cell>
          <cell r="U29">
            <v>10297.200000000001</v>
          </cell>
          <cell r="V29" t="e">
            <v>#N/A</v>
          </cell>
          <cell r="W29" t="e">
            <v>#N/A</v>
          </cell>
        </row>
        <row r="30">
          <cell r="O30">
            <v>40574</v>
          </cell>
          <cell r="P30">
            <v>10090</v>
          </cell>
          <cell r="Q30">
            <v>10100</v>
          </cell>
          <cell r="R30">
            <v>10050</v>
          </cell>
          <cell r="S30">
            <v>10090</v>
          </cell>
          <cell r="T30">
            <v>10248</v>
          </cell>
          <cell r="U30">
            <v>10291.200000000001</v>
          </cell>
          <cell r="V30" t="e">
            <v>#N/A</v>
          </cell>
          <cell r="W30" t="e">
            <v>#N/A</v>
          </cell>
        </row>
        <row r="31">
          <cell r="O31">
            <v>40575</v>
          </cell>
          <cell r="P31">
            <v>10130</v>
          </cell>
          <cell r="Q31">
            <v>10130</v>
          </cell>
          <cell r="R31">
            <v>10120</v>
          </cell>
          <cell r="S31">
            <v>10120</v>
          </cell>
          <cell r="T31">
            <v>10212</v>
          </cell>
          <cell r="U31">
            <v>10287.6</v>
          </cell>
          <cell r="V31" t="e">
            <v>#N/A</v>
          </cell>
          <cell r="W31" t="e">
            <v>#N/A</v>
          </cell>
        </row>
        <row r="32">
          <cell r="O32">
            <v>40576</v>
          </cell>
          <cell r="P32">
            <v>10260</v>
          </cell>
          <cell r="Q32">
            <v>10340</v>
          </cell>
          <cell r="R32">
            <v>10260</v>
          </cell>
          <cell r="S32">
            <v>10310</v>
          </cell>
          <cell r="T32">
            <v>10216</v>
          </cell>
          <cell r="U32">
            <v>10289.200000000001</v>
          </cell>
          <cell r="V32" t="e">
            <v>#N/A</v>
          </cell>
          <cell r="W32" t="e">
            <v>#N/A</v>
          </cell>
        </row>
        <row r="33">
          <cell r="O33">
            <v>40577</v>
          </cell>
          <cell r="P33">
            <v>10290</v>
          </cell>
          <cell r="Q33">
            <v>10340</v>
          </cell>
          <cell r="R33">
            <v>10280</v>
          </cell>
          <cell r="S33">
            <v>10340</v>
          </cell>
          <cell r="T33">
            <v>10220</v>
          </cell>
          <cell r="U33">
            <v>10295.6</v>
          </cell>
          <cell r="V33" t="e">
            <v>#N/A</v>
          </cell>
          <cell r="W33" t="e">
            <v>#N/A</v>
          </cell>
        </row>
        <row r="34">
          <cell r="O34">
            <v>40578</v>
          </cell>
          <cell r="P34">
            <v>10410</v>
          </cell>
          <cell r="Q34">
            <v>10420</v>
          </cell>
          <cell r="R34">
            <v>10390</v>
          </cell>
          <cell r="S34">
            <v>10410</v>
          </cell>
          <cell r="T34">
            <v>10254</v>
          </cell>
          <cell r="U34">
            <v>10305.200000000001</v>
          </cell>
          <cell r="V34" t="e">
            <v>#N/A</v>
          </cell>
          <cell r="W34" t="e">
            <v>#N/A</v>
          </cell>
        </row>
        <row r="35">
          <cell r="O35">
            <v>40581</v>
          </cell>
          <cell r="P35">
            <v>10520</v>
          </cell>
          <cell r="Q35">
            <v>10520</v>
          </cell>
          <cell r="R35">
            <v>10440</v>
          </cell>
          <cell r="S35">
            <v>10490</v>
          </cell>
          <cell r="T35">
            <v>10334</v>
          </cell>
          <cell r="U35">
            <v>10315.6</v>
          </cell>
          <cell r="V35" t="e">
            <v>#N/A</v>
          </cell>
          <cell r="W35" t="e">
            <v>#N/A</v>
          </cell>
        </row>
        <row r="36">
          <cell r="O36">
            <v>40582</v>
          </cell>
          <cell r="P36">
            <v>10490</v>
          </cell>
          <cell r="Q36">
            <v>10500</v>
          </cell>
          <cell r="R36">
            <v>10480</v>
          </cell>
          <cell r="S36">
            <v>10490</v>
          </cell>
          <cell r="T36">
            <v>10408</v>
          </cell>
          <cell r="U36">
            <v>10332.4</v>
          </cell>
          <cell r="V36" t="e">
            <v>#N/A</v>
          </cell>
          <cell r="W36" t="e">
            <v>#N/A</v>
          </cell>
        </row>
        <row r="37">
          <cell r="O37">
            <v>40583</v>
          </cell>
          <cell r="P37">
            <v>10540</v>
          </cell>
          <cell r="Q37">
            <v>10560</v>
          </cell>
          <cell r="R37">
            <v>10470</v>
          </cell>
          <cell r="S37">
            <v>10470</v>
          </cell>
          <cell r="T37">
            <v>10440</v>
          </cell>
          <cell r="U37">
            <v>10339.6</v>
          </cell>
          <cell r="V37" t="e">
            <v>#N/A</v>
          </cell>
          <cell r="W37" t="e">
            <v>#N/A</v>
          </cell>
        </row>
        <row r="38">
          <cell r="O38">
            <v>40584</v>
          </cell>
          <cell r="P38">
            <v>10460</v>
          </cell>
          <cell r="Q38">
            <v>10480</v>
          </cell>
          <cell r="R38">
            <v>10420</v>
          </cell>
          <cell r="S38">
            <v>10420</v>
          </cell>
          <cell r="T38">
            <v>10456</v>
          </cell>
          <cell r="U38">
            <v>10345.6</v>
          </cell>
          <cell r="V38" t="e">
            <v>#N/A</v>
          </cell>
          <cell r="W38" t="e">
            <v>#N/A</v>
          </cell>
        </row>
        <row r="39">
          <cell r="O39">
            <v>40588</v>
          </cell>
          <cell r="P39">
            <v>10540</v>
          </cell>
          <cell r="Q39">
            <v>10590</v>
          </cell>
          <cell r="R39">
            <v>10530</v>
          </cell>
          <cell r="S39">
            <v>10580</v>
          </cell>
          <cell r="T39">
            <v>10490</v>
          </cell>
          <cell r="U39">
            <v>10351.6</v>
          </cell>
          <cell r="V39" t="e">
            <v>#N/A</v>
          </cell>
          <cell r="W39" t="e">
            <v>#N/A</v>
          </cell>
        </row>
        <row r="40">
          <cell r="O40">
            <v>40589</v>
          </cell>
          <cell r="P40">
            <v>10580</v>
          </cell>
          <cell r="Q40">
            <v>10610</v>
          </cell>
          <cell r="R40">
            <v>10560</v>
          </cell>
          <cell r="S40">
            <v>10610</v>
          </cell>
          <cell r="T40">
            <v>10514</v>
          </cell>
          <cell r="U40">
            <v>10360</v>
          </cell>
          <cell r="V40" t="e">
            <v>#N/A</v>
          </cell>
          <cell r="W40" t="e">
            <v>#N/A</v>
          </cell>
        </row>
        <row r="41">
          <cell r="O41">
            <v>40590</v>
          </cell>
          <cell r="P41">
            <v>10620</v>
          </cell>
          <cell r="Q41">
            <v>10700</v>
          </cell>
          <cell r="R41">
            <v>10620</v>
          </cell>
          <cell r="S41">
            <v>10700</v>
          </cell>
          <cell r="T41">
            <v>10556</v>
          </cell>
          <cell r="U41">
            <v>10372.4</v>
          </cell>
          <cell r="V41" t="e">
            <v>#N/A</v>
          </cell>
          <cell r="W41" t="e">
            <v>#N/A</v>
          </cell>
        </row>
        <row r="42">
          <cell r="O42">
            <v>40591</v>
          </cell>
          <cell r="P42">
            <v>10740</v>
          </cell>
          <cell r="Q42">
            <v>10740</v>
          </cell>
          <cell r="R42">
            <v>10680</v>
          </cell>
          <cell r="S42">
            <v>10680</v>
          </cell>
          <cell r="T42">
            <v>10598</v>
          </cell>
          <cell r="U42">
            <v>10382</v>
          </cell>
          <cell r="V42" t="e">
            <v>#N/A</v>
          </cell>
          <cell r="W42" t="e">
            <v>#N/A</v>
          </cell>
        </row>
        <row r="43">
          <cell r="O43">
            <v>40592</v>
          </cell>
          <cell r="P43">
            <v>10670</v>
          </cell>
          <cell r="Q43">
            <v>10730</v>
          </cell>
          <cell r="R43">
            <v>10660</v>
          </cell>
          <cell r="S43">
            <v>10700</v>
          </cell>
          <cell r="T43">
            <v>10654</v>
          </cell>
          <cell r="U43">
            <v>10393.200000000001</v>
          </cell>
          <cell r="V43" t="e">
            <v>#N/A</v>
          </cell>
          <cell r="W43" t="e">
            <v>#N/A</v>
          </cell>
        </row>
        <row r="44">
          <cell r="O44">
            <v>40595</v>
          </cell>
          <cell r="P44">
            <v>10660</v>
          </cell>
          <cell r="Q44">
            <v>10720</v>
          </cell>
          <cell r="R44">
            <v>10660</v>
          </cell>
          <cell r="S44">
            <v>10710</v>
          </cell>
          <cell r="T44">
            <v>10680</v>
          </cell>
          <cell r="U44">
            <v>10408</v>
          </cell>
          <cell r="V44" t="e">
            <v>#N/A</v>
          </cell>
          <cell r="W44" t="e">
            <v>#N/A</v>
          </cell>
        </row>
        <row r="45">
          <cell r="O45">
            <v>40596</v>
          </cell>
          <cell r="P45">
            <v>10620</v>
          </cell>
          <cell r="Q45">
            <v>10620</v>
          </cell>
          <cell r="R45">
            <v>10450</v>
          </cell>
          <cell r="S45">
            <v>10450</v>
          </cell>
          <cell r="T45">
            <v>10648</v>
          </cell>
          <cell r="U45">
            <v>10411.200000000001</v>
          </cell>
          <cell r="V45" t="e">
            <v>#N/A</v>
          </cell>
          <cell r="W45" t="e">
            <v>#N/A</v>
          </cell>
        </row>
        <row r="46">
          <cell r="O46">
            <v>40597</v>
          </cell>
          <cell r="P46">
            <v>10440</v>
          </cell>
          <cell r="Q46">
            <v>10520</v>
          </cell>
          <cell r="R46">
            <v>10440</v>
          </cell>
          <cell r="S46">
            <v>10460</v>
          </cell>
          <cell r="T46">
            <v>10600</v>
          </cell>
          <cell r="U46">
            <v>10412.4</v>
          </cell>
          <cell r="V46" t="e">
            <v>#N/A</v>
          </cell>
          <cell r="W46" t="e">
            <v>#N/A</v>
          </cell>
        </row>
        <row r="47">
          <cell r="O47">
            <v>40598</v>
          </cell>
          <cell r="P47">
            <v>10400</v>
          </cell>
          <cell r="Q47">
            <v>10410</v>
          </cell>
          <cell r="R47">
            <v>10260</v>
          </cell>
          <cell r="S47">
            <v>10310</v>
          </cell>
          <cell r="T47">
            <v>10526</v>
          </cell>
          <cell r="U47">
            <v>10407.6</v>
          </cell>
          <cell r="V47">
            <v>10338.799999999999</v>
          </cell>
          <cell r="W47" t="e">
            <v>#N/A</v>
          </cell>
        </row>
        <row r="48">
          <cell r="O48">
            <v>40599</v>
          </cell>
          <cell r="P48">
            <v>10340</v>
          </cell>
          <cell r="Q48">
            <v>10380</v>
          </cell>
          <cell r="R48">
            <v>10340</v>
          </cell>
          <cell r="S48">
            <v>10380</v>
          </cell>
          <cell r="T48">
            <v>10462</v>
          </cell>
          <cell r="U48">
            <v>10410.799999999999</v>
          </cell>
          <cell r="V48">
            <v>10344</v>
          </cell>
          <cell r="W48" t="e">
            <v>#N/A</v>
          </cell>
        </row>
        <row r="49">
          <cell r="O49">
            <v>40602</v>
          </cell>
          <cell r="P49">
            <v>10350</v>
          </cell>
          <cell r="Q49">
            <v>10500</v>
          </cell>
          <cell r="R49">
            <v>10320</v>
          </cell>
          <cell r="S49">
            <v>10500</v>
          </cell>
          <cell r="T49">
            <v>10420</v>
          </cell>
          <cell r="U49">
            <v>10423.6</v>
          </cell>
          <cell r="V49">
            <v>10350</v>
          </cell>
          <cell r="W49" t="e">
            <v>#N/A</v>
          </cell>
        </row>
        <row r="50">
          <cell r="O50">
            <v>40603</v>
          </cell>
          <cell r="P50">
            <v>10550</v>
          </cell>
          <cell r="Q50">
            <v>10650</v>
          </cell>
          <cell r="R50">
            <v>10550</v>
          </cell>
          <cell r="S50">
            <v>10630</v>
          </cell>
          <cell r="T50">
            <v>10456</v>
          </cell>
          <cell r="U50">
            <v>10440</v>
          </cell>
          <cell r="V50">
            <v>10359</v>
          </cell>
          <cell r="W50" t="e">
            <v>#N/A</v>
          </cell>
        </row>
        <row r="51">
          <cell r="O51">
            <v>40604</v>
          </cell>
          <cell r="P51">
            <v>10490</v>
          </cell>
          <cell r="Q51">
            <v>10490</v>
          </cell>
          <cell r="R51">
            <v>10360</v>
          </cell>
          <cell r="S51">
            <v>10360</v>
          </cell>
          <cell r="T51">
            <v>10436</v>
          </cell>
          <cell r="U51">
            <v>10442.4</v>
          </cell>
          <cell r="V51">
            <v>10362.200000000001</v>
          </cell>
          <cell r="W51" t="e">
            <v>#N/A</v>
          </cell>
        </row>
        <row r="52">
          <cell r="O52">
            <v>40605</v>
          </cell>
          <cell r="P52">
            <v>10400</v>
          </cell>
          <cell r="Q52">
            <v>10500</v>
          </cell>
          <cell r="R52">
            <v>10400</v>
          </cell>
          <cell r="S52">
            <v>10500</v>
          </cell>
          <cell r="T52">
            <v>10474</v>
          </cell>
          <cell r="U52">
            <v>10450.799999999999</v>
          </cell>
          <cell r="V52">
            <v>10368.200000000001</v>
          </cell>
          <cell r="W52" t="e">
            <v>#N/A</v>
          </cell>
        </row>
        <row r="53">
          <cell r="O53">
            <v>40606</v>
          </cell>
          <cell r="P53">
            <v>10590</v>
          </cell>
          <cell r="Q53">
            <v>10620</v>
          </cell>
          <cell r="R53">
            <v>10530</v>
          </cell>
          <cell r="S53">
            <v>10590</v>
          </cell>
          <cell r="T53">
            <v>10516</v>
          </cell>
          <cell r="U53">
            <v>10461.6</v>
          </cell>
          <cell r="V53">
            <v>10376.200000000001</v>
          </cell>
          <cell r="W53" t="e">
            <v>#N/A</v>
          </cell>
        </row>
        <row r="54">
          <cell r="O54">
            <v>40609</v>
          </cell>
          <cell r="P54">
            <v>10490</v>
          </cell>
          <cell r="Q54">
            <v>10490</v>
          </cell>
          <cell r="R54">
            <v>10360</v>
          </cell>
          <cell r="S54">
            <v>10470</v>
          </cell>
          <cell r="T54">
            <v>10510</v>
          </cell>
          <cell r="U54">
            <v>10470.799999999999</v>
          </cell>
          <cell r="V54">
            <v>10384</v>
          </cell>
          <cell r="W54" t="e">
            <v>#N/A</v>
          </cell>
        </row>
        <row r="55">
          <cell r="O55">
            <v>40610</v>
          </cell>
          <cell r="P55">
            <v>10410</v>
          </cell>
          <cell r="Q55">
            <v>10450</v>
          </cell>
          <cell r="R55">
            <v>10380</v>
          </cell>
          <cell r="S55">
            <v>10430</v>
          </cell>
          <cell r="T55">
            <v>10470</v>
          </cell>
          <cell r="U55">
            <v>10484.4</v>
          </cell>
          <cell r="V55">
            <v>10387.799999999999</v>
          </cell>
          <cell r="W55" t="e">
            <v>#N/A</v>
          </cell>
        </row>
        <row r="56">
          <cell r="O56">
            <v>40611</v>
          </cell>
          <cell r="P56">
            <v>10470</v>
          </cell>
          <cell r="Q56">
            <v>10520</v>
          </cell>
          <cell r="R56">
            <v>10430</v>
          </cell>
          <cell r="S56">
            <v>10430</v>
          </cell>
          <cell r="T56">
            <v>10484</v>
          </cell>
          <cell r="U56">
            <v>10496.8</v>
          </cell>
          <cell r="V56">
            <v>10392.200000000001</v>
          </cell>
          <cell r="W56" t="e">
            <v>#N/A</v>
          </cell>
        </row>
        <row r="57">
          <cell r="O57">
            <v>40612</v>
          </cell>
          <cell r="P57">
            <v>10390</v>
          </cell>
          <cell r="Q57">
            <v>10390</v>
          </cell>
          <cell r="R57">
            <v>10270</v>
          </cell>
          <cell r="S57">
            <v>10310</v>
          </cell>
          <cell r="T57">
            <v>10446</v>
          </cell>
          <cell r="U57">
            <v>10496.8</v>
          </cell>
          <cell r="V57">
            <v>10393</v>
          </cell>
          <cell r="W57" t="e">
            <v>#N/A</v>
          </cell>
        </row>
        <row r="58">
          <cell r="O58">
            <v>40613</v>
          </cell>
          <cell r="P58">
            <v>10200</v>
          </cell>
          <cell r="Q58">
            <v>10230</v>
          </cell>
          <cell r="R58">
            <v>9910</v>
          </cell>
          <cell r="S58">
            <v>9920</v>
          </cell>
          <cell r="T58">
            <v>10312</v>
          </cell>
          <cell r="U58">
            <v>10480</v>
          </cell>
          <cell r="V58">
            <v>10387.799999999999</v>
          </cell>
          <cell r="W58" t="e">
            <v>#N/A</v>
          </cell>
        </row>
        <row r="59">
          <cell r="O59">
            <v>40616</v>
          </cell>
          <cell r="P59">
            <v>9380</v>
          </cell>
          <cell r="Q59">
            <v>9660</v>
          </cell>
          <cell r="R59">
            <v>9130</v>
          </cell>
          <cell r="S59">
            <v>9250</v>
          </cell>
          <cell r="T59">
            <v>10068</v>
          </cell>
          <cell r="U59">
            <v>10433.6</v>
          </cell>
          <cell r="V59">
            <v>10369.4</v>
          </cell>
          <cell r="W59" t="e">
            <v>#N/A</v>
          </cell>
        </row>
        <row r="60">
          <cell r="O60">
            <v>40617</v>
          </cell>
          <cell r="P60">
            <v>9120</v>
          </cell>
          <cell r="Q60">
            <v>10210</v>
          </cell>
          <cell r="R60">
            <v>7690</v>
          </cell>
          <cell r="S60">
            <v>8420</v>
          </cell>
          <cell r="T60">
            <v>9666</v>
          </cell>
          <cell r="U60">
            <v>10350.799999999999</v>
          </cell>
          <cell r="V60">
            <v>10333.200000000001</v>
          </cell>
          <cell r="W60" t="e">
            <v>#N/A</v>
          </cell>
        </row>
        <row r="61">
          <cell r="O61">
            <v>40618</v>
          </cell>
          <cell r="P61">
            <v>8960</v>
          </cell>
          <cell r="Q61">
            <v>8960</v>
          </cell>
          <cell r="R61">
            <v>8800</v>
          </cell>
          <cell r="S61">
            <v>8940</v>
          </cell>
          <cell r="T61">
            <v>9368</v>
          </cell>
          <cell r="U61">
            <v>10288.799999999999</v>
          </cell>
          <cell r="V61">
            <v>10310.6</v>
          </cell>
          <cell r="W61" t="e">
            <v>#N/A</v>
          </cell>
        </row>
        <row r="62">
          <cell r="O62">
            <v>40619</v>
          </cell>
          <cell r="P62">
            <v>8370</v>
          </cell>
          <cell r="Q62">
            <v>8830</v>
          </cell>
          <cell r="R62">
            <v>8370</v>
          </cell>
          <cell r="S62">
            <v>8610</v>
          </cell>
          <cell r="T62">
            <v>9028</v>
          </cell>
          <cell r="U62">
            <v>10214.4</v>
          </cell>
          <cell r="V62">
            <v>10277</v>
          </cell>
          <cell r="W62" t="e">
            <v>#N/A</v>
          </cell>
        </row>
        <row r="63">
          <cell r="O63">
            <v>40620</v>
          </cell>
          <cell r="P63">
            <v>9040</v>
          </cell>
          <cell r="Q63">
            <v>9110</v>
          </cell>
          <cell r="R63">
            <v>9020</v>
          </cell>
          <cell r="S63">
            <v>9040</v>
          </cell>
          <cell r="T63">
            <v>8852</v>
          </cell>
          <cell r="U63">
            <v>10159.200000000001</v>
          </cell>
          <cell r="V63">
            <v>10252.4</v>
          </cell>
          <cell r="W63" t="e">
            <v>#N/A</v>
          </cell>
        </row>
        <row r="64">
          <cell r="O64">
            <v>40624</v>
          </cell>
          <cell r="P64">
            <v>9440</v>
          </cell>
          <cell r="Q64">
            <v>9480</v>
          </cell>
          <cell r="R64">
            <v>9350</v>
          </cell>
          <cell r="S64">
            <v>9470</v>
          </cell>
          <cell r="T64">
            <v>8896</v>
          </cell>
          <cell r="U64">
            <v>10114.799999999999</v>
          </cell>
          <cell r="V64">
            <v>10233.200000000001</v>
          </cell>
          <cell r="W64" t="e">
            <v>#N/A</v>
          </cell>
        </row>
        <row r="65">
          <cell r="O65">
            <v>40625</v>
          </cell>
          <cell r="P65">
            <v>9400</v>
          </cell>
          <cell r="Q65">
            <v>9400</v>
          </cell>
          <cell r="R65">
            <v>9250</v>
          </cell>
          <cell r="S65">
            <v>9250</v>
          </cell>
          <cell r="T65">
            <v>9062</v>
          </cell>
          <cell r="U65">
            <v>10060.4</v>
          </cell>
          <cell r="V65">
            <v>10210.200000000001</v>
          </cell>
          <cell r="W65" t="e">
            <v>#N/A</v>
          </cell>
        </row>
        <row r="66">
          <cell r="O66">
            <v>40626</v>
          </cell>
          <cell r="P66">
            <v>9300</v>
          </cell>
          <cell r="Q66">
            <v>9400</v>
          </cell>
          <cell r="R66">
            <v>9250</v>
          </cell>
          <cell r="S66">
            <v>9400</v>
          </cell>
          <cell r="T66">
            <v>9154</v>
          </cell>
          <cell r="U66">
            <v>10008.4</v>
          </cell>
          <cell r="V66">
            <v>10190.4</v>
          </cell>
          <cell r="W66" t="e">
            <v>#N/A</v>
          </cell>
        </row>
        <row r="67">
          <cell r="O67">
            <v>40627</v>
          </cell>
          <cell r="P67">
            <v>9380</v>
          </cell>
          <cell r="Q67">
            <v>9460</v>
          </cell>
          <cell r="R67">
            <v>9340</v>
          </cell>
          <cell r="S67">
            <v>9460</v>
          </cell>
          <cell r="T67">
            <v>9324</v>
          </cell>
          <cell r="U67">
            <v>9959.6</v>
          </cell>
          <cell r="V67">
            <v>10170.799999999999</v>
          </cell>
          <cell r="W67" t="e">
            <v>#N/A</v>
          </cell>
        </row>
        <row r="68">
          <cell r="O68">
            <v>40630</v>
          </cell>
          <cell r="P68">
            <v>9390</v>
          </cell>
          <cell r="Q68">
            <v>9390</v>
          </cell>
          <cell r="R68">
            <v>9270</v>
          </cell>
          <cell r="S68">
            <v>9330</v>
          </cell>
          <cell r="T68">
            <v>9382</v>
          </cell>
          <cell r="U68">
            <v>9904.7999999999993</v>
          </cell>
          <cell r="V68">
            <v>10149</v>
          </cell>
          <cell r="W68" t="e">
            <v>#N/A</v>
          </cell>
        </row>
        <row r="69">
          <cell r="O69">
            <v>40631</v>
          </cell>
          <cell r="P69">
            <v>9280</v>
          </cell>
          <cell r="Q69">
            <v>9380</v>
          </cell>
          <cell r="R69">
            <v>9270</v>
          </cell>
          <cell r="S69">
            <v>9380</v>
          </cell>
          <cell r="T69">
            <v>9364</v>
          </cell>
          <cell r="U69">
            <v>9851.6</v>
          </cell>
          <cell r="V69">
            <v>10129.799999999999</v>
          </cell>
          <cell r="W69" t="e">
            <v>#N/A</v>
          </cell>
        </row>
        <row r="70">
          <cell r="O70">
            <v>40632</v>
          </cell>
          <cell r="P70">
            <v>9430</v>
          </cell>
          <cell r="Q70">
            <v>9710</v>
          </cell>
          <cell r="R70">
            <v>9430</v>
          </cell>
          <cell r="S70">
            <v>9710</v>
          </cell>
          <cell r="T70">
            <v>9456</v>
          </cell>
          <cell r="U70">
            <v>9822</v>
          </cell>
          <cell r="V70">
            <v>10116.6</v>
          </cell>
          <cell r="W70" t="e">
            <v>#N/A</v>
          </cell>
        </row>
        <row r="71">
          <cell r="O71">
            <v>40633</v>
          </cell>
          <cell r="P71">
            <v>9730</v>
          </cell>
          <cell r="Q71">
            <v>9730</v>
          </cell>
          <cell r="R71">
            <v>9660</v>
          </cell>
          <cell r="S71">
            <v>9680</v>
          </cell>
          <cell r="T71">
            <v>9512</v>
          </cell>
          <cell r="U71">
            <v>9790.7999999999993</v>
          </cell>
          <cell r="V71">
            <v>10101.6</v>
          </cell>
          <cell r="W71" t="e">
            <v>#N/A</v>
          </cell>
        </row>
        <row r="72">
          <cell r="O72">
            <v>40634</v>
          </cell>
          <cell r="P72">
            <v>9680</v>
          </cell>
          <cell r="Q72">
            <v>9780</v>
          </cell>
          <cell r="R72">
            <v>9660</v>
          </cell>
          <cell r="S72">
            <v>9780</v>
          </cell>
          <cell r="T72">
            <v>9576</v>
          </cell>
          <cell r="U72">
            <v>9769.6</v>
          </cell>
          <cell r="V72">
            <v>10088.6</v>
          </cell>
          <cell r="W72">
            <v>10149.066666666668</v>
          </cell>
        </row>
        <row r="73">
          <cell r="O73">
            <v>40637</v>
          </cell>
          <cell r="P73">
            <v>9720</v>
          </cell>
          <cell r="Q73">
            <v>9740</v>
          </cell>
          <cell r="R73">
            <v>9690</v>
          </cell>
          <cell r="S73">
            <v>9690</v>
          </cell>
          <cell r="T73">
            <v>9648</v>
          </cell>
          <cell r="U73">
            <v>9742</v>
          </cell>
          <cell r="V73">
            <v>10076.4</v>
          </cell>
          <cell r="W73">
            <v>10143.333333333334</v>
          </cell>
        </row>
        <row r="74">
          <cell r="O74">
            <v>40638</v>
          </cell>
          <cell r="P74">
            <v>9550</v>
          </cell>
          <cell r="Q74">
            <v>9580</v>
          </cell>
          <cell r="R74">
            <v>9500</v>
          </cell>
          <cell r="S74">
            <v>9580</v>
          </cell>
          <cell r="T74">
            <v>9688</v>
          </cell>
          <cell r="U74">
            <v>9705.2000000000007</v>
          </cell>
          <cell r="V74">
            <v>10064.4</v>
          </cell>
          <cell r="W74">
            <v>10135.066666666668</v>
          </cell>
        </row>
        <row r="75">
          <cell r="O75">
            <v>40640</v>
          </cell>
          <cell r="P75">
            <v>9530</v>
          </cell>
          <cell r="Q75">
            <v>9540</v>
          </cell>
          <cell r="R75">
            <v>9530</v>
          </cell>
          <cell r="S75">
            <v>9540</v>
          </cell>
          <cell r="T75">
            <v>9654</v>
          </cell>
          <cell r="U75">
            <v>9661.6</v>
          </cell>
          <cell r="V75">
            <v>10050.799999999999</v>
          </cell>
          <cell r="W75">
            <v>10126.533333333333</v>
          </cell>
        </row>
        <row r="76">
          <cell r="O76">
            <v>40641</v>
          </cell>
          <cell r="P76">
            <v>9530</v>
          </cell>
          <cell r="Q76">
            <v>9740</v>
          </cell>
          <cell r="R76">
            <v>9530</v>
          </cell>
          <cell r="S76">
            <v>9680</v>
          </cell>
          <cell r="T76">
            <v>9654</v>
          </cell>
          <cell r="U76">
            <v>9634.4</v>
          </cell>
          <cell r="V76">
            <v>10038.4</v>
          </cell>
          <cell r="W76">
            <v>10119.6</v>
          </cell>
        </row>
        <row r="77">
          <cell r="O77">
            <v>40644</v>
          </cell>
          <cell r="P77">
            <v>9680</v>
          </cell>
          <cell r="Q77">
            <v>9720</v>
          </cell>
          <cell r="R77">
            <v>9680</v>
          </cell>
          <cell r="S77">
            <v>9720</v>
          </cell>
          <cell r="T77">
            <v>9642</v>
          </cell>
          <cell r="U77">
            <v>9603.2000000000007</v>
          </cell>
          <cell r="V77">
            <v>10027</v>
          </cell>
          <cell r="W77">
            <v>10113.200000000001</v>
          </cell>
        </row>
        <row r="78">
          <cell r="O78">
            <v>40645</v>
          </cell>
          <cell r="P78">
            <v>9470</v>
          </cell>
          <cell r="Q78">
            <v>9470</v>
          </cell>
          <cell r="R78">
            <v>9470</v>
          </cell>
          <cell r="S78">
            <v>9470</v>
          </cell>
          <cell r="T78">
            <v>9598</v>
          </cell>
          <cell r="U78">
            <v>9558.4</v>
          </cell>
          <cell r="V78">
            <v>10010</v>
          </cell>
          <cell r="W78">
            <v>10103.6</v>
          </cell>
        </row>
        <row r="79">
          <cell r="O79">
            <v>40646</v>
          </cell>
          <cell r="P79">
            <v>9530</v>
          </cell>
          <cell r="Q79">
            <v>9630</v>
          </cell>
          <cell r="R79">
            <v>9530</v>
          </cell>
          <cell r="S79">
            <v>9620</v>
          </cell>
          <cell r="T79">
            <v>9606</v>
          </cell>
          <cell r="U79">
            <v>9524.4</v>
          </cell>
          <cell r="V79">
            <v>9997.6</v>
          </cell>
          <cell r="W79">
            <v>10097.466666666667</v>
          </cell>
        </row>
        <row r="80">
          <cell r="O80">
            <v>40648</v>
          </cell>
          <cell r="P80">
            <v>9560</v>
          </cell>
          <cell r="Q80">
            <v>9560</v>
          </cell>
          <cell r="R80">
            <v>9560</v>
          </cell>
          <cell r="S80">
            <v>9560</v>
          </cell>
          <cell r="T80">
            <v>9610</v>
          </cell>
          <cell r="U80">
            <v>9489.6</v>
          </cell>
          <cell r="V80">
            <v>9987</v>
          </cell>
          <cell r="W80">
            <v>10088.4</v>
          </cell>
        </row>
        <row r="81">
          <cell r="O81">
            <v>40653</v>
          </cell>
          <cell r="P81">
            <v>9460</v>
          </cell>
          <cell r="Q81">
            <v>9660</v>
          </cell>
          <cell r="R81">
            <v>9460</v>
          </cell>
          <cell r="S81">
            <v>9660</v>
          </cell>
          <cell r="T81">
            <v>9606</v>
          </cell>
          <cell r="U81">
            <v>9458.7999999999993</v>
          </cell>
          <cell r="V81">
            <v>9977.7999999999993</v>
          </cell>
          <cell r="W81">
            <v>10081.066666666668</v>
          </cell>
        </row>
        <row r="82">
          <cell r="O82">
            <v>40659</v>
          </cell>
          <cell r="P82">
            <v>9580</v>
          </cell>
          <cell r="Q82">
            <v>9580</v>
          </cell>
          <cell r="R82">
            <v>9500</v>
          </cell>
          <cell r="S82">
            <v>9520</v>
          </cell>
          <cell r="T82">
            <v>9566</v>
          </cell>
          <cell r="U82">
            <v>9427.2000000000007</v>
          </cell>
          <cell r="V82">
            <v>9962</v>
          </cell>
          <cell r="W82">
            <v>10071.066666666668</v>
          </cell>
        </row>
        <row r="83">
          <cell r="O83">
            <v>40660</v>
          </cell>
          <cell r="P83">
            <v>9570</v>
          </cell>
          <cell r="Q83">
            <v>9640</v>
          </cell>
          <cell r="R83">
            <v>9570</v>
          </cell>
          <cell r="S83">
            <v>9610</v>
          </cell>
          <cell r="T83">
            <v>9594</v>
          </cell>
          <cell r="U83">
            <v>9414.7999999999993</v>
          </cell>
          <cell r="V83">
            <v>9947.4</v>
          </cell>
          <cell r="W83">
            <v>10063.466666666667</v>
          </cell>
        </row>
        <row r="84">
          <cell r="O84">
            <v>40661</v>
          </cell>
          <cell r="P84">
            <v>9720</v>
          </cell>
          <cell r="Q84">
            <v>9860</v>
          </cell>
          <cell r="R84">
            <v>9720</v>
          </cell>
          <cell r="S84">
            <v>9860</v>
          </cell>
          <cell r="T84">
            <v>9642</v>
          </cell>
          <cell r="U84">
            <v>9439.2000000000007</v>
          </cell>
          <cell r="V84">
            <v>9936.4</v>
          </cell>
          <cell r="W84">
            <v>10059.333333333334</v>
          </cell>
        </row>
        <row r="85">
          <cell r="O85">
            <v>40665</v>
          </cell>
          <cell r="P85">
            <v>9920</v>
          </cell>
          <cell r="Q85">
            <v>9990</v>
          </cell>
          <cell r="R85">
            <v>9920</v>
          </cell>
          <cell r="S85">
            <v>9980</v>
          </cell>
          <cell r="T85">
            <v>9726</v>
          </cell>
          <cell r="U85">
            <v>9501.6</v>
          </cell>
          <cell r="V85">
            <v>9926.2000000000007</v>
          </cell>
          <cell r="W85">
            <v>10056</v>
          </cell>
        </row>
        <row r="86">
          <cell r="O86">
            <v>40669</v>
          </cell>
          <cell r="P86">
            <v>9790</v>
          </cell>
          <cell r="Q86">
            <v>9800</v>
          </cell>
          <cell r="R86">
            <v>9760</v>
          </cell>
          <cell r="S86">
            <v>9800</v>
          </cell>
          <cell r="T86">
            <v>9754</v>
          </cell>
          <cell r="U86">
            <v>9536</v>
          </cell>
          <cell r="V86">
            <v>9912.4</v>
          </cell>
          <cell r="W86">
            <v>10052.4</v>
          </cell>
        </row>
        <row r="87">
          <cell r="O87">
            <v>40672</v>
          </cell>
          <cell r="P87">
            <v>9760</v>
          </cell>
          <cell r="Q87">
            <v>9760</v>
          </cell>
          <cell r="R87">
            <v>9740</v>
          </cell>
          <cell r="S87">
            <v>9740</v>
          </cell>
          <cell r="T87">
            <v>9798</v>
          </cell>
          <cell r="U87">
            <v>9581.2000000000007</v>
          </cell>
          <cell r="V87">
            <v>9897.7999999999993</v>
          </cell>
          <cell r="W87">
            <v>10045.066666666668</v>
          </cell>
        </row>
        <row r="88">
          <cell r="O88">
            <v>40673</v>
          </cell>
          <cell r="P88">
            <v>9760</v>
          </cell>
          <cell r="Q88">
            <v>9810</v>
          </cell>
          <cell r="R88">
            <v>9760</v>
          </cell>
          <cell r="S88">
            <v>9810</v>
          </cell>
          <cell r="T88">
            <v>9838</v>
          </cell>
          <cell r="U88">
            <v>9612</v>
          </cell>
          <cell r="V88">
            <v>9885.6</v>
          </cell>
          <cell r="W88">
            <v>10038.933333333332</v>
          </cell>
        </row>
        <row r="89">
          <cell r="O89">
            <v>40674</v>
          </cell>
          <cell r="P89">
            <v>9830</v>
          </cell>
          <cell r="Q89">
            <v>9830</v>
          </cell>
          <cell r="R89">
            <v>9800</v>
          </cell>
          <cell r="S89">
            <v>9800</v>
          </cell>
          <cell r="T89">
            <v>9826</v>
          </cell>
          <cell r="U89">
            <v>9625.2000000000007</v>
          </cell>
          <cell r="V89">
            <v>9870</v>
          </cell>
          <cell r="W89">
            <v>10030.533333333333</v>
          </cell>
        </row>
        <row r="90">
          <cell r="O90">
            <v>40675</v>
          </cell>
          <cell r="P90">
            <v>9700</v>
          </cell>
          <cell r="Q90">
            <v>9700</v>
          </cell>
          <cell r="R90">
            <v>9630</v>
          </cell>
          <cell r="S90">
            <v>9630</v>
          </cell>
          <cell r="T90">
            <v>9756</v>
          </cell>
          <cell r="U90">
            <v>9640.4</v>
          </cell>
          <cell r="V90">
            <v>9850.4</v>
          </cell>
          <cell r="W90">
            <v>10020.266666666666</v>
          </cell>
        </row>
        <row r="91">
          <cell r="O91">
            <v>40676</v>
          </cell>
          <cell r="P91">
            <v>9630</v>
          </cell>
          <cell r="Q91">
            <v>9650</v>
          </cell>
          <cell r="R91">
            <v>9550</v>
          </cell>
          <cell r="S91">
            <v>9650</v>
          </cell>
          <cell r="T91">
            <v>9726</v>
          </cell>
          <cell r="U91">
            <v>9650.4</v>
          </cell>
          <cell r="V91">
            <v>9829.4</v>
          </cell>
          <cell r="W91">
            <v>10010.4</v>
          </cell>
        </row>
        <row r="92">
          <cell r="O92">
            <v>40679</v>
          </cell>
          <cell r="P92">
            <v>9530</v>
          </cell>
          <cell r="Q92">
            <v>9530</v>
          </cell>
          <cell r="R92">
            <v>9490</v>
          </cell>
          <cell r="S92">
            <v>9490</v>
          </cell>
          <cell r="T92">
            <v>9676</v>
          </cell>
          <cell r="U92">
            <v>9651.6</v>
          </cell>
          <cell r="V92">
            <v>9805.6</v>
          </cell>
          <cell r="W92">
            <v>9997.7333333333336</v>
          </cell>
        </row>
        <row r="93">
          <cell r="O93">
            <v>40680</v>
          </cell>
          <cell r="P93">
            <v>9470</v>
          </cell>
          <cell r="Q93">
            <v>9490</v>
          </cell>
          <cell r="R93">
            <v>9470</v>
          </cell>
          <cell r="S93">
            <v>9490</v>
          </cell>
          <cell r="T93">
            <v>9612</v>
          </cell>
          <cell r="U93">
            <v>9658</v>
          </cell>
          <cell r="V93">
            <v>9781.4</v>
          </cell>
          <cell r="W93">
            <v>9985.3333333333339</v>
          </cell>
        </row>
        <row r="94">
          <cell r="O94">
            <v>40681</v>
          </cell>
          <cell r="P94">
            <v>9540</v>
          </cell>
          <cell r="Q94">
            <v>9650</v>
          </cell>
          <cell r="R94">
            <v>9540</v>
          </cell>
          <cell r="S94">
            <v>9580</v>
          </cell>
          <cell r="T94">
            <v>9568</v>
          </cell>
          <cell r="U94">
            <v>9666</v>
          </cell>
          <cell r="V94">
            <v>9758.7999999999993</v>
          </cell>
          <cell r="W94">
            <v>9975.2000000000007</v>
          </cell>
        </row>
        <row r="95">
          <cell r="O95">
            <v>40682</v>
          </cell>
          <cell r="P95">
            <v>9660</v>
          </cell>
          <cell r="Q95">
            <v>9660</v>
          </cell>
          <cell r="R95">
            <v>9610</v>
          </cell>
          <cell r="S95">
            <v>9610</v>
          </cell>
          <cell r="T95">
            <v>9564</v>
          </cell>
          <cell r="U95">
            <v>9662</v>
          </cell>
          <cell r="V95">
            <v>9742</v>
          </cell>
          <cell r="W95">
            <v>9965.0666666666675</v>
          </cell>
        </row>
        <row r="96">
          <cell r="O96">
            <v>40683</v>
          </cell>
          <cell r="P96">
            <v>9540</v>
          </cell>
          <cell r="Q96">
            <v>9540</v>
          </cell>
          <cell r="R96">
            <v>9540</v>
          </cell>
          <cell r="S96">
            <v>9540</v>
          </cell>
          <cell r="T96">
            <v>9542</v>
          </cell>
          <cell r="U96">
            <v>9656.4</v>
          </cell>
          <cell r="V96">
            <v>9723.6</v>
          </cell>
          <cell r="W96">
            <v>9953.2000000000007</v>
          </cell>
        </row>
        <row r="97">
          <cell r="O97">
            <v>40686</v>
          </cell>
          <cell r="P97">
            <v>9470</v>
          </cell>
          <cell r="Q97">
            <v>9470</v>
          </cell>
          <cell r="R97">
            <v>9330</v>
          </cell>
          <cell r="S97">
            <v>9330</v>
          </cell>
          <cell r="T97">
            <v>9510</v>
          </cell>
          <cell r="U97">
            <v>9638.4</v>
          </cell>
          <cell r="V97">
            <v>9704</v>
          </cell>
          <cell r="W97">
            <v>9938.5333333333328</v>
          </cell>
        </row>
        <row r="98">
          <cell r="O98">
            <v>40687</v>
          </cell>
          <cell r="P98">
            <v>9350</v>
          </cell>
          <cell r="Q98">
            <v>9500</v>
          </cell>
          <cell r="R98">
            <v>9350</v>
          </cell>
          <cell r="S98">
            <v>9500</v>
          </cell>
          <cell r="T98">
            <v>9512</v>
          </cell>
          <cell r="U98">
            <v>9630.7999999999993</v>
          </cell>
          <cell r="V98">
            <v>9686.4</v>
          </cell>
          <cell r="W98">
            <v>9927.8666666666668</v>
          </cell>
        </row>
        <row r="99">
          <cell r="O99">
            <v>40688</v>
          </cell>
          <cell r="P99">
            <v>9450</v>
          </cell>
          <cell r="Q99">
            <v>9450</v>
          </cell>
          <cell r="R99">
            <v>9400</v>
          </cell>
          <cell r="S99">
            <v>9400</v>
          </cell>
          <cell r="T99">
            <v>9476</v>
          </cell>
          <cell r="U99">
            <v>9623.6</v>
          </cell>
          <cell r="V99">
            <v>9664.4</v>
          </cell>
          <cell r="W99">
            <v>9917.4666666666672</v>
          </cell>
        </row>
        <row r="100">
          <cell r="O100">
            <v>40689</v>
          </cell>
          <cell r="P100">
            <v>9430</v>
          </cell>
          <cell r="Q100">
            <v>9520</v>
          </cell>
          <cell r="R100">
            <v>9430</v>
          </cell>
          <cell r="S100">
            <v>9520</v>
          </cell>
          <cell r="T100">
            <v>9458</v>
          </cell>
          <cell r="U100">
            <v>9622.7999999999993</v>
          </cell>
          <cell r="V100">
            <v>9642.2000000000007</v>
          </cell>
          <cell r="W100">
            <v>9908.1333333333332</v>
          </cell>
        </row>
        <row r="101">
          <cell r="O101">
            <v>40690</v>
          </cell>
          <cell r="P101">
            <v>9500</v>
          </cell>
          <cell r="Q101">
            <v>9500</v>
          </cell>
          <cell r="R101">
            <v>9480</v>
          </cell>
          <cell r="S101">
            <v>9480</v>
          </cell>
          <cell r="T101">
            <v>9446</v>
          </cell>
          <cell r="U101">
            <v>9614.7999999999993</v>
          </cell>
          <cell r="V101">
            <v>9624.6</v>
          </cell>
          <cell r="W101">
            <v>9897.2000000000007</v>
          </cell>
        </row>
        <row r="102">
          <cell r="O102">
            <v>40693</v>
          </cell>
          <cell r="P102">
            <v>9430</v>
          </cell>
          <cell r="Q102">
            <v>9490</v>
          </cell>
          <cell r="R102">
            <v>9420</v>
          </cell>
          <cell r="S102">
            <v>9450</v>
          </cell>
          <cell r="T102">
            <v>9470</v>
          </cell>
          <cell r="U102">
            <v>9604</v>
          </cell>
          <cell r="V102">
            <v>9603.6</v>
          </cell>
          <cell r="W102">
            <v>9886</v>
          </cell>
        </row>
        <row r="103">
          <cell r="O103">
            <v>40694</v>
          </cell>
          <cell r="P103">
            <v>9450</v>
          </cell>
          <cell r="Q103">
            <v>9700</v>
          </cell>
          <cell r="R103">
            <v>9450</v>
          </cell>
          <cell r="S103">
            <v>9690</v>
          </cell>
          <cell r="T103">
            <v>9508</v>
          </cell>
          <cell r="U103">
            <v>9612.7999999999993</v>
          </cell>
          <cell r="V103">
            <v>9585.6</v>
          </cell>
          <cell r="W103">
            <v>9877.6</v>
          </cell>
        </row>
        <row r="104">
          <cell r="O104">
            <v>40695</v>
          </cell>
          <cell r="P104">
            <v>9670</v>
          </cell>
          <cell r="Q104">
            <v>9670</v>
          </cell>
          <cell r="R104">
            <v>9670</v>
          </cell>
          <cell r="S104">
            <v>9670</v>
          </cell>
          <cell r="T104">
            <v>9562</v>
          </cell>
          <cell r="U104">
            <v>9614.7999999999993</v>
          </cell>
          <cell r="V104">
            <v>9569.6</v>
          </cell>
          <cell r="W104">
            <v>9870</v>
          </cell>
        </row>
        <row r="105">
          <cell r="O105">
            <v>40696</v>
          </cell>
          <cell r="P105">
            <v>9480</v>
          </cell>
          <cell r="Q105">
            <v>9540</v>
          </cell>
          <cell r="R105">
            <v>9480</v>
          </cell>
          <cell r="S105">
            <v>9540</v>
          </cell>
          <cell r="T105">
            <v>9566</v>
          </cell>
          <cell r="U105">
            <v>9614</v>
          </cell>
          <cell r="V105">
            <v>9551.7999999999993</v>
          </cell>
          <cell r="W105">
            <v>9862.6666666666661</v>
          </cell>
        </row>
        <row r="106">
          <cell r="O106">
            <v>40697</v>
          </cell>
          <cell r="P106">
            <v>9520</v>
          </cell>
          <cell r="Q106">
            <v>9520</v>
          </cell>
          <cell r="R106">
            <v>9520</v>
          </cell>
          <cell r="S106">
            <v>9520</v>
          </cell>
          <cell r="T106">
            <v>9574</v>
          </cell>
          <cell r="U106">
            <v>9608.4</v>
          </cell>
          <cell r="V106">
            <v>9533.6</v>
          </cell>
          <cell r="W106">
            <v>9854.6666666666661</v>
          </cell>
        </row>
        <row r="107">
          <cell r="O107">
            <v>40700</v>
          </cell>
          <cell r="P107">
            <v>9400</v>
          </cell>
          <cell r="Q107">
            <v>9400</v>
          </cell>
          <cell r="R107">
            <v>9320</v>
          </cell>
          <cell r="S107">
            <v>9320</v>
          </cell>
          <cell r="T107">
            <v>9548</v>
          </cell>
          <cell r="U107">
            <v>9600.4</v>
          </cell>
          <cell r="V107">
            <v>9513.7999999999993</v>
          </cell>
          <cell r="W107">
            <v>9841.4666666666672</v>
          </cell>
        </row>
        <row r="108">
          <cell r="O108">
            <v>40701</v>
          </cell>
          <cell r="P108">
            <v>9380</v>
          </cell>
          <cell r="Q108">
            <v>9420</v>
          </cell>
          <cell r="R108">
            <v>9380</v>
          </cell>
          <cell r="S108">
            <v>9420</v>
          </cell>
          <cell r="T108">
            <v>9494</v>
          </cell>
          <cell r="U108">
            <v>9592.7999999999993</v>
          </cell>
          <cell r="V108">
            <v>9503.7999999999993</v>
          </cell>
          <cell r="W108">
            <v>9829.2000000000007</v>
          </cell>
        </row>
        <row r="109">
          <cell r="O109">
            <v>40702</v>
          </cell>
          <cell r="P109">
            <v>9370</v>
          </cell>
          <cell r="Q109">
            <v>9400</v>
          </cell>
          <cell r="R109">
            <v>9360</v>
          </cell>
          <cell r="S109">
            <v>9360</v>
          </cell>
          <cell r="T109">
            <v>9432</v>
          </cell>
          <cell r="U109">
            <v>9572.7999999999993</v>
          </cell>
          <cell r="V109">
            <v>9506</v>
          </cell>
          <cell r="W109">
            <v>9815.2000000000007</v>
          </cell>
        </row>
        <row r="110">
          <cell r="O110">
            <v>40703</v>
          </cell>
          <cell r="P110">
            <v>9370</v>
          </cell>
          <cell r="Q110">
            <v>9440</v>
          </cell>
          <cell r="R110">
            <v>9370</v>
          </cell>
          <cell r="S110">
            <v>9440</v>
          </cell>
          <cell r="T110">
            <v>9412</v>
          </cell>
          <cell r="U110">
            <v>9551.2000000000007</v>
          </cell>
          <cell r="V110">
            <v>9526.4</v>
          </cell>
          <cell r="W110">
            <v>9801.2000000000007</v>
          </cell>
        </row>
        <row r="111">
          <cell r="O111">
            <v>40704</v>
          </cell>
          <cell r="P111">
            <v>9480</v>
          </cell>
          <cell r="Q111">
            <v>9480</v>
          </cell>
          <cell r="R111">
            <v>9400</v>
          </cell>
          <cell r="S111">
            <v>9400</v>
          </cell>
          <cell r="T111">
            <v>9388</v>
          </cell>
          <cell r="U111">
            <v>9535.2000000000007</v>
          </cell>
          <cell r="V111">
            <v>9535.6</v>
          </cell>
          <cell r="W111">
            <v>9786.6666666666661</v>
          </cell>
        </row>
        <row r="112">
          <cell r="O112">
            <v>40707</v>
          </cell>
          <cell r="P112">
            <v>9400</v>
          </cell>
          <cell r="Q112">
            <v>9430</v>
          </cell>
          <cell r="R112">
            <v>9370</v>
          </cell>
          <cell r="S112">
            <v>9380</v>
          </cell>
          <cell r="T112">
            <v>9400</v>
          </cell>
          <cell r="U112">
            <v>9520.7999999999993</v>
          </cell>
          <cell r="V112">
            <v>9551</v>
          </cell>
          <cell r="W112">
            <v>9772.1333333333332</v>
          </cell>
        </row>
        <row r="113">
          <cell r="O113">
            <v>40708</v>
          </cell>
          <cell r="P113">
            <v>9370</v>
          </cell>
          <cell r="Q113">
            <v>9510</v>
          </cell>
          <cell r="R113">
            <v>9370</v>
          </cell>
          <cell r="S113">
            <v>9490</v>
          </cell>
          <cell r="T113">
            <v>9414</v>
          </cell>
          <cell r="U113">
            <v>9508</v>
          </cell>
          <cell r="V113">
            <v>9560</v>
          </cell>
          <cell r="W113">
            <v>9759.7333333333336</v>
          </cell>
        </row>
        <row r="114">
          <cell r="O114">
            <v>40709</v>
          </cell>
          <cell r="P114">
            <v>9510</v>
          </cell>
          <cell r="Q114">
            <v>9510</v>
          </cell>
          <cell r="R114">
            <v>9490</v>
          </cell>
          <cell r="S114">
            <v>9490</v>
          </cell>
          <cell r="T114">
            <v>9440</v>
          </cell>
          <cell r="U114">
            <v>9495.6</v>
          </cell>
          <cell r="V114">
            <v>9560.4</v>
          </cell>
          <cell r="W114">
            <v>9745.2000000000007</v>
          </cell>
        </row>
        <row r="115">
          <cell r="O115">
            <v>40710</v>
          </cell>
          <cell r="P115">
            <v>9410</v>
          </cell>
          <cell r="Q115">
            <v>9430</v>
          </cell>
          <cell r="R115">
            <v>9400</v>
          </cell>
          <cell r="S115">
            <v>9430</v>
          </cell>
          <cell r="T115">
            <v>9438</v>
          </cell>
          <cell r="U115">
            <v>9487.6</v>
          </cell>
          <cell r="V115">
            <v>9564</v>
          </cell>
          <cell r="W115">
            <v>9729.4666666666672</v>
          </cell>
        </row>
        <row r="116">
          <cell r="O116">
            <v>40711</v>
          </cell>
          <cell r="P116">
            <v>9370</v>
          </cell>
          <cell r="Q116">
            <v>9380</v>
          </cell>
          <cell r="R116">
            <v>9240</v>
          </cell>
          <cell r="S116">
            <v>9330</v>
          </cell>
          <cell r="T116">
            <v>9424</v>
          </cell>
          <cell r="U116">
            <v>9474.7999999999993</v>
          </cell>
          <cell r="V116">
            <v>9562.6</v>
          </cell>
          <cell r="W116">
            <v>9711.2000000000007</v>
          </cell>
        </row>
        <row r="117">
          <cell r="O117">
            <v>40714</v>
          </cell>
          <cell r="P117">
            <v>9330</v>
          </cell>
          <cell r="Q117">
            <v>9330</v>
          </cell>
          <cell r="R117">
            <v>9290</v>
          </cell>
          <cell r="S117">
            <v>9290</v>
          </cell>
          <cell r="T117">
            <v>9406</v>
          </cell>
          <cell r="U117">
            <v>9466.7999999999993</v>
          </cell>
          <cell r="V117">
            <v>9559.2000000000007</v>
          </cell>
          <cell r="W117">
            <v>9692.6666666666661</v>
          </cell>
        </row>
        <row r="118">
          <cell r="O118">
            <v>40715</v>
          </cell>
          <cell r="P118">
            <v>9330</v>
          </cell>
          <cell r="Q118">
            <v>9420</v>
          </cell>
          <cell r="R118">
            <v>9330</v>
          </cell>
          <cell r="S118">
            <v>9420</v>
          </cell>
          <cell r="T118">
            <v>9392</v>
          </cell>
          <cell r="U118">
            <v>9464</v>
          </cell>
          <cell r="V118">
            <v>9561</v>
          </cell>
          <cell r="W118">
            <v>9675.6</v>
          </cell>
        </row>
        <row r="119">
          <cell r="O119">
            <v>40716</v>
          </cell>
          <cell r="P119">
            <v>9480</v>
          </cell>
          <cell r="Q119">
            <v>9560</v>
          </cell>
          <cell r="R119">
            <v>9480</v>
          </cell>
          <cell r="S119">
            <v>9550</v>
          </cell>
          <cell r="T119">
            <v>9404</v>
          </cell>
          <cell r="U119">
            <v>9462.7999999999993</v>
          </cell>
          <cell r="V119">
            <v>9564.4</v>
          </cell>
          <cell r="W119">
            <v>9660.1333333333332</v>
          </cell>
        </row>
        <row r="120">
          <cell r="O120">
            <v>40717</v>
          </cell>
          <cell r="P120">
            <v>9550</v>
          </cell>
          <cell r="Q120">
            <v>9590</v>
          </cell>
          <cell r="R120">
            <v>9500</v>
          </cell>
          <cell r="S120">
            <v>9500</v>
          </cell>
          <cell r="T120">
            <v>9418</v>
          </cell>
          <cell r="U120">
            <v>9458.4</v>
          </cell>
          <cell r="V120">
            <v>9560.2000000000007</v>
          </cell>
          <cell r="W120">
            <v>9647.4666666666672</v>
          </cell>
        </row>
        <row r="121">
          <cell r="O121">
            <v>40718</v>
          </cell>
          <cell r="P121">
            <v>9580</v>
          </cell>
          <cell r="Q121">
            <v>9620</v>
          </cell>
          <cell r="R121">
            <v>9580</v>
          </cell>
          <cell r="S121">
            <v>9590</v>
          </cell>
          <cell r="T121">
            <v>9470</v>
          </cell>
          <cell r="U121">
            <v>9460.4</v>
          </cell>
          <cell r="V121">
            <v>9558.4</v>
          </cell>
          <cell r="W121">
            <v>9635.8666666666668</v>
          </cell>
        </row>
        <row r="122">
          <cell r="O122">
            <v>40721</v>
          </cell>
          <cell r="P122">
            <v>9530</v>
          </cell>
          <cell r="Q122">
            <v>9570</v>
          </cell>
          <cell r="R122">
            <v>9520</v>
          </cell>
          <cell r="S122">
            <v>9570</v>
          </cell>
          <cell r="T122">
            <v>9526</v>
          </cell>
          <cell r="U122">
            <v>9470</v>
          </cell>
          <cell r="V122">
            <v>9554.2000000000007</v>
          </cell>
          <cell r="W122">
            <v>9626</v>
          </cell>
        </row>
        <row r="123">
          <cell r="O123">
            <v>40722</v>
          </cell>
          <cell r="P123">
            <v>9620</v>
          </cell>
          <cell r="Q123">
            <v>9650</v>
          </cell>
          <cell r="R123">
            <v>9580</v>
          </cell>
          <cell r="S123">
            <v>9650</v>
          </cell>
          <cell r="T123">
            <v>9572</v>
          </cell>
          <cell r="U123">
            <v>9476</v>
          </cell>
          <cell r="V123">
            <v>9553.4</v>
          </cell>
          <cell r="W123">
            <v>9616.2666666666664</v>
          </cell>
        </row>
        <row r="124">
          <cell r="O124">
            <v>40723</v>
          </cell>
          <cell r="P124">
            <v>9710</v>
          </cell>
          <cell r="Q124">
            <v>9860</v>
          </cell>
          <cell r="R124">
            <v>9680</v>
          </cell>
          <cell r="S124">
            <v>9860</v>
          </cell>
          <cell r="T124">
            <v>9634</v>
          </cell>
          <cell r="U124">
            <v>9494.4</v>
          </cell>
          <cell r="V124">
            <v>9559</v>
          </cell>
          <cell r="W124">
            <v>9607.7333333333336</v>
          </cell>
        </row>
        <row r="125">
          <cell r="O125">
            <v>40724</v>
          </cell>
          <cell r="P125">
            <v>9780</v>
          </cell>
          <cell r="Q125">
            <v>9810</v>
          </cell>
          <cell r="R125">
            <v>9750</v>
          </cell>
          <cell r="S125">
            <v>9810</v>
          </cell>
          <cell r="T125">
            <v>9696</v>
          </cell>
          <cell r="U125">
            <v>9506</v>
          </cell>
          <cell r="V125">
            <v>9564.4</v>
          </cell>
          <cell r="W125">
            <v>9596.7999999999993</v>
          </cell>
        </row>
        <row r="126">
          <cell r="O126">
            <v>40725</v>
          </cell>
          <cell r="P126">
            <v>9800</v>
          </cell>
          <cell r="Q126">
            <v>9840</v>
          </cell>
          <cell r="R126">
            <v>9790</v>
          </cell>
          <cell r="S126">
            <v>9790</v>
          </cell>
          <cell r="T126">
            <v>9736</v>
          </cell>
          <cell r="U126">
            <v>9518.4</v>
          </cell>
          <cell r="V126">
            <v>9566.6</v>
          </cell>
          <cell r="W126">
            <v>9589.2000000000007</v>
          </cell>
        </row>
        <row r="127">
          <cell r="O127">
            <v>40728</v>
          </cell>
          <cell r="P127">
            <v>9940</v>
          </cell>
          <cell r="Q127">
            <v>9940</v>
          </cell>
          <cell r="R127">
            <v>9900</v>
          </cell>
          <cell r="S127">
            <v>9920</v>
          </cell>
          <cell r="T127">
            <v>9806</v>
          </cell>
          <cell r="U127">
            <v>9537.2000000000007</v>
          </cell>
          <cell r="V127">
            <v>9570.6</v>
          </cell>
          <cell r="W127">
            <v>9581.4666666666672</v>
          </cell>
        </row>
        <row r="128">
          <cell r="O128">
            <v>40729</v>
          </cell>
          <cell r="P128">
            <v>9930</v>
          </cell>
          <cell r="Q128">
            <v>9930</v>
          </cell>
          <cell r="R128">
            <v>9900</v>
          </cell>
          <cell r="S128">
            <v>9910</v>
          </cell>
          <cell r="T128">
            <v>9858</v>
          </cell>
          <cell r="U128">
            <v>9546</v>
          </cell>
          <cell r="V128">
            <v>9579.4</v>
          </cell>
          <cell r="W128">
            <v>9572.4</v>
          </cell>
        </row>
        <row r="129">
          <cell r="O129">
            <v>40730</v>
          </cell>
          <cell r="P129">
            <v>9920</v>
          </cell>
          <cell r="Q129">
            <v>10010</v>
          </cell>
          <cell r="R129">
            <v>9920</v>
          </cell>
          <cell r="S129">
            <v>9990</v>
          </cell>
          <cell r="T129">
            <v>9884</v>
          </cell>
          <cell r="U129">
            <v>9558.7999999999993</v>
          </cell>
          <cell r="V129">
            <v>9586.7999999999993</v>
          </cell>
          <cell r="W129">
            <v>9566</v>
          </cell>
        </row>
        <row r="130">
          <cell r="O130">
            <v>40731</v>
          </cell>
          <cell r="P130">
            <v>9990</v>
          </cell>
          <cell r="Q130">
            <v>10100</v>
          </cell>
          <cell r="R130">
            <v>9990</v>
          </cell>
          <cell r="S130">
            <v>10100</v>
          </cell>
          <cell r="T130">
            <v>9942</v>
          </cell>
          <cell r="U130">
            <v>9581.2000000000007</v>
          </cell>
          <cell r="V130">
            <v>9597.6</v>
          </cell>
          <cell r="W130">
            <v>9561.6</v>
          </cell>
        </row>
        <row r="131">
          <cell r="O131">
            <v>40732</v>
          </cell>
          <cell r="P131">
            <v>10110</v>
          </cell>
          <cell r="Q131">
            <v>10140</v>
          </cell>
          <cell r="R131">
            <v>10070</v>
          </cell>
          <cell r="S131">
            <v>10070</v>
          </cell>
          <cell r="T131">
            <v>9998</v>
          </cell>
          <cell r="U131">
            <v>9603.2000000000007</v>
          </cell>
          <cell r="V131">
            <v>9605.7999999999993</v>
          </cell>
          <cell r="W131">
            <v>9556.7999999999993</v>
          </cell>
        </row>
        <row r="132">
          <cell r="O132">
            <v>40735</v>
          </cell>
          <cell r="P132">
            <v>9990</v>
          </cell>
          <cell r="Q132">
            <v>10020</v>
          </cell>
          <cell r="R132">
            <v>9930</v>
          </cell>
          <cell r="S132">
            <v>9930</v>
          </cell>
          <cell r="T132">
            <v>10000</v>
          </cell>
          <cell r="U132">
            <v>9627.6</v>
          </cell>
          <cell r="V132">
            <v>9614</v>
          </cell>
          <cell r="W132">
            <v>9551.7333333333336</v>
          </cell>
        </row>
        <row r="133">
          <cell r="O133">
            <v>40737</v>
          </cell>
          <cell r="P133">
            <v>9850</v>
          </cell>
          <cell r="Q133">
            <v>9900</v>
          </cell>
          <cell r="R133">
            <v>9850</v>
          </cell>
          <cell r="S133">
            <v>9870</v>
          </cell>
          <cell r="T133">
            <v>9992</v>
          </cell>
          <cell r="U133">
            <v>9645.6</v>
          </cell>
          <cell r="V133">
            <v>9619.2000000000007</v>
          </cell>
          <cell r="W133">
            <v>9551.0666666666675</v>
          </cell>
        </row>
        <row r="134">
          <cell r="O134">
            <v>40738</v>
          </cell>
          <cell r="P134">
            <v>9860</v>
          </cell>
          <cell r="Q134">
            <v>9910</v>
          </cell>
          <cell r="R134">
            <v>9850</v>
          </cell>
          <cell r="S134">
            <v>9910</v>
          </cell>
          <cell r="T134">
            <v>9976</v>
          </cell>
          <cell r="U134">
            <v>9667.6</v>
          </cell>
          <cell r="V134">
            <v>9620.2000000000007</v>
          </cell>
          <cell r="W134">
            <v>9559.8666666666668</v>
          </cell>
        </row>
        <row r="135">
          <cell r="O135">
            <v>40739</v>
          </cell>
          <cell r="P135">
            <v>9910</v>
          </cell>
          <cell r="Q135">
            <v>9920</v>
          </cell>
          <cell r="R135">
            <v>9910</v>
          </cell>
          <cell r="S135">
            <v>9910</v>
          </cell>
          <cell r="T135">
            <v>9938</v>
          </cell>
          <cell r="U135">
            <v>9686.4</v>
          </cell>
          <cell r="V135">
            <v>9618.7999999999993</v>
          </cell>
          <cell r="W135">
            <v>9579.7333333333336</v>
          </cell>
        </row>
        <row r="136">
          <cell r="O136">
            <v>40743</v>
          </cell>
          <cell r="P136">
            <v>9880</v>
          </cell>
          <cell r="Q136">
            <v>9880</v>
          </cell>
          <cell r="R136">
            <v>9830</v>
          </cell>
          <cell r="S136">
            <v>9830</v>
          </cell>
          <cell r="T136">
            <v>9890</v>
          </cell>
          <cell r="U136">
            <v>9703.6</v>
          </cell>
          <cell r="V136">
            <v>9619.4</v>
          </cell>
          <cell r="W136">
            <v>9591.6</v>
          </cell>
        </row>
        <row r="137">
          <cell r="O137">
            <v>40744</v>
          </cell>
          <cell r="P137">
            <v>9940</v>
          </cell>
          <cell r="Q137">
            <v>9970</v>
          </cell>
          <cell r="R137">
            <v>9930</v>
          </cell>
          <cell r="S137">
            <v>9940</v>
          </cell>
          <cell r="T137">
            <v>9892</v>
          </cell>
          <cell r="U137">
            <v>9726</v>
          </cell>
          <cell r="V137">
            <v>9623.4</v>
          </cell>
          <cell r="W137">
            <v>9609.3333333333339</v>
          </cell>
        </row>
        <row r="138">
          <cell r="O138">
            <v>40745</v>
          </cell>
          <cell r="P138">
            <v>9980</v>
          </cell>
          <cell r="Q138">
            <v>9980</v>
          </cell>
          <cell r="R138">
            <v>9930</v>
          </cell>
          <cell r="S138">
            <v>9950</v>
          </cell>
          <cell r="T138">
            <v>9908</v>
          </cell>
          <cell r="U138">
            <v>9744.4</v>
          </cell>
          <cell r="V138">
            <v>9626.2000000000007</v>
          </cell>
          <cell r="W138">
            <v>9621.4666666666672</v>
          </cell>
        </row>
        <row r="139">
          <cell r="O139">
            <v>40746</v>
          </cell>
          <cell r="P139">
            <v>10020</v>
          </cell>
          <cell r="Q139">
            <v>10110</v>
          </cell>
          <cell r="R139">
            <v>10020</v>
          </cell>
          <cell r="S139">
            <v>10070</v>
          </cell>
          <cell r="T139">
            <v>9940</v>
          </cell>
          <cell r="U139">
            <v>9767.6</v>
          </cell>
          <cell r="V139">
            <v>9631.6</v>
          </cell>
          <cell r="W139">
            <v>9629.4666666666672</v>
          </cell>
        </row>
        <row r="140">
          <cell r="O140">
            <v>40749</v>
          </cell>
          <cell r="P140">
            <v>10000</v>
          </cell>
          <cell r="Q140">
            <v>10020</v>
          </cell>
          <cell r="R140">
            <v>9990</v>
          </cell>
          <cell r="S140">
            <v>10000</v>
          </cell>
          <cell r="T140">
            <v>9958</v>
          </cell>
          <cell r="U140">
            <v>9790.4</v>
          </cell>
          <cell r="V140">
            <v>9639</v>
          </cell>
          <cell r="W140">
            <v>9639.4666666666672</v>
          </cell>
        </row>
        <row r="141">
          <cell r="O141">
            <v>40750</v>
          </cell>
          <cell r="P141">
            <v>10010</v>
          </cell>
          <cell r="Q141">
            <v>10050</v>
          </cell>
          <cell r="R141">
            <v>10000</v>
          </cell>
          <cell r="S141">
            <v>10000</v>
          </cell>
          <cell r="T141">
            <v>9992</v>
          </cell>
          <cell r="U141">
            <v>9817.2000000000007</v>
          </cell>
          <cell r="V141">
            <v>9646</v>
          </cell>
          <cell r="W141">
            <v>9647.4666666666672</v>
          </cell>
        </row>
        <row r="142">
          <cell r="O142">
            <v>40751</v>
          </cell>
          <cell r="P142">
            <v>10010</v>
          </cell>
          <cell r="Q142">
            <v>10010</v>
          </cell>
          <cell r="R142">
            <v>9970</v>
          </cell>
          <cell r="S142">
            <v>9980</v>
          </cell>
          <cell r="T142">
            <v>10000</v>
          </cell>
          <cell r="U142">
            <v>9844.7999999999993</v>
          </cell>
          <cell r="V142">
            <v>9655.7999999999993</v>
          </cell>
          <cell r="W142">
            <v>9654.4</v>
          </cell>
        </row>
        <row r="143">
          <cell r="O143">
            <v>40752</v>
          </cell>
          <cell r="P143">
            <v>9890</v>
          </cell>
          <cell r="Q143">
            <v>9890</v>
          </cell>
          <cell r="R143">
            <v>9800</v>
          </cell>
          <cell r="S143">
            <v>9850</v>
          </cell>
          <cell r="T143">
            <v>9980</v>
          </cell>
          <cell r="U143">
            <v>9862</v>
          </cell>
          <cell r="V143">
            <v>9663</v>
          </cell>
          <cell r="W143">
            <v>9661.3333333333339</v>
          </cell>
        </row>
        <row r="144">
          <cell r="O144">
            <v>40753</v>
          </cell>
          <cell r="P144">
            <v>9830</v>
          </cell>
          <cell r="Q144">
            <v>9830</v>
          </cell>
          <cell r="R144">
            <v>9750</v>
          </cell>
          <cell r="S144">
            <v>9750</v>
          </cell>
          <cell r="T144">
            <v>9916</v>
          </cell>
          <cell r="U144">
            <v>9870</v>
          </cell>
          <cell r="V144">
            <v>9666.4</v>
          </cell>
          <cell r="W144">
            <v>9666.2666666666664</v>
          </cell>
        </row>
        <row r="145">
          <cell r="O145">
            <v>40756</v>
          </cell>
          <cell r="P145">
            <v>9870</v>
          </cell>
          <cell r="Q145">
            <v>9960</v>
          </cell>
          <cell r="R145">
            <v>9870</v>
          </cell>
          <cell r="S145">
            <v>9910</v>
          </cell>
          <cell r="T145">
            <v>9898</v>
          </cell>
          <cell r="U145">
            <v>9886.4</v>
          </cell>
          <cell r="V145">
            <v>9672.4</v>
          </cell>
          <cell r="W145">
            <v>9668.9333333333325</v>
          </cell>
        </row>
        <row r="146">
          <cell r="O146">
            <v>40757</v>
          </cell>
          <cell r="P146">
            <v>9780</v>
          </cell>
          <cell r="Q146">
            <v>9810</v>
          </cell>
          <cell r="R146">
            <v>9760</v>
          </cell>
          <cell r="S146">
            <v>9760</v>
          </cell>
          <cell r="T146">
            <v>9850</v>
          </cell>
          <cell r="U146">
            <v>9893.2000000000007</v>
          </cell>
          <cell r="V146">
            <v>9676.7999999999993</v>
          </cell>
          <cell r="W146">
            <v>9670</v>
          </cell>
        </row>
        <row r="147">
          <cell r="O147">
            <v>40758</v>
          </cell>
          <cell r="P147">
            <v>9630</v>
          </cell>
          <cell r="Q147">
            <v>9630</v>
          </cell>
          <cell r="R147">
            <v>9450</v>
          </cell>
          <cell r="S147">
            <v>9550</v>
          </cell>
          <cell r="T147">
            <v>9764</v>
          </cell>
          <cell r="U147">
            <v>9892.4</v>
          </cell>
          <cell r="V147">
            <v>9681.2000000000007</v>
          </cell>
          <cell r="W147">
            <v>9666.9333333333325</v>
          </cell>
        </row>
        <row r="148">
          <cell r="O148">
            <v>40759</v>
          </cell>
          <cell r="P148">
            <v>9600</v>
          </cell>
          <cell r="Q148">
            <v>9700</v>
          </cell>
          <cell r="R148">
            <v>9330</v>
          </cell>
          <cell r="S148">
            <v>9380</v>
          </cell>
          <cell r="T148">
            <v>9670</v>
          </cell>
          <cell r="U148">
            <v>9881.6</v>
          </cell>
          <cell r="V148">
            <v>9678.7999999999993</v>
          </cell>
          <cell r="W148">
            <v>9662.7999999999993</v>
          </cell>
        </row>
        <row r="149">
          <cell r="O149">
            <v>40760</v>
          </cell>
          <cell r="P149">
            <v>9240</v>
          </cell>
          <cell r="Q149">
            <v>9310</v>
          </cell>
          <cell r="R149">
            <v>9060</v>
          </cell>
          <cell r="S149">
            <v>9280</v>
          </cell>
          <cell r="T149">
            <v>9576</v>
          </cell>
          <cell r="U149">
            <v>9858.4</v>
          </cell>
          <cell r="V149">
            <v>9676.4</v>
          </cell>
          <cell r="W149">
            <v>9658.7999999999993</v>
          </cell>
        </row>
        <row r="150">
          <cell r="O150">
            <v>40763</v>
          </cell>
          <cell r="P150">
            <v>9110</v>
          </cell>
          <cell r="Q150">
            <v>9130</v>
          </cell>
          <cell r="R150">
            <v>8910</v>
          </cell>
          <cell r="S150">
            <v>8910</v>
          </cell>
          <cell r="T150">
            <v>9376</v>
          </cell>
          <cell r="U150">
            <v>9822.4</v>
          </cell>
          <cell r="V150">
            <v>9664.2000000000007</v>
          </cell>
          <cell r="W150">
            <v>9650.4</v>
          </cell>
        </row>
        <row r="151">
          <cell r="O151">
            <v>40764</v>
          </cell>
          <cell r="P151">
            <v>8690</v>
          </cell>
          <cell r="Q151">
            <v>9000</v>
          </cell>
          <cell r="R151">
            <v>8600</v>
          </cell>
          <cell r="S151">
            <v>8960</v>
          </cell>
          <cell r="T151">
            <v>9216</v>
          </cell>
          <cell r="U151">
            <v>9789.2000000000007</v>
          </cell>
          <cell r="V151">
            <v>9653.7999999999993</v>
          </cell>
          <cell r="W151">
            <v>9640.7999999999993</v>
          </cell>
        </row>
        <row r="152">
          <cell r="O152">
            <v>40765</v>
          </cell>
          <cell r="P152">
            <v>9110</v>
          </cell>
          <cell r="Q152">
            <v>9110</v>
          </cell>
          <cell r="R152">
            <v>8700</v>
          </cell>
          <cell r="S152">
            <v>8710</v>
          </cell>
          <cell r="T152">
            <v>9048</v>
          </cell>
          <cell r="U152">
            <v>9740.7999999999993</v>
          </cell>
          <cell r="V152">
            <v>9639</v>
          </cell>
          <cell r="W152">
            <v>9627.3333333333339</v>
          </cell>
        </row>
        <row r="153">
          <cell r="O153">
            <v>40766</v>
          </cell>
          <cell r="P153">
            <v>8750</v>
          </cell>
          <cell r="Q153">
            <v>8980</v>
          </cell>
          <cell r="R153">
            <v>8750</v>
          </cell>
          <cell r="S153">
            <v>8980</v>
          </cell>
          <cell r="T153">
            <v>8968</v>
          </cell>
          <cell r="U153">
            <v>9703.6</v>
          </cell>
          <cell r="V153">
            <v>9624.7999999999993</v>
          </cell>
          <cell r="W153">
            <v>9620.7999999999993</v>
          </cell>
        </row>
        <row r="154">
          <cell r="O154">
            <v>40767</v>
          </cell>
          <cell r="P154">
            <v>9030</v>
          </cell>
          <cell r="Q154">
            <v>9030</v>
          </cell>
          <cell r="R154">
            <v>8880</v>
          </cell>
          <cell r="S154">
            <v>8890</v>
          </cell>
          <cell r="T154">
            <v>8890</v>
          </cell>
          <cell r="U154">
            <v>9659.6</v>
          </cell>
          <cell r="V154">
            <v>9609.2000000000007</v>
          </cell>
          <cell r="W154">
            <v>9611.0666666666675</v>
          </cell>
        </row>
        <row r="155">
          <cell r="O155">
            <v>40770</v>
          </cell>
          <cell r="P155">
            <v>9000</v>
          </cell>
          <cell r="Q155">
            <v>9010</v>
          </cell>
          <cell r="R155">
            <v>8990</v>
          </cell>
          <cell r="S155">
            <v>9010</v>
          </cell>
          <cell r="T155">
            <v>8910</v>
          </cell>
          <cell r="U155">
            <v>9616</v>
          </cell>
          <cell r="V155">
            <v>9598.6</v>
          </cell>
          <cell r="W155">
            <v>9603.7333333333336</v>
          </cell>
        </row>
        <row r="156">
          <cell r="O156">
            <v>40771</v>
          </cell>
          <cell r="P156">
            <v>9070</v>
          </cell>
          <cell r="Q156">
            <v>9070</v>
          </cell>
          <cell r="R156">
            <v>9010</v>
          </cell>
          <cell r="S156">
            <v>9010</v>
          </cell>
          <cell r="T156">
            <v>8920</v>
          </cell>
          <cell r="U156">
            <v>9573.6</v>
          </cell>
          <cell r="V156">
            <v>9588.4</v>
          </cell>
          <cell r="W156">
            <v>9595.0666666666675</v>
          </cell>
        </row>
        <row r="157">
          <cell r="O157">
            <v>40772</v>
          </cell>
          <cell r="P157">
            <v>8980</v>
          </cell>
          <cell r="Q157">
            <v>9000</v>
          </cell>
          <cell r="R157">
            <v>8950</v>
          </cell>
          <cell r="S157">
            <v>8990</v>
          </cell>
          <cell r="T157">
            <v>8976</v>
          </cell>
          <cell r="U157">
            <v>9536</v>
          </cell>
          <cell r="V157">
            <v>9581.7999999999993</v>
          </cell>
          <cell r="W157">
            <v>9588</v>
          </cell>
        </row>
        <row r="158">
          <cell r="O158">
            <v>40773</v>
          </cell>
          <cell r="P158">
            <v>8990</v>
          </cell>
          <cell r="Q158">
            <v>8990</v>
          </cell>
          <cell r="R158">
            <v>8800</v>
          </cell>
          <cell r="S158">
            <v>8800</v>
          </cell>
          <cell r="T158">
            <v>8940</v>
          </cell>
          <cell r="U158">
            <v>9493.2000000000007</v>
          </cell>
          <cell r="V158">
            <v>9569.4</v>
          </cell>
          <cell r="W158">
            <v>9577.2000000000007</v>
          </cell>
        </row>
        <row r="159">
          <cell r="O159">
            <v>40774</v>
          </cell>
          <cell r="P159">
            <v>8650</v>
          </cell>
          <cell r="Q159">
            <v>8730</v>
          </cell>
          <cell r="R159">
            <v>8590</v>
          </cell>
          <cell r="S159">
            <v>8620</v>
          </cell>
          <cell r="T159">
            <v>8886</v>
          </cell>
          <cell r="U159">
            <v>9441.6</v>
          </cell>
          <cell r="V159">
            <v>9554.6</v>
          </cell>
          <cell r="W159">
            <v>9560.6666666666661</v>
          </cell>
        </row>
        <row r="160">
          <cell r="O160">
            <v>40777</v>
          </cell>
          <cell r="P160">
            <v>8600</v>
          </cell>
          <cell r="Q160">
            <v>8680</v>
          </cell>
          <cell r="R160">
            <v>8580</v>
          </cell>
          <cell r="S160">
            <v>8650</v>
          </cell>
          <cell r="T160">
            <v>8814</v>
          </cell>
          <cell r="U160">
            <v>9391.2000000000007</v>
          </cell>
          <cell r="V160">
            <v>9538.7999999999993</v>
          </cell>
          <cell r="W160">
            <v>9542.9333333333325</v>
          </cell>
        </row>
        <row r="161">
          <cell r="O161">
            <v>40778</v>
          </cell>
          <cell r="P161">
            <v>8650</v>
          </cell>
          <cell r="Q161">
            <v>8710</v>
          </cell>
          <cell r="R161">
            <v>8650</v>
          </cell>
          <cell r="S161">
            <v>8710</v>
          </cell>
          <cell r="T161">
            <v>8754</v>
          </cell>
          <cell r="U161">
            <v>9346.4</v>
          </cell>
          <cell r="V161">
            <v>9525</v>
          </cell>
          <cell r="W161">
            <v>9528.4</v>
          </cell>
        </row>
        <row r="162">
          <cell r="O162">
            <v>40779</v>
          </cell>
          <cell r="P162">
            <v>8730</v>
          </cell>
          <cell r="Q162">
            <v>8730</v>
          </cell>
          <cell r="R162">
            <v>8570</v>
          </cell>
          <cell r="S162">
            <v>8680</v>
          </cell>
          <cell r="T162">
            <v>8692</v>
          </cell>
          <cell r="U162">
            <v>9296</v>
          </cell>
          <cell r="V162">
            <v>9511</v>
          </cell>
          <cell r="W162">
            <v>9514.2666666666664</v>
          </cell>
        </row>
        <row r="163">
          <cell r="O163">
            <v>40780</v>
          </cell>
          <cell r="P163">
            <v>8680</v>
          </cell>
          <cell r="Q163">
            <v>8770</v>
          </cell>
          <cell r="R163">
            <v>8650</v>
          </cell>
          <cell r="S163">
            <v>8650</v>
          </cell>
          <cell r="T163">
            <v>8662</v>
          </cell>
          <cell r="U163">
            <v>9244</v>
          </cell>
          <cell r="V163">
            <v>9494.2000000000007</v>
          </cell>
          <cell r="W163">
            <v>9498.7999999999993</v>
          </cell>
        </row>
        <row r="164">
          <cell r="O164">
            <v>40781</v>
          </cell>
          <cell r="P164">
            <v>8680</v>
          </cell>
          <cell r="Q164">
            <v>8720</v>
          </cell>
          <cell r="R164">
            <v>8680</v>
          </cell>
          <cell r="S164">
            <v>8710</v>
          </cell>
          <cell r="T164">
            <v>8680</v>
          </cell>
          <cell r="U164">
            <v>9189.6</v>
          </cell>
          <cell r="V164">
            <v>9478.6</v>
          </cell>
          <cell r="W164">
            <v>9484.2666666666664</v>
          </cell>
        </row>
        <row r="165">
          <cell r="O165">
            <v>40784</v>
          </cell>
          <cell r="P165">
            <v>8750</v>
          </cell>
          <cell r="Q165">
            <v>8840</v>
          </cell>
          <cell r="R165">
            <v>8750</v>
          </cell>
          <cell r="S165">
            <v>8810</v>
          </cell>
          <cell r="T165">
            <v>8712</v>
          </cell>
          <cell r="U165">
            <v>9142</v>
          </cell>
          <cell r="V165">
            <v>9466.2000000000007</v>
          </cell>
          <cell r="W165">
            <v>9473.3333333333339</v>
          </cell>
        </row>
        <row r="166">
          <cell r="O166">
            <v>40785</v>
          </cell>
          <cell r="P166">
            <v>8880</v>
          </cell>
          <cell r="Q166">
            <v>8880</v>
          </cell>
          <cell r="R166">
            <v>8880</v>
          </cell>
          <cell r="S166">
            <v>8880</v>
          </cell>
          <cell r="T166">
            <v>8746</v>
          </cell>
          <cell r="U166">
            <v>9097.2000000000007</v>
          </cell>
          <cell r="V166">
            <v>9457.2000000000007</v>
          </cell>
          <cell r="W166">
            <v>9463.0666666666675</v>
          </cell>
        </row>
        <row r="167">
          <cell r="O167">
            <v>40786</v>
          </cell>
          <cell r="P167">
            <v>8850</v>
          </cell>
          <cell r="Q167">
            <v>9030</v>
          </cell>
          <cell r="R167">
            <v>8830</v>
          </cell>
          <cell r="S167">
            <v>9030</v>
          </cell>
          <cell r="T167">
            <v>8816</v>
          </cell>
          <cell r="U167">
            <v>9059.2000000000007</v>
          </cell>
          <cell r="V167">
            <v>9452</v>
          </cell>
          <cell r="W167">
            <v>9456.9333333333325</v>
          </cell>
        </row>
        <row r="168">
          <cell r="O168">
            <v>40787</v>
          </cell>
          <cell r="P168">
            <v>8950</v>
          </cell>
          <cell r="Q168">
            <v>9020</v>
          </cell>
          <cell r="R168">
            <v>8950</v>
          </cell>
          <cell r="S168">
            <v>8950</v>
          </cell>
          <cell r="T168">
            <v>8876</v>
          </cell>
          <cell r="U168">
            <v>9023.2000000000007</v>
          </cell>
          <cell r="V168">
            <v>9442.6</v>
          </cell>
          <cell r="W168">
            <v>9449.7333333333336</v>
          </cell>
        </row>
        <row r="169">
          <cell r="O169">
            <v>40788</v>
          </cell>
          <cell r="P169">
            <v>8920</v>
          </cell>
          <cell r="Q169">
            <v>8920</v>
          </cell>
          <cell r="R169">
            <v>8740</v>
          </cell>
          <cell r="S169">
            <v>8740</v>
          </cell>
          <cell r="T169">
            <v>8882</v>
          </cell>
          <cell r="U169">
            <v>8982.7999999999993</v>
          </cell>
          <cell r="V169">
            <v>9426.4</v>
          </cell>
          <cell r="W169">
            <v>9438.5333333333328</v>
          </cell>
        </row>
        <row r="170">
          <cell r="O170">
            <v>40791</v>
          </cell>
          <cell r="P170">
            <v>8770</v>
          </cell>
          <cell r="Q170">
            <v>8770</v>
          </cell>
          <cell r="R170">
            <v>8590</v>
          </cell>
          <cell r="S170">
            <v>8590</v>
          </cell>
          <cell r="T170">
            <v>8838</v>
          </cell>
          <cell r="U170">
            <v>8930</v>
          </cell>
          <cell r="V170">
            <v>9408.2000000000007</v>
          </cell>
          <cell r="W170">
            <v>9424.9333333333325</v>
          </cell>
        </row>
        <row r="171">
          <cell r="O171">
            <v>40792</v>
          </cell>
          <cell r="P171">
            <v>8620</v>
          </cell>
          <cell r="Q171">
            <v>8620</v>
          </cell>
          <cell r="R171">
            <v>8530</v>
          </cell>
          <cell r="S171">
            <v>8570</v>
          </cell>
          <cell r="T171">
            <v>8776</v>
          </cell>
          <cell r="U171">
            <v>8882.4</v>
          </cell>
          <cell r="V171">
            <v>9387.7999999999993</v>
          </cell>
          <cell r="W171">
            <v>9412</v>
          </cell>
        </row>
        <row r="172">
          <cell r="O172">
            <v>40793</v>
          </cell>
          <cell r="P172">
            <v>8670</v>
          </cell>
          <cell r="Q172">
            <v>8780</v>
          </cell>
          <cell r="R172">
            <v>8630</v>
          </cell>
          <cell r="S172">
            <v>8780</v>
          </cell>
          <cell r="T172">
            <v>8726</v>
          </cell>
          <cell r="U172">
            <v>8851.6</v>
          </cell>
          <cell r="V172">
            <v>9372</v>
          </cell>
          <cell r="W172">
            <v>9404.6666666666661</v>
          </cell>
        </row>
        <row r="173">
          <cell r="O173">
            <v>40794</v>
          </cell>
          <cell r="P173">
            <v>8780</v>
          </cell>
          <cell r="Q173">
            <v>8780</v>
          </cell>
          <cell r="R173">
            <v>8700</v>
          </cell>
          <cell r="S173">
            <v>8730</v>
          </cell>
          <cell r="T173">
            <v>8682</v>
          </cell>
          <cell r="U173">
            <v>8825.6</v>
          </cell>
          <cell r="V173">
            <v>9353.6</v>
          </cell>
          <cell r="W173">
            <v>9394.4</v>
          </cell>
        </row>
        <row r="174">
          <cell r="O174">
            <v>40795</v>
          </cell>
          <cell r="P174">
            <v>8700</v>
          </cell>
          <cell r="Q174">
            <v>8730</v>
          </cell>
          <cell r="R174">
            <v>8430</v>
          </cell>
          <cell r="S174">
            <v>8460</v>
          </cell>
          <cell r="T174">
            <v>8626</v>
          </cell>
          <cell r="U174">
            <v>8792.7999999999993</v>
          </cell>
          <cell r="V174">
            <v>9325.6</v>
          </cell>
          <cell r="W174">
            <v>9381.8666666666668</v>
          </cell>
        </row>
        <row r="175">
          <cell r="O175">
            <v>40798</v>
          </cell>
          <cell r="P175">
            <v>8450</v>
          </cell>
          <cell r="Q175">
            <v>8500</v>
          </cell>
          <cell r="R175">
            <v>8370</v>
          </cell>
          <cell r="S175">
            <v>8400</v>
          </cell>
          <cell r="T175">
            <v>8588</v>
          </cell>
          <cell r="U175">
            <v>8772.4</v>
          </cell>
          <cell r="V175">
            <v>9297.4</v>
          </cell>
          <cell r="W175">
            <v>9366.9333333333325</v>
          </cell>
        </row>
        <row r="176">
          <cell r="O176">
            <v>40799</v>
          </cell>
          <cell r="P176">
            <v>8500</v>
          </cell>
          <cell r="Q176">
            <v>8580</v>
          </cell>
          <cell r="R176">
            <v>8450</v>
          </cell>
          <cell r="S176">
            <v>8580</v>
          </cell>
          <cell r="T176">
            <v>8590</v>
          </cell>
          <cell r="U176">
            <v>8757.2000000000007</v>
          </cell>
          <cell r="V176">
            <v>9273.2000000000007</v>
          </cell>
          <cell r="W176">
            <v>9354.9333333333325</v>
          </cell>
        </row>
        <row r="177">
          <cell r="O177">
            <v>40800</v>
          </cell>
          <cell r="P177">
            <v>8540</v>
          </cell>
          <cell r="Q177">
            <v>8600</v>
          </cell>
          <cell r="R177">
            <v>8430</v>
          </cell>
          <cell r="S177">
            <v>8600</v>
          </cell>
          <cell r="T177">
            <v>8554</v>
          </cell>
          <cell r="U177">
            <v>8752.7999999999993</v>
          </cell>
          <cell r="V177">
            <v>9246.7999999999993</v>
          </cell>
          <cell r="W177">
            <v>9343.6</v>
          </cell>
        </row>
        <row r="178">
          <cell r="O178">
            <v>40801</v>
          </cell>
          <cell r="P178">
            <v>8600</v>
          </cell>
          <cell r="Q178">
            <v>8690</v>
          </cell>
          <cell r="R178">
            <v>8560</v>
          </cell>
          <cell r="S178">
            <v>8680</v>
          </cell>
          <cell r="T178">
            <v>8544</v>
          </cell>
          <cell r="U178">
            <v>8740.7999999999993</v>
          </cell>
          <cell r="V178">
            <v>9222.2000000000007</v>
          </cell>
          <cell r="W178">
            <v>9330.1333333333332</v>
          </cell>
        </row>
        <row r="179">
          <cell r="O179">
            <v>40802</v>
          </cell>
          <cell r="P179">
            <v>8730</v>
          </cell>
          <cell r="Q179">
            <v>8820</v>
          </cell>
          <cell r="R179">
            <v>8710</v>
          </cell>
          <cell r="S179">
            <v>8800</v>
          </cell>
          <cell r="T179">
            <v>8612</v>
          </cell>
          <cell r="U179">
            <v>8737.2000000000007</v>
          </cell>
          <cell r="V179">
            <v>9198.4</v>
          </cell>
          <cell r="W179">
            <v>9318.5333333333328</v>
          </cell>
        </row>
        <row r="180">
          <cell r="O180">
            <v>40806</v>
          </cell>
          <cell r="P180">
            <v>8680</v>
          </cell>
          <cell r="Q180">
            <v>8720</v>
          </cell>
          <cell r="R180">
            <v>8630</v>
          </cell>
          <cell r="S180">
            <v>8710</v>
          </cell>
          <cell r="T180">
            <v>8674</v>
          </cell>
          <cell r="U180">
            <v>8725.2000000000007</v>
          </cell>
          <cell r="V180">
            <v>9170.6</v>
          </cell>
          <cell r="W180">
            <v>9307.4666666666672</v>
          </cell>
        </row>
        <row r="181">
          <cell r="O181">
            <v>40807</v>
          </cell>
          <cell r="P181">
            <v>8640</v>
          </cell>
          <cell r="Q181">
            <v>8690</v>
          </cell>
          <cell r="R181">
            <v>8630</v>
          </cell>
          <cell r="S181">
            <v>8630</v>
          </cell>
          <cell r="T181">
            <v>8684</v>
          </cell>
          <cell r="U181">
            <v>8710</v>
          </cell>
          <cell r="V181">
            <v>9141.7999999999993</v>
          </cell>
          <cell r="W181">
            <v>9295.6</v>
          </cell>
        </row>
        <row r="182">
          <cell r="O182">
            <v>40808</v>
          </cell>
          <cell r="P182">
            <v>8560</v>
          </cell>
          <cell r="Q182">
            <v>8560</v>
          </cell>
          <cell r="R182">
            <v>8300</v>
          </cell>
          <cell r="S182">
            <v>8320</v>
          </cell>
          <cell r="T182">
            <v>8628</v>
          </cell>
          <cell r="U182">
            <v>8683.2000000000007</v>
          </cell>
          <cell r="V182">
            <v>9109.6</v>
          </cell>
          <cell r="W182">
            <v>9282.2666666666664</v>
          </cell>
        </row>
        <row r="183">
          <cell r="O183">
            <v>40812</v>
          </cell>
          <cell r="P183">
            <v>8470</v>
          </cell>
          <cell r="Q183">
            <v>8470</v>
          </cell>
          <cell r="R183">
            <v>8270</v>
          </cell>
          <cell r="S183">
            <v>8400</v>
          </cell>
          <cell r="T183">
            <v>8572</v>
          </cell>
          <cell r="U183">
            <v>8667.2000000000007</v>
          </cell>
          <cell r="V183">
            <v>9080.2000000000007</v>
          </cell>
          <cell r="W183">
            <v>9268.6666666666661</v>
          </cell>
        </row>
        <row r="184">
          <cell r="O184">
            <v>40813</v>
          </cell>
          <cell r="P184">
            <v>8440</v>
          </cell>
          <cell r="Q184">
            <v>8690</v>
          </cell>
          <cell r="R184">
            <v>8410</v>
          </cell>
          <cell r="S184">
            <v>8690</v>
          </cell>
          <cell r="T184">
            <v>8550</v>
          </cell>
          <cell r="U184">
            <v>8670</v>
          </cell>
          <cell r="V184">
            <v>9055.7999999999993</v>
          </cell>
          <cell r="W184">
            <v>9259.7333333333336</v>
          </cell>
        </row>
        <row r="185">
          <cell r="O185">
            <v>40814</v>
          </cell>
          <cell r="P185">
            <v>8600</v>
          </cell>
          <cell r="Q185">
            <v>8670</v>
          </cell>
          <cell r="R185">
            <v>8590</v>
          </cell>
          <cell r="S185">
            <v>8590</v>
          </cell>
          <cell r="T185">
            <v>8526</v>
          </cell>
          <cell r="U185">
            <v>8667.6</v>
          </cell>
          <cell r="V185">
            <v>9029.4</v>
          </cell>
          <cell r="W185">
            <v>9248.4</v>
          </cell>
        </row>
        <row r="186">
          <cell r="O186">
            <v>40815</v>
          </cell>
          <cell r="P186">
            <v>8520</v>
          </cell>
          <cell r="Q186">
            <v>8750</v>
          </cell>
          <cell r="R186">
            <v>8500</v>
          </cell>
          <cell r="S186">
            <v>8680</v>
          </cell>
          <cell r="T186">
            <v>8536</v>
          </cell>
          <cell r="U186">
            <v>8666.4</v>
          </cell>
          <cell r="V186">
            <v>9006.4</v>
          </cell>
          <cell r="W186">
            <v>9238.7999999999993</v>
          </cell>
        </row>
        <row r="187">
          <cell r="O187">
            <v>40816</v>
          </cell>
          <cell r="P187">
            <v>8700</v>
          </cell>
          <cell r="Q187">
            <v>8750</v>
          </cell>
          <cell r="R187">
            <v>8600</v>
          </cell>
          <cell r="S187">
            <v>8620</v>
          </cell>
          <cell r="T187">
            <v>8596</v>
          </cell>
          <cell r="U187">
            <v>8664</v>
          </cell>
          <cell r="V187">
            <v>8980</v>
          </cell>
          <cell r="W187">
            <v>9228.6666666666661</v>
          </cell>
        </row>
        <row r="188">
          <cell r="O188">
            <v>40819</v>
          </cell>
          <cell r="P188">
            <v>8530</v>
          </cell>
          <cell r="Q188">
            <v>8590</v>
          </cell>
          <cell r="R188">
            <v>8450</v>
          </cell>
          <cell r="S188">
            <v>8450</v>
          </cell>
          <cell r="T188">
            <v>8606</v>
          </cell>
          <cell r="U188">
            <v>8656</v>
          </cell>
          <cell r="V188">
            <v>8950</v>
          </cell>
          <cell r="W188">
            <v>9214.7999999999993</v>
          </cell>
        </row>
        <row r="189">
          <cell r="O189">
            <v>40820</v>
          </cell>
          <cell r="P189">
            <v>8400</v>
          </cell>
          <cell r="Q189">
            <v>8460</v>
          </cell>
          <cell r="R189">
            <v>8320</v>
          </cell>
          <cell r="S189">
            <v>8380</v>
          </cell>
          <cell r="T189">
            <v>8544</v>
          </cell>
          <cell r="U189">
            <v>8642.7999999999993</v>
          </cell>
          <cell r="V189">
            <v>8916.2000000000007</v>
          </cell>
          <cell r="W189">
            <v>9200</v>
          </cell>
        </row>
        <row r="190">
          <cell r="O190">
            <v>40821</v>
          </cell>
          <cell r="P190">
            <v>8500</v>
          </cell>
          <cell r="Q190">
            <v>8500</v>
          </cell>
          <cell r="R190">
            <v>8350</v>
          </cell>
          <cell r="S190">
            <v>8490</v>
          </cell>
          <cell r="T190">
            <v>8524</v>
          </cell>
          <cell r="U190">
            <v>8630</v>
          </cell>
          <cell r="V190">
            <v>8886</v>
          </cell>
          <cell r="W190">
            <v>9187.4666666666672</v>
          </cell>
        </row>
        <row r="191">
          <cell r="O191">
            <v>40822</v>
          </cell>
          <cell r="P191">
            <v>8470</v>
          </cell>
          <cell r="Q191">
            <v>8600</v>
          </cell>
          <cell r="R191">
            <v>8470</v>
          </cell>
          <cell r="S191">
            <v>8560</v>
          </cell>
          <cell r="T191">
            <v>8500</v>
          </cell>
          <cell r="U191">
            <v>8617.2000000000007</v>
          </cell>
          <cell r="V191">
            <v>8857.2000000000007</v>
          </cell>
          <cell r="W191">
            <v>9177.2000000000007</v>
          </cell>
        </row>
        <row r="192">
          <cell r="O192">
            <v>40823</v>
          </cell>
          <cell r="P192">
            <v>8610</v>
          </cell>
          <cell r="Q192">
            <v>8650</v>
          </cell>
          <cell r="R192">
            <v>8550</v>
          </cell>
          <cell r="S192">
            <v>8570</v>
          </cell>
          <cell r="T192">
            <v>8490</v>
          </cell>
          <cell r="U192">
            <v>8598.7999999999993</v>
          </cell>
          <cell r="V192">
            <v>8829</v>
          </cell>
          <cell r="W192">
            <v>9167.6</v>
          </cell>
        </row>
        <row r="193">
          <cell r="O193">
            <v>40827</v>
          </cell>
          <cell r="P193">
            <v>8770</v>
          </cell>
          <cell r="Q193">
            <v>8790</v>
          </cell>
          <cell r="R193">
            <v>8700</v>
          </cell>
          <cell r="S193">
            <v>8750</v>
          </cell>
          <cell r="T193">
            <v>8550</v>
          </cell>
          <cell r="U193">
            <v>8590.7999999999993</v>
          </cell>
          <cell r="V193">
            <v>8807</v>
          </cell>
          <cell r="W193">
            <v>9158.6666666666661</v>
          </cell>
        </row>
        <row r="194">
          <cell r="O194">
            <v>40828</v>
          </cell>
          <cell r="P194">
            <v>8720</v>
          </cell>
          <cell r="Q194">
            <v>8870</v>
          </cell>
          <cell r="R194">
            <v>8690</v>
          </cell>
          <cell r="S194">
            <v>8870</v>
          </cell>
          <cell r="T194">
            <v>8648</v>
          </cell>
          <cell r="U194">
            <v>8596</v>
          </cell>
          <cell r="V194">
            <v>8789.4</v>
          </cell>
          <cell r="W194">
            <v>9149.6</v>
          </cell>
        </row>
        <row r="195">
          <cell r="O195">
            <v>40829</v>
          </cell>
          <cell r="P195">
            <v>8840</v>
          </cell>
          <cell r="Q195">
            <v>8840</v>
          </cell>
          <cell r="R195">
            <v>8740</v>
          </cell>
          <cell r="S195">
            <v>8760</v>
          </cell>
          <cell r="T195">
            <v>8702</v>
          </cell>
          <cell r="U195">
            <v>8602.7999999999993</v>
          </cell>
          <cell r="V195">
            <v>8766.4</v>
          </cell>
          <cell r="W195">
            <v>9139.7333333333336</v>
          </cell>
        </row>
        <row r="196">
          <cell r="O196">
            <v>40830</v>
          </cell>
          <cell r="P196">
            <v>8770</v>
          </cell>
          <cell r="Q196">
            <v>8840</v>
          </cell>
          <cell r="R196">
            <v>8730</v>
          </cell>
          <cell r="S196">
            <v>8840</v>
          </cell>
          <cell r="T196">
            <v>8758</v>
          </cell>
          <cell r="U196">
            <v>8613.6</v>
          </cell>
          <cell r="V196">
            <v>8748</v>
          </cell>
          <cell r="W196">
            <v>9129.7333333333336</v>
          </cell>
        </row>
        <row r="197">
          <cell r="O197">
            <v>40833</v>
          </cell>
          <cell r="P197">
            <v>8870</v>
          </cell>
          <cell r="Q197">
            <v>8940</v>
          </cell>
          <cell r="R197">
            <v>8760</v>
          </cell>
          <cell r="S197">
            <v>8780</v>
          </cell>
          <cell r="T197">
            <v>8800</v>
          </cell>
          <cell r="U197">
            <v>8613.6</v>
          </cell>
          <cell r="V197">
            <v>8732.6</v>
          </cell>
          <cell r="W197">
            <v>9119.2000000000007</v>
          </cell>
        </row>
        <row r="198">
          <cell r="O198">
            <v>40834</v>
          </cell>
          <cell r="P198">
            <v>8740</v>
          </cell>
          <cell r="Q198">
            <v>8780</v>
          </cell>
          <cell r="R198">
            <v>8680</v>
          </cell>
          <cell r="S198">
            <v>8780</v>
          </cell>
          <cell r="T198">
            <v>8806</v>
          </cell>
          <cell r="U198">
            <v>8615.6</v>
          </cell>
          <cell r="V198">
            <v>8720.6</v>
          </cell>
          <cell r="W198">
            <v>9107.6</v>
          </cell>
        </row>
        <row r="199">
          <cell r="O199">
            <v>40835</v>
          </cell>
          <cell r="P199">
            <v>8820</v>
          </cell>
          <cell r="Q199">
            <v>8820</v>
          </cell>
          <cell r="R199">
            <v>8740</v>
          </cell>
          <cell r="S199">
            <v>8790</v>
          </cell>
          <cell r="T199">
            <v>8790</v>
          </cell>
          <cell r="U199">
            <v>8628.7999999999993</v>
          </cell>
          <cell r="V199">
            <v>8710.7999999999993</v>
          </cell>
          <cell r="W199">
            <v>9093.3333333333339</v>
          </cell>
        </row>
        <row r="200">
          <cell r="O200">
            <v>40836</v>
          </cell>
          <cell r="P200">
            <v>8740</v>
          </cell>
          <cell r="Q200">
            <v>8740</v>
          </cell>
          <cell r="R200">
            <v>8640</v>
          </cell>
          <cell r="S200">
            <v>8670</v>
          </cell>
          <cell r="T200">
            <v>8772</v>
          </cell>
          <cell r="U200">
            <v>8639.6</v>
          </cell>
          <cell r="V200">
            <v>8706</v>
          </cell>
          <cell r="W200">
            <v>9078.1333333333332</v>
          </cell>
        </row>
        <row r="201">
          <cell r="O201">
            <v>40837</v>
          </cell>
          <cell r="P201">
            <v>8670</v>
          </cell>
          <cell r="Q201">
            <v>8740</v>
          </cell>
          <cell r="R201">
            <v>8650</v>
          </cell>
          <cell r="S201">
            <v>8710</v>
          </cell>
          <cell r="T201">
            <v>8746</v>
          </cell>
          <cell r="U201">
            <v>8644.7999999999993</v>
          </cell>
          <cell r="V201">
            <v>8701</v>
          </cell>
          <cell r="W201">
            <v>9063.7333333333336</v>
          </cell>
        </row>
        <row r="202">
          <cell r="O202">
            <v>40840</v>
          </cell>
          <cell r="P202">
            <v>8760</v>
          </cell>
          <cell r="Q202">
            <v>8840</v>
          </cell>
          <cell r="R202">
            <v>8760</v>
          </cell>
          <cell r="S202">
            <v>8830</v>
          </cell>
          <cell r="T202">
            <v>8756</v>
          </cell>
          <cell r="U202">
            <v>8654</v>
          </cell>
          <cell r="V202">
            <v>8703.4</v>
          </cell>
          <cell r="W202">
            <v>9049.2000000000007</v>
          </cell>
        </row>
        <row r="203">
          <cell r="O203">
            <v>40841</v>
          </cell>
          <cell r="P203">
            <v>8840</v>
          </cell>
          <cell r="Q203">
            <v>8860</v>
          </cell>
          <cell r="R203">
            <v>8710</v>
          </cell>
          <cell r="S203">
            <v>8730</v>
          </cell>
          <cell r="T203">
            <v>8746</v>
          </cell>
          <cell r="U203">
            <v>8656</v>
          </cell>
          <cell r="V203">
            <v>8698.4</v>
          </cell>
          <cell r="W203">
            <v>9033.4666666666672</v>
          </cell>
        </row>
        <row r="204">
          <cell r="O204">
            <v>40842</v>
          </cell>
          <cell r="P204">
            <v>8660</v>
          </cell>
          <cell r="Q204">
            <v>8790</v>
          </cell>
          <cell r="R204">
            <v>8640</v>
          </cell>
          <cell r="S204">
            <v>8730</v>
          </cell>
          <cell r="T204">
            <v>8734</v>
          </cell>
          <cell r="U204">
            <v>8653.2000000000007</v>
          </cell>
          <cell r="V204">
            <v>8695.2000000000007</v>
          </cell>
          <cell r="W204">
            <v>9016.6666666666661</v>
          </cell>
        </row>
        <row r="205">
          <cell r="O205">
            <v>40843</v>
          </cell>
          <cell r="P205">
            <v>8760</v>
          </cell>
          <cell r="Q205">
            <v>9040</v>
          </cell>
          <cell r="R205">
            <v>8730</v>
          </cell>
          <cell r="S205">
            <v>9040</v>
          </cell>
          <cell r="T205">
            <v>8808</v>
          </cell>
          <cell r="U205">
            <v>8666.4</v>
          </cell>
          <cell r="V205">
            <v>8695.7999999999993</v>
          </cell>
          <cell r="W205">
            <v>9002.5333333333328</v>
          </cell>
        </row>
        <row r="206">
          <cell r="O206">
            <v>40844</v>
          </cell>
          <cell r="P206">
            <v>9080</v>
          </cell>
          <cell r="Q206">
            <v>9080</v>
          </cell>
          <cell r="R206">
            <v>8990</v>
          </cell>
          <cell r="S206">
            <v>9030</v>
          </cell>
          <cell r="T206">
            <v>8872</v>
          </cell>
          <cell r="U206">
            <v>8682.4</v>
          </cell>
          <cell r="V206">
            <v>8696.2000000000007</v>
          </cell>
          <cell r="W206">
            <v>8988.6666666666661</v>
          </cell>
        </row>
        <row r="207">
          <cell r="O207">
            <v>40847</v>
          </cell>
          <cell r="P207">
            <v>9000</v>
          </cell>
          <cell r="Q207">
            <v>9140</v>
          </cell>
          <cell r="R207">
            <v>8880</v>
          </cell>
          <cell r="S207">
            <v>8910</v>
          </cell>
          <cell r="T207">
            <v>8888</v>
          </cell>
          <cell r="U207">
            <v>8706</v>
          </cell>
          <cell r="V207">
            <v>8694.6</v>
          </cell>
          <cell r="W207">
            <v>8975.0666666666675</v>
          </cell>
        </row>
        <row r="208">
          <cell r="O208">
            <v>40848</v>
          </cell>
          <cell r="P208">
            <v>8870</v>
          </cell>
          <cell r="Q208">
            <v>8930</v>
          </cell>
          <cell r="R208">
            <v>8670</v>
          </cell>
          <cell r="S208">
            <v>8730</v>
          </cell>
          <cell r="T208">
            <v>8888</v>
          </cell>
          <cell r="U208">
            <v>8719.2000000000007</v>
          </cell>
          <cell r="V208">
            <v>8693.2000000000007</v>
          </cell>
          <cell r="W208">
            <v>8959.8666666666668</v>
          </cell>
        </row>
        <row r="209">
          <cell r="O209">
            <v>40849</v>
          </cell>
          <cell r="P209">
            <v>8690</v>
          </cell>
          <cell r="Q209">
            <v>8710</v>
          </cell>
          <cell r="R209">
            <v>8590</v>
          </cell>
          <cell r="S209">
            <v>8660</v>
          </cell>
          <cell r="T209">
            <v>8874</v>
          </cell>
          <cell r="U209">
            <v>8718</v>
          </cell>
          <cell r="V209">
            <v>8694</v>
          </cell>
          <cell r="W209">
            <v>8943.2000000000007</v>
          </cell>
        </row>
        <row r="210">
          <cell r="O210">
            <v>40851</v>
          </cell>
          <cell r="P210">
            <v>8770</v>
          </cell>
          <cell r="Q210">
            <v>8800</v>
          </cell>
          <cell r="R210">
            <v>8690</v>
          </cell>
          <cell r="S210">
            <v>8720</v>
          </cell>
          <cell r="T210">
            <v>8810</v>
          </cell>
          <cell r="U210">
            <v>8723.2000000000007</v>
          </cell>
          <cell r="V210">
            <v>8695.4</v>
          </cell>
          <cell r="W210">
            <v>8927.3333333333339</v>
          </cell>
        </row>
        <row r="211">
          <cell r="O211">
            <v>40854</v>
          </cell>
          <cell r="P211">
            <v>8760</v>
          </cell>
          <cell r="Q211">
            <v>8760</v>
          </cell>
          <cell r="R211">
            <v>8670</v>
          </cell>
          <cell r="S211">
            <v>8710</v>
          </cell>
          <cell r="T211">
            <v>8746</v>
          </cell>
          <cell r="U211">
            <v>8724.4</v>
          </cell>
          <cell r="V211">
            <v>8695.4</v>
          </cell>
          <cell r="W211">
            <v>8912.4</v>
          </cell>
        </row>
        <row r="212">
          <cell r="O212">
            <v>40855</v>
          </cell>
          <cell r="P212">
            <v>8740</v>
          </cell>
          <cell r="Q212">
            <v>8750</v>
          </cell>
          <cell r="R212">
            <v>8640</v>
          </cell>
          <cell r="S212">
            <v>8670</v>
          </cell>
          <cell r="T212">
            <v>8698</v>
          </cell>
          <cell r="U212">
            <v>8726.4</v>
          </cell>
          <cell r="V212">
            <v>8695.2000000000007</v>
          </cell>
          <cell r="W212">
            <v>8895.4666666666672</v>
          </cell>
        </row>
        <row r="213">
          <cell r="O213">
            <v>40856</v>
          </cell>
          <cell r="P213">
            <v>8710</v>
          </cell>
          <cell r="Q213">
            <v>8750</v>
          </cell>
          <cell r="R213">
            <v>8600</v>
          </cell>
          <cell r="S213">
            <v>8620</v>
          </cell>
          <cell r="T213">
            <v>8676</v>
          </cell>
          <cell r="U213">
            <v>8733.2000000000007</v>
          </cell>
          <cell r="V213">
            <v>8694.6</v>
          </cell>
          <cell r="W213">
            <v>8877.7333333333336</v>
          </cell>
        </row>
        <row r="214">
          <cell r="O214">
            <v>40857</v>
          </cell>
          <cell r="P214">
            <v>8530</v>
          </cell>
          <cell r="Q214">
            <v>8560</v>
          </cell>
          <cell r="R214">
            <v>8460</v>
          </cell>
          <cell r="S214">
            <v>8520</v>
          </cell>
          <cell r="T214">
            <v>8648</v>
          </cell>
          <cell r="U214">
            <v>8738.7999999999993</v>
          </cell>
          <cell r="V214">
            <v>8690.7999999999993</v>
          </cell>
          <cell r="W214">
            <v>8857.0666666666675</v>
          </cell>
        </row>
        <row r="215">
          <cell r="O215">
            <v>40858</v>
          </cell>
          <cell r="P215">
            <v>8530</v>
          </cell>
          <cell r="Q215">
            <v>8590</v>
          </cell>
          <cell r="R215">
            <v>8460</v>
          </cell>
          <cell r="S215">
            <v>8590</v>
          </cell>
          <cell r="T215">
            <v>8622</v>
          </cell>
          <cell r="U215">
            <v>8742.7999999999993</v>
          </cell>
          <cell r="V215">
            <v>8686.4</v>
          </cell>
          <cell r="W215">
            <v>8838.2666666666664</v>
          </cell>
        </row>
        <row r="216">
          <cell r="O216">
            <v>40861</v>
          </cell>
          <cell r="P216">
            <v>8640</v>
          </cell>
          <cell r="Q216">
            <v>8650</v>
          </cell>
          <cell r="R216">
            <v>8520</v>
          </cell>
          <cell r="S216">
            <v>8530</v>
          </cell>
          <cell r="T216">
            <v>8586</v>
          </cell>
          <cell r="U216">
            <v>8741.6</v>
          </cell>
          <cell r="V216">
            <v>8679.4</v>
          </cell>
          <cell r="W216">
            <v>8818.6666666666661</v>
          </cell>
        </row>
        <row r="217">
          <cell r="O217">
            <v>40862</v>
          </cell>
          <cell r="P217">
            <v>8530</v>
          </cell>
          <cell r="Q217">
            <v>8580</v>
          </cell>
          <cell r="R217">
            <v>8490</v>
          </cell>
          <cell r="S217">
            <v>8560</v>
          </cell>
          <cell r="T217">
            <v>8564</v>
          </cell>
          <cell r="U217">
            <v>8741.2000000000007</v>
          </cell>
          <cell r="V217">
            <v>8670</v>
          </cell>
          <cell r="W217">
            <v>8799.7333333333336</v>
          </cell>
        </row>
        <row r="218">
          <cell r="O218">
            <v>40863</v>
          </cell>
          <cell r="P218">
            <v>8550</v>
          </cell>
          <cell r="Q218">
            <v>8550</v>
          </cell>
          <cell r="R218">
            <v>8440</v>
          </cell>
          <cell r="S218">
            <v>8470</v>
          </cell>
          <cell r="T218">
            <v>8534</v>
          </cell>
          <cell r="U218">
            <v>8730</v>
          </cell>
          <cell r="V218">
            <v>8660.4</v>
          </cell>
          <cell r="W218">
            <v>8781.3333333333339</v>
          </cell>
        </row>
        <row r="219">
          <cell r="O219">
            <v>40864</v>
          </cell>
          <cell r="P219">
            <v>8420</v>
          </cell>
          <cell r="Q219">
            <v>8490</v>
          </cell>
          <cell r="R219">
            <v>8380</v>
          </cell>
          <cell r="S219">
            <v>8380</v>
          </cell>
          <cell r="T219">
            <v>8506</v>
          </cell>
          <cell r="U219">
            <v>8710.4</v>
          </cell>
          <cell r="V219">
            <v>8653.2000000000007</v>
          </cell>
          <cell r="W219">
            <v>8763.0666666666675</v>
          </cell>
        </row>
        <row r="220">
          <cell r="O220">
            <v>40865</v>
          </cell>
          <cell r="P220">
            <v>8370</v>
          </cell>
          <cell r="Q220">
            <v>8440</v>
          </cell>
          <cell r="R220">
            <v>8350</v>
          </cell>
          <cell r="S220">
            <v>8390</v>
          </cell>
          <cell r="T220">
            <v>8466</v>
          </cell>
          <cell r="U220">
            <v>8695.6</v>
          </cell>
          <cell r="V220">
            <v>8649.2000000000007</v>
          </cell>
          <cell r="W220">
            <v>8742.7999999999993</v>
          </cell>
        </row>
        <row r="221">
          <cell r="O221">
            <v>40868</v>
          </cell>
          <cell r="P221">
            <v>8360</v>
          </cell>
          <cell r="Q221">
            <v>8360</v>
          </cell>
          <cell r="R221">
            <v>8220</v>
          </cell>
          <cell r="S221">
            <v>8220</v>
          </cell>
          <cell r="T221">
            <v>8404</v>
          </cell>
          <cell r="U221">
            <v>8670.7999999999993</v>
          </cell>
          <cell r="V221">
            <v>8642.2000000000007</v>
          </cell>
          <cell r="W221">
            <v>8722.2666666666664</v>
          </cell>
        </row>
        <row r="222">
          <cell r="O222">
            <v>40869</v>
          </cell>
          <cell r="P222">
            <v>8270</v>
          </cell>
          <cell r="Q222">
            <v>8340</v>
          </cell>
          <cell r="R222">
            <v>8240</v>
          </cell>
          <cell r="S222">
            <v>8300</v>
          </cell>
          <cell r="T222">
            <v>8352</v>
          </cell>
          <cell r="U222">
            <v>8651.6</v>
          </cell>
          <cell r="V222">
            <v>8632.6</v>
          </cell>
          <cell r="W222">
            <v>8705.6</v>
          </cell>
        </row>
        <row r="223">
          <cell r="O223">
            <v>40871</v>
          </cell>
          <cell r="P223">
            <v>8170</v>
          </cell>
          <cell r="Q223">
            <v>8210</v>
          </cell>
          <cell r="R223">
            <v>8130</v>
          </cell>
          <cell r="S223">
            <v>8140</v>
          </cell>
          <cell r="T223">
            <v>8286</v>
          </cell>
          <cell r="U223">
            <v>8626</v>
          </cell>
          <cell r="V223">
            <v>8620.7999999999993</v>
          </cell>
          <cell r="W223">
            <v>8689.0666666666675</v>
          </cell>
        </row>
        <row r="224">
          <cell r="O224">
            <v>40872</v>
          </cell>
          <cell r="P224">
            <v>8130</v>
          </cell>
          <cell r="Q224">
            <v>8190</v>
          </cell>
          <cell r="R224">
            <v>8100</v>
          </cell>
          <cell r="S224">
            <v>8120</v>
          </cell>
          <cell r="T224">
            <v>8234</v>
          </cell>
          <cell r="U224">
            <v>8599.2000000000007</v>
          </cell>
          <cell r="V224">
            <v>8614</v>
          </cell>
          <cell r="W224">
            <v>8673.6</v>
          </cell>
        </row>
        <row r="225">
          <cell r="O225">
            <v>40875</v>
          </cell>
          <cell r="P225">
            <v>8250</v>
          </cell>
          <cell r="Q225">
            <v>8400</v>
          </cell>
          <cell r="R225">
            <v>8250</v>
          </cell>
          <cell r="S225">
            <v>8390</v>
          </cell>
          <cell r="T225">
            <v>8234</v>
          </cell>
          <cell r="U225">
            <v>8588</v>
          </cell>
          <cell r="V225">
            <v>8613.7999999999993</v>
          </cell>
          <cell r="W225">
            <v>8666.6666666666661</v>
          </cell>
        </row>
        <row r="226">
          <cell r="O226">
            <v>40876</v>
          </cell>
          <cell r="P226">
            <v>8360</v>
          </cell>
          <cell r="Q226">
            <v>8490</v>
          </cell>
          <cell r="R226">
            <v>8340</v>
          </cell>
          <cell r="S226">
            <v>8430</v>
          </cell>
          <cell r="T226">
            <v>8276</v>
          </cell>
          <cell r="U226">
            <v>8576.7999999999993</v>
          </cell>
          <cell r="V226">
            <v>8610.7999999999993</v>
          </cell>
          <cell r="W226">
            <v>8659.6</v>
          </cell>
        </row>
        <row r="227">
          <cell r="O227">
            <v>40877</v>
          </cell>
          <cell r="P227">
            <v>8390</v>
          </cell>
          <cell r="Q227">
            <v>8640</v>
          </cell>
          <cell r="R227">
            <v>8350</v>
          </cell>
          <cell r="S227">
            <v>8610</v>
          </cell>
          <cell r="T227">
            <v>8338</v>
          </cell>
          <cell r="U227">
            <v>8568</v>
          </cell>
          <cell r="V227">
            <v>8611</v>
          </cell>
          <cell r="W227">
            <v>8658.2666666666664</v>
          </cell>
        </row>
        <row r="228">
          <cell r="O228">
            <v>40878</v>
          </cell>
          <cell r="P228">
            <v>8630</v>
          </cell>
          <cell r="Q228">
            <v>8650</v>
          </cell>
          <cell r="R228">
            <v>8550</v>
          </cell>
          <cell r="S228">
            <v>8580</v>
          </cell>
          <cell r="T228">
            <v>8426</v>
          </cell>
          <cell r="U228">
            <v>8562</v>
          </cell>
          <cell r="V228">
            <v>8609</v>
          </cell>
          <cell r="W228">
            <v>8652.9333333333325</v>
          </cell>
        </row>
        <row r="229">
          <cell r="O229">
            <v>40879</v>
          </cell>
          <cell r="P229">
            <v>8590</v>
          </cell>
          <cell r="Q229">
            <v>8740</v>
          </cell>
          <cell r="R229">
            <v>8580</v>
          </cell>
          <cell r="S229">
            <v>8670</v>
          </cell>
          <cell r="T229">
            <v>8536</v>
          </cell>
          <cell r="U229">
            <v>8559.6</v>
          </cell>
          <cell r="V229">
            <v>8606.4</v>
          </cell>
          <cell r="W229">
            <v>8650</v>
          </cell>
        </row>
        <row r="230">
          <cell r="O230">
            <v>40882</v>
          </cell>
          <cell r="P230">
            <v>8710</v>
          </cell>
          <cell r="Q230">
            <v>8720</v>
          </cell>
          <cell r="R230">
            <v>8660</v>
          </cell>
          <cell r="S230">
            <v>8710</v>
          </cell>
          <cell r="T230">
            <v>8600</v>
          </cell>
          <cell r="U230">
            <v>8546.4</v>
          </cell>
          <cell r="V230">
            <v>8606.4</v>
          </cell>
          <cell r="W230">
            <v>8646</v>
          </cell>
        </row>
        <row r="231">
          <cell r="O231">
            <v>40883</v>
          </cell>
          <cell r="P231">
            <v>8640</v>
          </cell>
          <cell r="Q231">
            <v>8660</v>
          </cell>
          <cell r="R231">
            <v>8530</v>
          </cell>
          <cell r="S231">
            <v>8610</v>
          </cell>
          <cell r="T231">
            <v>8636</v>
          </cell>
          <cell r="U231">
            <v>8529.6</v>
          </cell>
          <cell r="V231">
            <v>8606</v>
          </cell>
          <cell r="W231">
            <v>8640.6666666666661</v>
          </cell>
        </row>
        <row r="232">
          <cell r="O232">
            <v>40884</v>
          </cell>
          <cell r="P232">
            <v>8620</v>
          </cell>
          <cell r="Q232">
            <v>8720</v>
          </cell>
          <cell r="R232">
            <v>8610</v>
          </cell>
          <cell r="S232">
            <v>8660</v>
          </cell>
          <cell r="T232">
            <v>8646</v>
          </cell>
          <cell r="U232">
            <v>8519.6</v>
          </cell>
          <cell r="V232">
            <v>8612.7999999999993</v>
          </cell>
          <cell r="W232">
            <v>8636.2666666666664</v>
          </cell>
        </row>
        <row r="233">
          <cell r="O233">
            <v>40885</v>
          </cell>
          <cell r="P233">
            <v>8650</v>
          </cell>
          <cell r="Q233">
            <v>8700</v>
          </cell>
          <cell r="R233">
            <v>8550</v>
          </cell>
          <cell r="S233">
            <v>8580</v>
          </cell>
          <cell r="T233">
            <v>8646</v>
          </cell>
          <cell r="U233">
            <v>8513.6</v>
          </cell>
          <cell r="V233">
            <v>8616.4</v>
          </cell>
          <cell r="W233">
            <v>8633.3333333333339</v>
          </cell>
        </row>
        <row r="234">
          <cell r="O234">
            <v>40886</v>
          </cell>
          <cell r="P234">
            <v>8550</v>
          </cell>
          <cell r="Q234">
            <v>8630</v>
          </cell>
          <cell r="R234">
            <v>8490</v>
          </cell>
          <cell r="S234">
            <v>8630</v>
          </cell>
          <cell r="T234">
            <v>8638</v>
          </cell>
          <cell r="U234">
            <v>8512.4</v>
          </cell>
          <cell r="V234">
            <v>8615.2000000000007</v>
          </cell>
          <cell r="W234">
            <v>8633.4666666666672</v>
          </cell>
        </row>
        <row r="235">
          <cell r="O235">
            <v>40889</v>
          </cell>
          <cell r="P235">
            <v>8660</v>
          </cell>
          <cell r="Q235">
            <v>8670</v>
          </cell>
          <cell r="R235">
            <v>8510</v>
          </cell>
          <cell r="S235">
            <v>8510</v>
          </cell>
          <cell r="T235">
            <v>8598</v>
          </cell>
          <cell r="U235">
            <v>8504</v>
          </cell>
          <cell r="V235">
            <v>8613.6</v>
          </cell>
          <cell r="W235">
            <v>8631.6</v>
          </cell>
        </row>
        <row r="236">
          <cell r="O236">
            <v>40890</v>
          </cell>
          <cell r="P236">
            <v>8520</v>
          </cell>
          <cell r="Q236">
            <v>8610</v>
          </cell>
          <cell r="R236">
            <v>8510</v>
          </cell>
          <cell r="S236">
            <v>8570</v>
          </cell>
          <cell r="T236">
            <v>8590</v>
          </cell>
          <cell r="U236">
            <v>8498.4</v>
          </cell>
          <cell r="V236">
            <v>8611.4</v>
          </cell>
          <cell r="W236">
            <v>8629.7333333333336</v>
          </cell>
        </row>
        <row r="237">
          <cell r="O237">
            <v>40891</v>
          </cell>
          <cell r="P237">
            <v>8500</v>
          </cell>
          <cell r="Q237">
            <v>8530</v>
          </cell>
          <cell r="R237">
            <v>8420</v>
          </cell>
          <cell r="S237">
            <v>8450</v>
          </cell>
          <cell r="T237">
            <v>8548</v>
          </cell>
          <cell r="U237">
            <v>8489.6</v>
          </cell>
          <cell r="V237">
            <v>8608</v>
          </cell>
          <cell r="W237">
            <v>8626.6666666666661</v>
          </cell>
        </row>
        <row r="238">
          <cell r="O238">
            <v>40892</v>
          </cell>
          <cell r="P238">
            <v>8430</v>
          </cell>
          <cell r="Q238">
            <v>8440</v>
          </cell>
          <cell r="R238">
            <v>8360</v>
          </cell>
          <cell r="S238">
            <v>8410</v>
          </cell>
          <cell r="T238">
            <v>8514</v>
          </cell>
          <cell r="U238">
            <v>8481.2000000000007</v>
          </cell>
          <cell r="V238">
            <v>8607.2000000000007</v>
          </cell>
          <cell r="W238">
            <v>8623.4666666666672</v>
          </cell>
        </row>
        <row r="239">
          <cell r="O239">
            <v>40893</v>
          </cell>
          <cell r="P239">
            <v>8420</v>
          </cell>
          <cell r="Q239">
            <v>8440</v>
          </cell>
          <cell r="R239">
            <v>8350</v>
          </cell>
          <cell r="S239">
            <v>8370</v>
          </cell>
          <cell r="T239">
            <v>8462</v>
          </cell>
          <cell r="U239">
            <v>8475.2000000000007</v>
          </cell>
          <cell r="V239">
            <v>8607</v>
          </cell>
          <cell r="W239">
            <v>8618.9333333333325</v>
          </cell>
        </row>
        <row r="240">
          <cell r="O240">
            <v>40896</v>
          </cell>
          <cell r="P240">
            <v>8350</v>
          </cell>
          <cell r="Q240">
            <v>8360</v>
          </cell>
          <cell r="R240">
            <v>8260</v>
          </cell>
          <cell r="S240">
            <v>8310</v>
          </cell>
          <cell r="T240">
            <v>8422</v>
          </cell>
          <cell r="U240">
            <v>8464</v>
          </cell>
          <cell r="V240">
            <v>8603.4</v>
          </cell>
          <cell r="W240">
            <v>8612.2666666666664</v>
          </cell>
        </row>
        <row r="241">
          <cell r="O241">
            <v>40897</v>
          </cell>
          <cell r="P241">
            <v>8320</v>
          </cell>
          <cell r="Q241">
            <v>8450</v>
          </cell>
          <cell r="R241">
            <v>8310</v>
          </cell>
          <cell r="S241">
            <v>8450</v>
          </cell>
          <cell r="T241">
            <v>8398</v>
          </cell>
          <cell r="U241">
            <v>8460.7999999999993</v>
          </cell>
          <cell r="V241">
            <v>8601.2000000000007</v>
          </cell>
          <cell r="W241">
            <v>8606.5333333333328</v>
          </cell>
        </row>
        <row r="242">
          <cell r="O242">
            <v>40898</v>
          </cell>
          <cell r="P242">
            <v>8450</v>
          </cell>
          <cell r="Q242">
            <v>8500</v>
          </cell>
          <cell r="R242">
            <v>8380</v>
          </cell>
          <cell r="S242">
            <v>8410</v>
          </cell>
          <cell r="T242">
            <v>8390</v>
          </cell>
          <cell r="U242">
            <v>8454.7999999999993</v>
          </cell>
          <cell r="V242">
            <v>8598</v>
          </cell>
          <cell r="W242">
            <v>8598.2666666666664</v>
          </cell>
        </row>
        <row r="243">
          <cell r="O243">
            <v>40899</v>
          </cell>
          <cell r="P243">
            <v>8430</v>
          </cell>
          <cell r="Q243">
            <v>8450</v>
          </cell>
          <cell r="R243">
            <v>8370</v>
          </cell>
          <cell r="S243">
            <v>8440</v>
          </cell>
          <cell r="T243">
            <v>8396</v>
          </cell>
          <cell r="U243">
            <v>8453.6</v>
          </cell>
          <cell r="V243">
            <v>8591.7999999999993</v>
          </cell>
          <cell r="W243">
            <v>8591.4666666666672</v>
          </cell>
        </row>
        <row r="244">
          <cell r="O244">
            <v>40903</v>
          </cell>
          <cell r="P244">
            <v>8520</v>
          </cell>
          <cell r="Q244">
            <v>8530</v>
          </cell>
          <cell r="R244">
            <v>8430</v>
          </cell>
          <cell r="S244">
            <v>8440</v>
          </cell>
          <cell r="T244">
            <v>8410</v>
          </cell>
          <cell r="U244">
            <v>8456</v>
          </cell>
          <cell r="V244">
            <v>8583.2000000000007</v>
          </cell>
          <cell r="W244">
            <v>8587.4666666666672</v>
          </cell>
        </row>
        <row r="245">
          <cell r="O245">
            <v>40904</v>
          </cell>
          <cell r="P245">
            <v>8420</v>
          </cell>
          <cell r="Q245">
            <v>8470</v>
          </cell>
          <cell r="R245">
            <v>8410</v>
          </cell>
          <cell r="S245">
            <v>8460</v>
          </cell>
          <cell r="T245">
            <v>8440</v>
          </cell>
          <cell r="U245">
            <v>8458.7999999999993</v>
          </cell>
          <cell r="V245">
            <v>8577.2000000000007</v>
          </cell>
          <cell r="W245">
            <v>8585.7333333333336</v>
          </cell>
        </row>
        <row r="246">
          <cell r="O246">
            <v>40905</v>
          </cell>
          <cell r="P246">
            <v>8450</v>
          </cell>
          <cell r="Q246">
            <v>8460</v>
          </cell>
          <cell r="R246">
            <v>8360</v>
          </cell>
          <cell r="S246">
            <v>8370</v>
          </cell>
          <cell r="T246">
            <v>8424</v>
          </cell>
          <cell r="U246">
            <v>8464.7999999999993</v>
          </cell>
          <cell r="V246">
            <v>8567.7999999999993</v>
          </cell>
          <cell r="W246">
            <v>8583.0666666666675</v>
          </cell>
        </row>
        <row r="247">
          <cell r="O247">
            <v>40906</v>
          </cell>
          <cell r="P247">
            <v>8360</v>
          </cell>
          <cell r="Q247">
            <v>8420</v>
          </cell>
          <cell r="R247">
            <v>8330</v>
          </cell>
          <cell r="S247">
            <v>8420</v>
          </cell>
          <cell r="T247">
            <v>8426</v>
          </cell>
          <cell r="U247">
            <v>8469.6</v>
          </cell>
          <cell r="V247">
            <v>8560.6</v>
          </cell>
          <cell r="W247">
            <v>8578.2666666666664</v>
          </cell>
        </row>
        <row r="248">
          <cell r="O248">
            <v>40907</v>
          </cell>
          <cell r="P248">
            <v>8440</v>
          </cell>
          <cell r="Q248">
            <v>8460</v>
          </cell>
          <cell r="R248">
            <v>8410</v>
          </cell>
          <cell r="S248">
            <v>8420</v>
          </cell>
          <cell r="T248">
            <v>8422</v>
          </cell>
          <cell r="U248">
            <v>8480.7999999999993</v>
          </cell>
          <cell r="V248">
            <v>8553.4</v>
          </cell>
          <cell r="W248">
            <v>8574.1333333333332</v>
          </cell>
        </row>
        <row r="249">
          <cell r="O249">
            <v>40912</v>
          </cell>
          <cell r="P249">
            <v>8530</v>
          </cell>
          <cell r="Q249">
            <v>8580</v>
          </cell>
          <cell r="R249">
            <v>8490</v>
          </cell>
          <cell r="S249">
            <v>8510</v>
          </cell>
          <cell r="T249">
            <v>8436</v>
          </cell>
          <cell r="U249">
            <v>8496.4</v>
          </cell>
          <cell r="V249">
            <v>8547.7999999999993</v>
          </cell>
          <cell r="W249">
            <v>8574.7999999999993</v>
          </cell>
        </row>
        <row r="250">
          <cell r="O250">
            <v>40913</v>
          </cell>
          <cell r="P250">
            <v>8500</v>
          </cell>
          <cell r="Q250">
            <v>8520</v>
          </cell>
          <cell r="R250">
            <v>8440</v>
          </cell>
          <cell r="S250">
            <v>8480</v>
          </cell>
          <cell r="T250">
            <v>8440</v>
          </cell>
          <cell r="U250">
            <v>8500</v>
          </cell>
          <cell r="V250">
            <v>8544</v>
          </cell>
          <cell r="W250">
            <v>8575.8666666666668</v>
          </cell>
        </row>
        <row r="251">
          <cell r="O251">
            <v>40914</v>
          </cell>
          <cell r="P251">
            <v>8490</v>
          </cell>
          <cell r="Q251">
            <v>8490</v>
          </cell>
          <cell r="R251">
            <v>8340</v>
          </cell>
          <cell r="S251">
            <v>8370</v>
          </cell>
          <cell r="T251">
            <v>8440</v>
          </cell>
          <cell r="U251">
            <v>8497.6</v>
          </cell>
          <cell r="V251">
            <v>8537.2000000000007</v>
          </cell>
          <cell r="W251">
            <v>8573.0666666666675</v>
          </cell>
        </row>
        <row r="252">
          <cell r="O252">
            <v>40918</v>
          </cell>
          <cell r="P252">
            <v>8400</v>
          </cell>
          <cell r="Q252">
            <v>8470</v>
          </cell>
          <cell r="R252">
            <v>8400</v>
          </cell>
          <cell r="S252">
            <v>8450</v>
          </cell>
          <cell r="T252">
            <v>8446</v>
          </cell>
          <cell r="U252">
            <v>8491.2000000000007</v>
          </cell>
          <cell r="V252">
            <v>8529.6</v>
          </cell>
          <cell r="W252">
            <v>8571.0666666666675</v>
          </cell>
        </row>
        <row r="253">
          <cell r="O253">
            <v>40919</v>
          </cell>
          <cell r="P253">
            <v>8430</v>
          </cell>
          <cell r="Q253">
            <v>8460</v>
          </cell>
          <cell r="R253">
            <v>8400</v>
          </cell>
          <cell r="S253">
            <v>8420</v>
          </cell>
          <cell r="T253">
            <v>8446</v>
          </cell>
          <cell r="U253">
            <v>8484.7999999999993</v>
          </cell>
          <cell r="V253">
            <v>8523.4</v>
          </cell>
          <cell r="W253">
            <v>8567.6</v>
          </cell>
        </row>
        <row r="254">
          <cell r="O254">
            <v>40920</v>
          </cell>
          <cell r="P254">
            <v>8430</v>
          </cell>
          <cell r="Q254">
            <v>8440</v>
          </cell>
          <cell r="R254">
            <v>8350</v>
          </cell>
          <cell r="S254">
            <v>8410</v>
          </cell>
          <cell r="T254">
            <v>8426</v>
          </cell>
          <cell r="U254">
            <v>8474.4</v>
          </cell>
          <cell r="V254">
            <v>8517</v>
          </cell>
          <cell r="W254">
            <v>8562.4</v>
          </cell>
        </row>
        <row r="255">
          <cell r="O255">
            <v>40921</v>
          </cell>
          <cell r="P255">
            <v>8450</v>
          </cell>
          <cell r="Q255">
            <v>8510</v>
          </cell>
          <cell r="R255">
            <v>8420</v>
          </cell>
          <cell r="S255">
            <v>8430</v>
          </cell>
          <cell r="T255">
            <v>8416</v>
          </cell>
          <cell r="U255">
            <v>8463.2000000000007</v>
          </cell>
          <cell r="V255">
            <v>8504.7999999999993</v>
          </cell>
          <cell r="W255">
            <v>8558.6666666666661</v>
          </cell>
        </row>
        <row r="256">
          <cell r="O256">
            <v>40921</v>
          </cell>
          <cell r="P256" t="e">
            <v>#N/A</v>
          </cell>
          <cell r="Q256" t="e">
            <v>#N/A</v>
          </cell>
          <cell r="R256" t="e">
            <v>#N/A</v>
          </cell>
          <cell r="S256" t="e">
            <v>#N/A</v>
          </cell>
          <cell r="T256" t="e">
            <v>#N/A</v>
          </cell>
          <cell r="U256" t="e">
            <v>#N/A</v>
          </cell>
          <cell r="V256" t="e">
            <v>#N/A</v>
          </cell>
          <cell r="W256" t="e">
            <v>#N/A</v>
          </cell>
        </row>
        <row r="257">
          <cell r="O257">
            <v>40922</v>
          </cell>
          <cell r="P257" t="e">
            <v>#N/A</v>
          </cell>
          <cell r="Q257" t="e">
            <v>#N/A</v>
          </cell>
          <cell r="R257" t="e">
            <v>#N/A</v>
          </cell>
          <cell r="S257" t="e">
            <v>#N/A</v>
          </cell>
          <cell r="T257" t="e">
            <v>#N/A</v>
          </cell>
          <cell r="U257" t="e">
            <v>#N/A</v>
          </cell>
          <cell r="V257" t="e">
            <v>#N/A</v>
          </cell>
          <cell r="W257" t="e">
            <v>#N/A</v>
          </cell>
        </row>
        <row r="258">
          <cell r="O258">
            <v>40922</v>
          </cell>
          <cell r="P258" t="e">
            <v>#N/A</v>
          </cell>
          <cell r="Q258" t="e">
            <v>#N/A</v>
          </cell>
          <cell r="R258" t="e">
            <v>#N/A</v>
          </cell>
          <cell r="S258" t="e">
            <v>#N/A</v>
          </cell>
          <cell r="T258" t="e">
            <v>#N/A</v>
          </cell>
          <cell r="U258" t="e">
            <v>#N/A</v>
          </cell>
          <cell r="V258" t="e">
            <v>#N/A</v>
          </cell>
          <cell r="W258" t="e">
            <v>#N/A</v>
          </cell>
        </row>
        <row r="259">
          <cell r="O259">
            <v>40923</v>
          </cell>
          <cell r="P259" t="e">
            <v>#N/A</v>
          </cell>
          <cell r="Q259" t="e">
            <v>#N/A</v>
          </cell>
          <cell r="R259" t="e">
            <v>#N/A</v>
          </cell>
          <cell r="S259" t="e">
            <v>#N/A</v>
          </cell>
          <cell r="T259" t="e">
            <v>#N/A</v>
          </cell>
          <cell r="U259" t="e">
            <v>#N/A</v>
          </cell>
          <cell r="V259" t="e">
            <v>#N/A</v>
          </cell>
          <cell r="W259" t="e">
            <v>#N/A</v>
          </cell>
        </row>
        <row r="260">
          <cell r="O260">
            <v>40923</v>
          </cell>
          <cell r="P260" t="e">
            <v>#N/A</v>
          </cell>
          <cell r="Q260" t="e">
            <v>#N/A</v>
          </cell>
          <cell r="R260" t="e">
            <v>#N/A</v>
          </cell>
          <cell r="S260" t="e">
            <v>#N/A</v>
          </cell>
          <cell r="T260" t="e">
            <v>#N/A</v>
          </cell>
          <cell r="U260" t="e">
            <v>#N/A</v>
          </cell>
          <cell r="V260" t="e">
            <v>#N/A</v>
          </cell>
          <cell r="W260" t="e">
            <v>#N/A</v>
          </cell>
        </row>
        <row r="261">
          <cell r="O261">
            <v>40924</v>
          </cell>
          <cell r="P261" t="e">
            <v>#N/A</v>
          </cell>
          <cell r="Q261" t="e">
            <v>#N/A</v>
          </cell>
          <cell r="R261" t="e">
            <v>#N/A</v>
          </cell>
          <cell r="S261" t="e">
            <v>#N/A</v>
          </cell>
          <cell r="T261" t="e">
            <v>#N/A</v>
          </cell>
          <cell r="U261" t="e">
            <v>#N/A</v>
          </cell>
          <cell r="V261" t="e">
            <v>#N/A</v>
          </cell>
          <cell r="W261" t="e">
            <v>#N/A</v>
          </cell>
        </row>
        <row r="262">
          <cell r="O262">
            <v>40924</v>
          </cell>
          <cell r="P262" t="e">
            <v>#N/A</v>
          </cell>
          <cell r="Q262" t="e">
            <v>#N/A</v>
          </cell>
          <cell r="R262" t="e">
            <v>#N/A</v>
          </cell>
          <cell r="S262" t="e">
            <v>#N/A</v>
          </cell>
          <cell r="T262" t="e">
            <v>#N/A</v>
          </cell>
          <cell r="U262" t="e">
            <v>#N/A</v>
          </cell>
          <cell r="V262" t="e">
            <v>#N/A</v>
          </cell>
          <cell r="W262" t="e">
            <v>#N/A</v>
          </cell>
        </row>
        <row r="263">
          <cell r="O263">
            <v>40925</v>
          </cell>
          <cell r="P263" t="e">
            <v>#N/A</v>
          </cell>
          <cell r="Q263" t="e">
            <v>#N/A</v>
          </cell>
          <cell r="R263" t="e">
            <v>#N/A</v>
          </cell>
          <cell r="S263" t="e">
            <v>#N/A</v>
          </cell>
          <cell r="T263" t="e">
            <v>#N/A</v>
          </cell>
          <cell r="U263" t="e">
            <v>#N/A</v>
          </cell>
          <cell r="V263" t="e">
            <v>#N/A</v>
          </cell>
          <cell r="W263" t="e">
            <v>#N/A</v>
          </cell>
        </row>
        <row r="264">
          <cell r="O264">
            <v>40925</v>
          </cell>
          <cell r="P264" t="e">
            <v>#N/A</v>
          </cell>
          <cell r="Q264" t="e">
            <v>#N/A</v>
          </cell>
          <cell r="R264" t="e">
            <v>#N/A</v>
          </cell>
          <cell r="S264" t="e">
            <v>#N/A</v>
          </cell>
          <cell r="T264" t="e">
            <v>#N/A</v>
          </cell>
          <cell r="U264" t="e">
            <v>#N/A</v>
          </cell>
          <cell r="V264" t="e">
            <v>#N/A</v>
          </cell>
          <cell r="W264" t="e">
            <v>#N/A</v>
          </cell>
        </row>
        <row r="265">
          <cell r="O265">
            <v>40926</v>
          </cell>
          <cell r="P265" t="e">
            <v>#N/A</v>
          </cell>
          <cell r="Q265" t="e">
            <v>#N/A</v>
          </cell>
          <cell r="R265" t="e">
            <v>#N/A</v>
          </cell>
          <cell r="S265" t="e">
            <v>#N/A</v>
          </cell>
          <cell r="T265" t="e">
            <v>#N/A</v>
          </cell>
          <cell r="U265" t="e">
            <v>#N/A</v>
          </cell>
          <cell r="V265" t="e">
            <v>#N/A</v>
          </cell>
          <cell r="W265" t="e">
            <v>#N/A</v>
          </cell>
        </row>
        <row r="266">
          <cell r="O266">
            <v>40926</v>
          </cell>
          <cell r="P266" t="e">
            <v>#N/A</v>
          </cell>
          <cell r="Q266" t="e">
            <v>#N/A</v>
          </cell>
          <cell r="R266" t="e">
            <v>#N/A</v>
          </cell>
          <cell r="S266" t="e">
            <v>#N/A</v>
          </cell>
          <cell r="T266" t="e">
            <v>#N/A</v>
          </cell>
          <cell r="U266" t="e">
            <v>#N/A</v>
          </cell>
          <cell r="V266" t="e">
            <v>#N/A</v>
          </cell>
          <cell r="W266" t="e">
            <v>#N/A</v>
          </cell>
        </row>
        <row r="267">
          <cell r="O267">
            <v>40927</v>
          </cell>
          <cell r="P267" t="e">
            <v>#N/A</v>
          </cell>
          <cell r="Q267" t="e">
            <v>#N/A</v>
          </cell>
          <cell r="R267" t="e">
            <v>#N/A</v>
          </cell>
          <cell r="S267" t="e">
            <v>#N/A</v>
          </cell>
          <cell r="T267" t="e">
            <v>#N/A</v>
          </cell>
          <cell r="U267" t="e">
            <v>#N/A</v>
          </cell>
          <cell r="V267" t="e">
            <v>#N/A</v>
          </cell>
          <cell r="W267" t="e">
            <v>#N/A</v>
          </cell>
        </row>
        <row r="268">
          <cell r="O268">
            <v>40927</v>
          </cell>
          <cell r="P268" t="e">
            <v>#N/A</v>
          </cell>
          <cell r="Q268" t="e">
            <v>#N/A</v>
          </cell>
          <cell r="R268" t="e">
            <v>#N/A</v>
          </cell>
          <cell r="S268" t="e">
            <v>#N/A</v>
          </cell>
          <cell r="T268" t="e">
            <v>#N/A</v>
          </cell>
          <cell r="U268" t="e">
            <v>#N/A</v>
          </cell>
          <cell r="V268" t="e">
            <v>#N/A</v>
          </cell>
          <cell r="W268" t="e">
            <v>#N/A</v>
          </cell>
        </row>
      </sheetData>
      <sheetData sheetId="1" refreshError="1"/>
      <sheetData sheetId="2"/>
      <sheetData sheetId="3" refreshError="1"/>
      <sheetData sheetId="4"/>
      <sheetData sheetId="5" refreshError="1"/>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F42"/>
  <sheetViews>
    <sheetView zoomScale="90" workbookViewId="0">
      <selection activeCell="A5" sqref="A5"/>
    </sheetView>
  </sheetViews>
  <sheetFormatPr defaultRowHeight="13" x14ac:dyDescent="0.2"/>
  <cols>
    <col min="1" max="1" width="9.90625" customWidth="1"/>
    <col min="2" max="2" width="11.7265625" customWidth="1"/>
    <col min="3" max="3" width="17.6328125" style="132" customWidth="1"/>
    <col min="4" max="4" width="11.453125" style="132" customWidth="1"/>
    <col min="5" max="5" width="95.90625" customWidth="1"/>
    <col min="6" max="6" width="24.26953125" customWidth="1"/>
  </cols>
  <sheetData>
    <row r="1" spans="1:5" ht="13.5" thickBot="1" x14ac:dyDescent="0.25"/>
    <row r="2" spans="1:5" ht="13.5" thickBot="1" x14ac:dyDescent="0.25">
      <c r="B2" s="21" t="s">
        <v>129</v>
      </c>
      <c r="C2" s="40">
        <v>0</v>
      </c>
      <c r="D2" t="s">
        <v>130</v>
      </c>
    </row>
    <row r="3" spans="1:5" x14ac:dyDescent="0.2">
      <c r="A3" s="19" t="str">
        <f>IF(C9=1,"新規","決済" )&amp;"注文"</f>
        <v>新規注文</v>
      </c>
    </row>
    <row r="4" spans="1:5" x14ac:dyDescent="0.2">
      <c r="C4" s="134"/>
      <c r="D4" s="134"/>
      <c r="E4" s="16"/>
    </row>
    <row r="5" spans="1:5" x14ac:dyDescent="0.2">
      <c r="A5" s="133" t="str">
        <f>IF(C2=1,[3]!fneworder(C7,C8,C9,C10,C11,C12,C13,C14,C15,C16,C17,C18,C19,C20,C21,C22,C23,C24),"Locked")</f>
        <v>Locked</v>
      </c>
      <c r="B5" s="50"/>
      <c r="C5" s="134"/>
      <c r="D5" s="134"/>
      <c r="E5" s="16"/>
    </row>
    <row r="6" spans="1:5" x14ac:dyDescent="0.2">
      <c r="A6" s="404" t="s">
        <v>87</v>
      </c>
      <c r="B6" s="405"/>
      <c r="C6" s="405"/>
      <c r="D6" s="405"/>
      <c r="E6" s="406"/>
    </row>
    <row r="7" spans="1:5" x14ac:dyDescent="0.2">
      <c r="A7" s="135" t="s">
        <v>88</v>
      </c>
      <c r="B7" s="136" t="s">
        <v>89</v>
      </c>
      <c r="C7" s="137" t="s">
        <v>131</v>
      </c>
      <c r="D7" s="155"/>
      <c r="E7" s="138" t="s">
        <v>42</v>
      </c>
    </row>
    <row r="8" spans="1:5" x14ac:dyDescent="0.2">
      <c r="A8" s="139" t="s">
        <v>90</v>
      </c>
      <c r="B8" s="140" t="s">
        <v>10</v>
      </c>
      <c r="C8" s="145">
        <v>202012</v>
      </c>
      <c r="D8" s="156"/>
      <c r="E8" s="142" t="s">
        <v>91</v>
      </c>
    </row>
    <row r="9" spans="1:5" x14ac:dyDescent="0.2">
      <c r="A9" s="139" t="s">
        <v>92</v>
      </c>
      <c r="B9" s="140" t="s">
        <v>44</v>
      </c>
      <c r="C9" s="141">
        <v>1</v>
      </c>
      <c r="D9" s="159" t="str">
        <f>IF(C9=1,"新規",IF(C9=2,"決済",NA()))</f>
        <v>新規</v>
      </c>
      <c r="E9" s="142" t="s">
        <v>43</v>
      </c>
    </row>
    <row r="10" spans="1:5" x14ac:dyDescent="0.2">
      <c r="A10" s="139" t="s">
        <v>93</v>
      </c>
      <c r="B10" s="140" t="s">
        <v>94</v>
      </c>
      <c r="C10" s="141"/>
      <c r="D10" s="157"/>
      <c r="E10" s="142" t="s">
        <v>95</v>
      </c>
    </row>
    <row r="11" spans="1:5" x14ac:dyDescent="0.2">
      <c r="A11" s="139" t="s">
        <v>96</v>
      </c>
      <c r="B11" s="140" t="s">
        <v>97</v>
      </c>
      <c r="C11" s="141"/>
      <c r="D11" s="157"/>
      <c r="E11" s="142" t="s">
        <v>98</v>
      </c>
    </row>
    <row r="12" spans="1:5" x14ac:dyDescent="0.2">
      <c r="A12" s="139" t="s">
        <v>99</v>
      </c>
      <c r="B12" s="140" t="s">
        <v>11</v>
      </c>
      <c r="C12" s="141">
        <v>1</v>
      </c>
      <c r="D12" s="159" t="str">
        <f>IF(C12=1,"売",IF(C12=3,"買",NA()))</f>
        <v>売</v>
      </c>
      <c r="E12" s="142" t="s">
        <v>47</v>
      </c>
    </row>
    <row r="13" spans="1:5" ht="26" x14ac:dyDescent="0.2">
      <c r="A13" s="139" t="s">
        <v>100</v>
      </c>
      <c r="B13" s="140" t="s">
        <v>26</v>
      </c>
      <c r="C13" s="141">
        <v>1</v>
      </c>
      <c r="D13" s="157" t="str">
        <f ca="1">OFFSET($C$28,MATCH(C13,$B$29:$B$42,0),0)</f>
        <v>指値</v>
      </c>
      <c r="E13" s="143" t="s">
        <v>118</v>
      </c>
    </row>
    <row r="14" spans="1:5" x14ac:dyDescent="0.2">
      <c r="A14" s="139" t="s">
        <v>101</v>
      </c>
      <c r="B14" s="140" t="s">
        <v>48</v>
      </c>
      <c r="C14" s="141">
        <v>23550</v>
      </c>
      <c r="D14" s="157"/>
      <c r="E14" s="142" t="s">
        <v>119</v>
      </c>
    </row>
    <row r="15" spans="1:5" x14ac:dyDescent="0.2">
      <c r="A15" s="139" t="s">
        <v>102</v>
      </c>
      <c r="B15" s="140" t="s">
        <v>49</v>
      </c>
      <c r="C15" s="141">
        <v>1</v>
      </c>
      <c r="D15" s="157"/>
      <c r="E15" s="142" t="s">
        <v>103</v>
      </c>
    </row>
    <row r="16" spans="1:5" x14ac:dyDescent="0.2">
      <c r="A16" s="139" t="s">
        <v>104</v>
      </c>
      <c r="B16" s="140" t="s">
        <v>105</v>
      </c>
      <c r="C16" s="141">
        <v>0</v>
      </c>
      <c r="D16" s="159" t="str">
        <f>IF(C16=1,"表示無し",IF(C16=0,"表示あり",NA()))</f>
        <v>表示あり</v>
      </c>
      <c r="E16" s="142" t="s">
        <v>202</v>
      </c>
    </row>
    <row r="17" spans="1:6" x14ac:dyDescent="0.2">
      <c r="A17" s="139" t="s">
        <v>106</v>
      </c>
      <c r="B17" s="140" t="s">
        <v>120</v>
      </c>
      <c r="C17" s="141">
        <v>0</v>
      </c>
      <c r="D17" s="159" t="str">
        <f>IF(C17=1,"表示無し",IF(C17=0,"表示あり",NA()))</f>
        <v>表示あり</v>
      </c>
      <c r="E17" s="142" t="s">
        <v>202</v>
      </c>
    </row>
    <row r="18" spans="1:6" x14ac:dyDescent="0.2">
      <c r="A18" s="139" t="s">
        <v>121</v>
      </c>
      <c r="B18" s="144" t="s">
        <v>122</v>
      </c>
      <c r="C18" s="141">
        <v>0</v>
      </c>
      <c r="D18" s="159" t="str">
        <f>IF(C18=1,"表示無し",IF(C18=0,"表示あり",NA()))</f>
        <v>表示あり</v>
      </c>
      <c r="E18" s="142" t="s">
        <v>50</v>
      </c>
    </row>
    <row r="19" spans="1:6" x14ac:dyDescent="0.2">
      <c r="A19" s="139" t="s">
        <v>123</v>
      </c>
      <c r="B19" s="140" t="s">
        <v>18</v>
      </c>
      <c r="C19" s="160" t="s">
        <v>174</v>
      </c>
      <c r="D19" s="161"/>
      <c r="E19" s="142" t="s">
        <v>124</v>
      </c>
    </row>
    <row r="20" spans="1:6" x14ac:dyDescent="0.2">
      <c r="A20" s="139" t="s">
        <v>125</v>
      </c>
      <c r="B20" s="140" t="s">
        <v>107</v>
      </c>
      <c r="C20" s="145" t="s">
        <v>216</v>
      </c>
      <c r="D20" s="156"/>
      <c r="E20" s="142" t="s">
        <v>108</v>
      </c>
    </row>
    <row r="21" spans="1:6" x14ac:dyDescent="0.2">
      <c r="A21" s="139" t="s">
        <v>109</v>
      </c>
      <c r="B21" s="144" t="s">
        <v>110</v>
      </c>
      <c r="C21" s="146">
        <v>1</v>
      </c>
      <c r="D21" s="146"/>
      <c r="E21" s="142" t="s">
        <v>126</v>
      </c>
    </row>
    <row r="22" spans="1:6" x14ac:dyDescent="0.2">
      <c r="A22" s="139" t="s">
        <v>111</v>
      </c>
      <c r="B22" s="144" t="s">
        <v>127</v>
      </c>
      <c r="C22" s="152" t="str">
        <f>C20</f>
        <v>N001</v>
      </c>
      <c r="D22" s="152"/>
      <c r="E22" s="142" t="s">
        <v>112</v>
      </c>
    </row>
    <row r="23" spans="1:6" ht="26" x14ac:dyDescent="0.2">
      <c r="A23" s="139" t="s">
        <v>113</v>
      </c>
      <c r="B23" s="144" t="s">
        <v>114</v>
      </c>
      <c r="C23" s="147"/>
      <c r="D23" s="158"/>
      <c r="E23" s="148" t="s">
        <v>115</v>
      </c>
    </row>
    <row r="24" spans="1:6" x14ac:dyDescent="0.2">
      <c r="A24" s="149" t="s">
        <v>116</v>
      </c>
      <c r="B24" s="153" t="s">
        <v>117</v>
      </c>
      <c r="C24" s="154"/>
      <c r="D24" s="150"/>
      <c r="E24" s="151" t="s">
        <v>128</v>
      </c>
    </row>
    <row r="25" spans="1:6" x14ac:dyDescent="0.2">
      <c r="A25" s="19"/>
      <c r="B25" s="78"/>
    </row>
    <row r="27" spans="1:6" ht="13.5" thickBot="1" x14ac:dyDescent="0.25">
      <c r="B27" t="s">
        <v>26</v>
      </c>
      <c r="C27"/>
      <c r="D27"/>
    </row>
    <row r="28" spans="1:6" ht="13.5" thickBot="1" x14ac:dyDescent="0.25">
      <c r="B28" s="113" t="s">
        <v>69</v>
      </c>
      <c r="C28" s="110"/>
      <c r="D28" s="113" t="s">
        <v>70</v>
      </c>
      <c r="E28" s="114"/>
      <c r="F28" s="115"/>
    </row>
    <row r="29" spans="1:6" ht="13.5" thickTop="1" x14ac:dyDescent="0.2">
      <c r="B29" s="32">
        <v>0</v>
      </c>
      <c r="C29" s="24" t="s">
        <v>27</v>
      </c>
      <c r="D29" s="33">
        <v>0</v>
      </c>
      <c r="E29" s="111" t="s">
        <v>67</v>
      </c>
      <c r="F29" s="112" t="s">
        <v>68</v>
      </c>
    </row>
    <row r="30" spans="1:6" x14ac:dyDescent="0.2">
      <c r="B30" s="32">
        <v>1</v>
      </c>
      <c r="C30" s="24" t="s">
        <v>28</v>
      </c>
      <c r="D30" s="33">
        <v>1</v>
      </c>
      <c r="E30" s="24" t="s">
        <v>28</v>
      </c>
      <c r="F30" s="34"/>
    </row>
    <row r="31" spans="1:6" x14ac:dyDescent="0.2">
      <c r="B31" s="32">
        <v>5</v>
      </c>
      <c r="C31" s="24" t="s">
        <v>29</v>
      </c>
      <c r="D31" s="33">
        <v>10</v>
      </c>
      <c r="E31" s="24" t="s">
        <v>30</v>
      </c>
      <c r="F31" s="34"/>
    </row>
    <row r="32" spans="1:6" x14ac:dyDescent="0.2">
      <c r="B32" s="32">
        <v>6</v>
      </c>
      <c r="C32" s="24" t="s">
        <v>31</v>
      </c>
      <c r="D32" s="33">
        <v>11</v>
      </c>
      <c r="E32" s="24" t="s">
        <v>32</v>
      </c>
      <c r="F32" s="34"/>
    </row>
    <row r="33" spans="2:6" x14ac:dyDescent="0.2">
      <c r="B33" s="32">
        <v>8</v>
      </c>
      <c r="C33" s="24" t="s">
        <v>33</v>
      </c>
      <c r="D33" s="33">
        <v>12</v>
      </c>
      <c r="E33" s="24" t="s">
        <v>34</v>
      </c>
      <c r="F33" s="34"/>
    </row>
    <row r="34" spans="2:6" x14ac:dyDescent="0.2">
      <c r="B34" s="32">
        <v>10</v>
      </c>
      <c r="C34" s="24" t="s">
        <v>30</v>
      </c>
      <c r="D34" s="33">
        <v>13</v>
      </c>
      <c r="E34" s="24" t="s">
        <v>35</v>
      </c>
      <c r="F34" s="34"/>
    </row>
    <row r="35" spans="2:6" x14ac:dyDescent="0.2">
      <c r="B35" s="32">
        <v>11</v>
      </c>
      <c r="C35" s="24" t="s">
        <v>32</v>
      </c>
      <c r="D35" s="33">
        <v>14</v>
      </c>
      <c r="E35" s="24" t="s">
        <v>36</v>
      </c>
      <c r="F35" s="34"/>
    </row>
    <row r="36" spans="2:6" x14ac:dyDescent="0.2">
      <c r="B36" s="32">
        <v>12</v>
      </c>
      <c r="C36" s="24" t="s">
        <v>34</v>
      </c>
      <c r="D36" s="33">
        <v>15</v>
      </c>
      <c r="E36" s="24" t="s">
        <v>37</v>
      </c>
      <c r="F36" s="34"/>
    </row>
    <row r="37" spans="2:6" x14ac:dyDescent="0.2">
      <c r="B37" s="32">
        <v>13</v>
      </c>
      <c r="C37" s="24" t="s">
        <v>35</v>
      </c>
      <c r="D37" s="32"/>
      <c r="E37" s="89"/>
      <c r="F37" s="35"/>
    </row>
    <row r="38" spans="2:6" x14ac:dyDescent="0.2">
      <c r="B38" s="32">
        <v>14</v>
      </c>
      <c r="C38" s="24" t="s">
        <v>36</v>
      </c>
      <c r="D38" s="32"/>
      <c r="E38" s="89"/>
      <c r="F38" s="35"/>
    </row>
    <row r="39" spans="2:6" x14ac:dyDescent="0.2">
      <c r="B39" s="32">
        <v>15</v>
      </c>
      <c r="C39" s="24" t="s">
        <v>37</v>
      </c>
      <c r="D39" s="32"/>
      <c r="E39" s="89"/>
      <c r="F39" s="35"/>
    </row>
    <row r="40" spans="2:6" x14ac:dyDescent="0.2">
      <c r="B40" s="32">
        <v>16</v>
      </c>
      <c r="C40" s="24" t="s">
        <v>38</v>
      </c>
      <c r="D40" s="32"/>
      <c r="E40" s="89"/>
      <c r="F40" s="35"/>
    </row>
    <row r="41" spans="2:6" x14ac:dyDescent="0.2">
      <c r="B41" s="32">
        <v>17</v>
      </c>
      <c r="C41" s="24" t="s">
        <v>39</v>
      </c>
      <c r="D41" s="32"/>
      <c r="E41" s="89"/>
      <c r="F41" s="35"/>
    </row>
    <row r="42" spans="2:6" ht="13.5" thickBot="1" x14ac:dyDescent="0.25">
      <c r="B42" s="36">
        <v>18</v>
      </c>
      <c r="C42" s="37" t="s">
        <v>40</v>
      </c>
      <c r="D42" s="36"/>
      <c r="E42" s="92"/>
      <c r="F42" s="38"/>
    </row>
  </sheetData>
  <mergeCells count="1">
    <mergeCell ref="A6:E6"/>
  </mergeCells>
  <phoneticPr fontId="2"/>
  <conditionalFormatting sqref="C2">
    <cfRule type="cellIs" dxfId="22" priority="1" stopIfTrue="1" operator="equal">
      <formula>0</formula>
    </cfRule>
    <cfRule type="cellIs" dxfId="21" priority="2" stopIfTrue="1" operator="equal">
      <formula>1</formula>
    </cfRule>
  </conditionalFormatting>
  <pageMargins left="0.75" right="0.75" top="1" bottom="1" header="0.51200000000000001" footer="0.51200000000000001"/>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B1:X59"/>
  <sheetViews>
    <sheetView showGridLines="0" tabSelected="1" zoomScale="50" zoomScaleNormal="50" workbookViewId="0">
      <selection activeCell="J21" sqref="J21"/>
    </sheetView>
  </sheetViews>
  <sheetFormatPr defaultRowHeight="13" x14ac:dyDescent="0.2"/>
  <cols>
    <col min="1" max="1" width="2.26953125" customWidth="1"/>
    <col min="2" max="2" width="10.7265625" customWidth="1"/>
    <col min="3" max="3" width="14.453125" customWidth="1"/>
    <col min="4" max="5" width="10.90625" customWidth="1"/>
    <col min="6" max="6" width="13.90625" customWidth="1"/>
    <col min="7" max="7" width="3.90625" customWidth="1"/>
    <col min="8" max="8" width="6.6328125" customWidth="1"/>
    <col min="9" max="9" width="12.6328125" customWidth="1"/>
    <col min="10" max="10" width="12" customWidth="1"/>
    <col min="11" max="11" width="11.7265625" customWidth="1"/>
    <col min="12" max="12" width="12.26953125" customWidth="1"/>
    <col min="13" max="13" width="11" customWidth="1"/>
    <col min="14" max="14" width="3.36328125" customWidth="1"/>
    <col min="15" max="15" width="6.6328125" customWidth="1"/>
    <col min="16" max="16" width="20.6328125" customWidth="1"/>
    <col min="17" max="17" width="10.90625" customWidth="1"/>
    <col min="18" max="18" width="2.6328125" customWidth="1"/>
    <col min="19" max="19" width="6.08984375" customWidth="1"/>
    <col min="20" max="20" width="21.26953125" customWidth="1"/>
    <col min="21" max="21" width="4.453125" customWidth="1"/>
    <col min="22" max="22" width="9.7265625" customWidth="1"/>
    <col min="23" max="23" width="23" customWidth="1"/>
    <col min="27" max="27" width="8.26953125" customWidth="1"/>
    <col min="28" max="28" width="8.36328125" bestFit="1" customWidth="1"/>
    <col min="29" max="31" width="6.90625" bestFit="1" customWidth="1"/>
    <col min="32" max="32" width="5" customWidth="1"/>
    <col min="33" max="33" width="4.7265625" customWidth="1"/>
    <col min="34" max="34" width="5.6328125" customWidth="1"/>
    <col min="35" max="35" width="9.26953125" customWidth="1"/>
    <col min="36" max="38" width="6.90625" bestFit="1" customWidth="1"/>
    <col min="39" max="39" width="7.90625" bestFit="1" customWidth="1"/>
    <col min="40" max="40" width="4.453125" customWidth="1"/>
    <col min="41" max="41" width="8.36328125" bestFit="1" customWidth="1"/>
    <col min="42" max="45" width="7.6328125" customWidth="1"/>
  </cols>
  <sheetData>
    <row r="1" spans="2:23" ht="45" customHeight="1" thickBot="1" x14ac:dyDescent="0.25">
      <c r="B1" s="299" t="s">
        <v>225</v>
      </c>
      <c r="C1" s="17"/>
      <c r="D1" s="17"/>
      <c r="F1" s="300">
        <f ca="1">TODAY()</f>
        <v>44287</v>
      </c>
      <c r="H1" s="19"/>
      <c r="I1" s="19"/>
      <c r="J1" s="293" t="s">
        <v>217</v>
      </c>
      <c r="L1" s="293" t="s">
        <v>218</v>
      </c>
      <c r="O1" s="19" t="s">
        <v>215</v>
      </c>
      <c r="P1" s="19"/>
    </row>
    <row r="2" spans="2:23" ht="14.25" customHeight="1" thickBot="1" x14ac:dyDescent="0.25">
      <c r="B2" s="17"/>
      <c r="C2" s="17"/>
      <c r="D2" s="437" t="s">
        <v>8</v>
      </c>
      <c r="E2" s="438"/>
      <c r="F2" s="274">
        <f>[3]!FQUOTE($F$30,$F$31,D2)</f>
        <v>29520</v>
      </c>
      <c r="H2" s="21" t="s">
        <v>185</v>
      </c>
      <c r="I2" s="39"/>
      <c r="J2" s="319">
        <v>1</v>
      </c>
      <c r="K2" s="365"/>
      <c r="L2" s="40">
        <v>1</v>
      </c>
      <c r="O2" s="21" t="s">
        <v>185</v>
      </c>
      <c r="P2" s="39"/>
      <c r="Q2" s="40">
        <v>1</v>
      </c>
    </row>
    <row r="3" spans="2:23" ht="14.25" customHeight="1" thickBot="1" x14ac:dyDescent="0.25">
      <c r="B3" s="17"/>
      <c r="C3" s="17"/>
      <c r="D3" s="439" t="s">
        <v>9</v>
      </c>
      <c r="E3" s="440"/>
      <c r="F3" s="294">
        <f ca="1">TimeforDakoku</f>
        <v>0.43196539351629326</v>
      </c>
      <c r="H3" s="249" t="s">
        <v>71</v>
      </c>
      <c r="I3" s="292"/>
      <c r="J3" s="320">
        <v>1</v>
      </c>
      <c r="K3" s="366"/>
      <c r="L3" s="323"/>
      <c r="O3" s="41" t="s">
        <v>71</v>
      </c>
      <c r="P3" s="42"/>
      <c r="Q3" s="43"/>
    </row>
    <row r="4" spans="2:23" ht="14.25" customHeight="1" thickBot="1" x14ac:dyDescent="0.25">
      <c r="B4" s="19" t="s">
        <v>224</v>
      </c>
      <c r="H4" s="44" t="s">
        <v>73</v>
      </c>
      <c r="I4" s="287"/>
      <c r="J4" s="321">
        <f ca="1">IF(ISERROR(F9),0,IF(F9=1,1,0))</f>
        <v>1</v>
      </c>
      <c r="K4" s="366"/>
      <c r="L4" s="324">
        <f ca="1">IF(ISERROR(J8),0,IF(J8="約定済",1,0))</f>
        <v>0</v>
      </c>
      <c r="O4" s="44" t="s">
        <v>73</v>
      </c>
      <c r="P4" s="45"/>
      <c r="Q4" s="46">
        <f ca="1">IF(ISERROR(M8),0,IF(AND(C22=1,M8="訂正・取消可"),1,0))</f>
        <v>0</v>
      </c>
    </row>
    <row r="5" spans="2:23" ht="13.5" thickBot="1" x14ac:dyDescent="0.25">
      <c r="B5" s="301" t="s">
        <v>61</v>
      </c>
      <c r="C5" s="302" t="s">
        <v>223</v>
      </c>
      <c r="D5" s="433" t="s">
        <v>62</v>
      </c>
      <c r="E5" s="434"/>
      <c r="F5" s="274">
        <f ca="1">市場モニター!$W$3</f>
        <v>29555</v>
      </c>
      <c r="H5" s="47" t="s">
        <v>72</v>
      </c>
      <c r="I5" s="288"/>
      <c r="J5" s="322">
        <v>0.4166853129863739</v>
      </c>
      <c r="K5" s="367"/>
      <c r="L5" s="325"/>
      <c r="O5" s="47" t="s">
        <v>72</v>
      </c>
      <c r="P5" s="48"/>
      <c r="Q5" s="49"/>
    </row>
    <row r="6" spans="2:23" ht="13.5" thickBot="1" x14ac:dyDescent="0.25">
      <c r="B6" s="297">
        <v>0.375</v>
      </c>
      <c r="C6" s="298">
        <v>0.41666666666666669</v>
      </c>
      <c r="D6" s="445" t="s">
        <v>63</v>
      </c>
      <c r="E6" s="446"/>
      <c r="F6" s="275">
        <f ca="1">市場モニター!$X$3</f>
        <v>29405</v>
      </c>
      <c r="I6" s="50"/>
      <c r="J6" s="285"/>
      <c r="L6" s="285"/>
      <c r="Q6" s="29"/>
    </row>
    <row r="7" spans="2:23" ht="14" thickTop="1" thickBot="1" x14ac:dyDescent="0.25">
      <c r="H7" s="19"/>
      <c r="I7" s="16"/>
      <c r="J7" s="51" t="str">
        <f ca="1">IF(J2*J3&lt;&gt;0,[3]!fneworder(J9,J10,J11,"","",J14,J15,J16,J17,J18,J19,J20,J21,J22,J23,J24,J26,J27),"未発注")</f>
        <v>発注待ち</v>
      </c>
      <c r="K7" s="19"/>
      <c r="L7" s="51" t="str">
        <f>IF(L2*L3&lt;&gt;0,[3]!fneworder(L9,L10,L11,"","",L14,L15,L16,L17,L18,L19,L20,L21,L22,L23,L24,L26,L27),"未発注")</f>
        <v>未発注</v>
      </c>
      <c r="O7" s="19" t="s">
        <v>66</v>
      </c>
      <c r="Q7" s="51" t="str">
        <f>IF(Q2*Q3&lt;&gt;0,[3]!freplaceorder(Q9,Q15,Q16,Q17,Q18,Q19,Q20,Q21,Q22,Q26,Q27),"未発注")</f>
        <v>未発注</v>
      </c>
      <c r="R7" s="19"/>
      <c r="S7" t="s">
        <v>207</v>
      </c>
    </row>
    <row r="8" spans="2:23" ht="14.25" customHeight="1" thickTop="1" thickBot="1" x14ac:dyDescent="0.25">
      <c r="B8" s="19" t="s">
        <v>220</v>
      </c>
      <c r="F8" s="326" t="s">
        <v>229</v>
      </c>
      <c r="H8" s="246">
        <v>0</v>
      </c>
      <c r="I8" s="247" t="s">
        <v>144</v>
      </c>
      <c r="J8" s="247" t="e">
        <f ca="1">OFFSET(注文照会!$J$3,MATCH(J30,注文照会!$H$4:$H$512,0),0)</f>
        <v>#N/A</v>
      </c>
      <c r="K8" s="248" t="e">
        <f ca="1">"訂正・取消"&amp;IF(J8="発注中","可","不可")</f>
        <v>#N/A</v>
      </c>
      <c r="L8" s="247" t="e">
        <f ca="1">OFFSET(注文照会!$J$3,MATCH(L30,注文照会!$H$4:$H$512,0),0)</f>
        <v>#N/A</v>
      </c>
      <c r="M8" s="248" t="e">
        <f ca="1">"訂正・取消"&amp;IF(L8="発注中","可","不可")</f>
        <v>#N/A</v>
      </c>
      <c r="O8" s="52" t="s">
        <v>74</v>
      </c>
      <c r="P8" s="53"/>
      <c r="Q8" s="54"/>
      <c r="S8" s="113" t="s">
        <v>206</v>
      </c>
      <c r="T8" s="110"/>
      <c r="U8" s="113" t="s">
        <v>208</v>
      </c>
      <c r="V8" s="114"/>
      <c r="W8" s="115"/>
    </row>
    <row r="9" spans="2:23" ht="14.25" customHeight="1" thickTop="1" thickBot="1" x14ac:dyDescent="0.25">
      <c r="B9" s="333" t="s">
        <v>226</v>
      </c>
      <c r="C9" s="334" t="s">
        <v>221</v>
      </c>
      <c r="D9" s="327">
        <v>44287</v>
      </c>
      <c r="E9" s="328">
        <v>0.41666666666666669</v>
      </c>
      <c r="F9" s="329">
        <f ca="1">IF(MATCH(C9,$T$32:$T$33,0)=1, 1,IF($F$1+TimeforDakoku&gt;=D9+ValidTime,1,0))</f>
        <v>1</v>
      </c>
      <c r="H9" s="219">
        <v>1</v>
      </c>
      <c r="I9" s="220" t="s">
        <v>65</v>
      </c>
      <c r="J9" s="221" t="str">
        <f>$F$30</f>
        <v>N225mini</v>
      </c>
      <c r="K9" s="222"/>
      <c r="L9" s="221" t="str">
        <f>$F$30</f>
        <v>N225mini</v>
      </c>
      <c r="M9" s="222"/>
      <c r="O9" s="55">
        <f>O6+1</f>
        <v>1</v>
      </c>
      <c r="P9" s="56" t="s">
        <v>19</v>
      </c>
      <c r="Q9" s="207" t="e">
        <f ca="1">L30</f>
        <v>#N/A</v>
      </c>
      <c r="S9" s="32">
        <v>0</v>
      </c>
      <c r="T9" s="24" t="s">
        <v>27</v>
      </c>
      <c r="U9" s="33">
        <v>0</v>
      </c>
      <c r="V9" s="111" t="s">
        <v>67</v>
      </c>
      <c r="W9" s="112" t="s">
        <v>68</v>
      </c>
    </row>
    <row r="10" spans="2:23" ht="14.25" customHeight="1" thickBot="1" x14ac:dyDescent="0.25">
      <c r="B10" s="335" t="s">
        <v>228</v>
      </c>
      <c r="C10" s="336" t="s">
        <v>221</v>
      </c>
      <c r="D10" s="330">
        <v>44287</v>
      </c>
      <c r="E10" s="331">
        <v>0.61458333333333337</v>
      </c>
      <c r="F10" s="332">
        <f ca="1">IF(MATCH(C10,$T$32:$T$33,0)=1,1,IF($F$1+TimeforDakoku&lt;D10+InvalidTime,1,0))</f>
        <v>1</v>
      </c>
      <c r="H10" s="219">
        <f t="shared" ref="H10:H24" si="0">H9+1</f>
        <v>2</v>
      </c>
      <c r="I10" s="220" t="s">
        <v>10</v>
      </c>
      <c r="J10" s="221" t="str">
        <f>$F$31</f>
        <v>202106</v>
      </c>
      <c r="K10" s="222"/>
      <c r="L10" s="221" t="str">
        <f>$F$31</f>
        <v>202106</v>
      </c>
      <c r="M10" s="222"/>
      <c r="O10" s="59"/>
      <c r="P10" s="60"/>
      <c r="Q10" s="61"/>
      <c r="S10" s="32">
        <v>1</v>
      </c>
      <c r="T10" s="24" t="s">
        <v>28</v>
      </c>
      <c r="U10" s="33">
        <v>1</v>
      </c>
      <c r="V10" s="24" t="s">
        <v>28</v>
      </c>
      <c r="W10" s="34"/>
    </row>
    <row r="11" spans="2:23" ht="14.25" customHeight="1" thickTop="1" thickBot="1" x14ac:dyDescent="0.25">
      <c r="C11" s="296" t="s">
        <v>234</v>
      </c>
      <c r="D11" s="443">
        <v>3</v>
      </c>
      <c r="E11" s="444"/>
      <c r="F11" s="271" t="str">
        <f>IF(D11=3,"買","売")</f>
        <v>買</v>
      </c>
      <c r="H11" s="223">
        <f t="shared" si="0"/>
        <v>3</v>
      </c>
      <c r="I11" s="224" t="s">
        <v>44</v>
      </c>
      <c r="J11" s="225">
        <v>1</v>
      </c>
      <c r="K11" s="263" t="s">
        <v>219</v>
      </c>
      <c r="L11" s="225">
        <v>2</v>
      </c>
      <c r="M11" s="263" t="str">
        <f>IF(L11=1,"新規","決済")</f>
        <v>決済</v>
      </c>
      <c r="O11" s="62"/>
      <c r="P11" s="63"/>
      <c r="Q11" s="64"/>
      <c r="S11" s="32">
        <v>5</v>
      </c>
      <c r="T11" s="24" t="s">
        <v>29</v>
      </c>
      <c r="U11" s="33">
        <v>10</v>
      </c>
      <c r="V11" s="24" t="s">
        <v>30</v>
      </c>
      <c r="W11" s="34"/>
    </row>
    <row r="12" spans="2:23" ht="14.25" customHeight="1" thickTop="1" thickBot="1" x14ac:dyDescent="0.25">
      <c r="C12" s="104" t="s">
        <v>138</v>
      </c>
      <c r="D12" s="417">
        <v>1</v>
      </c>
      <c r="E12" s="418"/>
      <c r="F12" s="94"/>
      <c r="H12" s="219">
        <f t="shared" si="0"/>
        <v>4</v>
      </c>
      <c r="I12" s="220" t="s">
        <v>45</v>
      </c>
      <c r="J12" s="221"/>
      <c r="K12" s="222"/>
      <c r="L12" s="221"/>
      <c r="M12" s="222" t="str">
        <f ca="1">IF(ISNUMBER(L12),"建玉番号指定",IF(ISBLANK(L12),"FIFO",IF(ISERROR(MATCH(L12,$S$26:$S$29)),"",OFFSET($V$25,MATCH(L12,$S$26:$S$29),0))))</f>
        <v>FIFO</v>
      </c>
      <c r="O12" s="62"/>
      <c r="P12" s="63"/>
      <c r="Q12" s="64"/>
      <c r="S12" s="32">
        <v>6</v>
      </c>
      <c r="T12" s="24" t="s">
        <v>31</v>
      </c>
      <c r="U12" s="33">
        <v>11</v>
      </c>
      <c r="V12" s="24" t="s">
        <v>32</v>
      </c>
      <c r="W12" s="34"/>
    </row>
    <row r="13" spans="2:23" ht="14.25" customHeight="1" thickBot="1" x14ac:dyDescent="0.25">
      <c r="C13" s="283" t="s">
        <v>17</v>
      </c>
      <c r="D13" s="431">
        <f ca="1">IF(OR(F5="N/A",ISERROR(F5),F6="N/A",ISERROR(F6)),0,IF(F13="High",F5+D58,F6-D59))</f>
        <v>29595</v>
      </c>
      <c r="E13" s="432"/>
      <c r="F13" s="346" t="str">
        <f>IF(OR(D14=8,D14=17,D14=18),IF(D11=1,"Low","High"),IF(D11=3,"Low","High"))</f>
        <v>High</v>
      </c>
      <c r="H13" s="219">
        <f t="shared" si="0"/>
        <v>5</v>
      </c>
      <c r="I13" s="220" t="s">
        <v>46</v>
      </c>
      <c r="J13" s="272"/>
      <c r="K13" s="273"/>
      <c r="L13" s="272"/>
      <c r="M13" s="273"/>
      <c r="O13" s="62"/>
      <c r="P13" s="63"/>
      <c r="Q13" s="64"/>
      <c r="S13" s="32">
        <v>8</v>
      </c>
      <c r="T13" s="24" t="s">
        <v>33</v>
      </c>
      <c r="U13" s="33">
        <v>12</v>
      </c>
      <c r="V13" s="24" t="s">
        <v>34</v>
      </c>
      <c r="W13" s="34"/>
    </row>
    <row r="14" spans="2:23" ht="14.25" customHeight="1" thickTop="1" thickBot="1" x14ac:dyDescent="0.25">
      <c r="C14" s="343" t="s">
        <v>64</v>
      </c>
      <c r="D14" s="447">
        <v>8</v>
      </c>
      <c r="E14" s="448"/>
      <c r="F14" s="94" t="str">
        <f ca="1">OFFSET($T$8,MATCH(D14, $S$9:$S$22,0),0)</f>
        <v>逆指</v>
      </c>
      <c r="H14" s="223">
        <f t="shared" si="0"/>
        <v>6</v>
      </c>
      <c r="I14" s="224" t="s">
        <v>11</v>
      </c>
      <c r="J14" s="270">
        <f>D11</f>
        <v>3</v>
      </c>
      <c r="K14" s="271" t="str">
        <f>IF(J14=3,"買","売")</f>
        <v>買</v>
      </c>
      <c r="L14" s="270">
        <f>IF(J14=3,1,3)</f>
        <v>1</v>
      </c>
      <c r="M14" s="271" t="str">
        <f>IF(L14=3,"買","売")</f>
        <v>売</v>
      </c>
      <c r="O14" s="65"/>
      <c r="P14" s="66"/>
      <c r="Q14" s="67"/>
      <c r="S14" s="32">
        <v>10</v>
      </c>
      <c r="T14" s="24" t="s">
        <v>30</v>
      </c>
      <c r="U14" s="33">
        <v>13</v>
      </c>
      <c r="V14" s="24" t="s">
        <v>35</v>
      </c>
      <c r="W14" s="34"/>
    </row>
    <row r="15" spans="2:23" ht="14.25" customHeight="1" thickTop="1" thickBot="1" x14ac:dyDescent="0.25">
      <c r="C15" s="369" t="s">
        <v>227</v>
      </c>
      <c r="D15" s="429" t="s">
        <v>312</v>
      </c>
      <c r="E15" s="430"/>
      <c r="F15" s="344" t="str">
        <f>IF(OR(D14=18,D14=8),"第17,18パラ","")</f>
        <v>第17,18パラ</v>
      </c>
      <c r="H15" s="226">
        <f t="shared" si="0"/>
        <v>7</v>
      </c>
      <c r="I15" s="227" t="s">
        <v>26</v>
      </c>
      <c r="J15" s="228">
        <f>D14</f>
        <v>8</v>
      </c>
      <c r="K15" s="229" t="str">
        <f ca="1">OFFSET($T$8,MATCH(J15, $S$9:$S$22,0),0)</f>
        <v>逆指</v>
      </c>
      <c r="L15" s="228">
        <f>D19</f>
        <v>11</v>
      </c>
      <c r="M15" s="229" t="str">
        <f ca="1">OFFSET($T$8,MATCH(L15, $S$9:$S$22,0),0)</f>
        <v>指値（FAK）</v>
      </c>
      <c r="O15" s="68">
        <v>2</v>
      </c>
      <c r="P15" s="69" t="s">
        <v>26</v>
      </c>
      <c r="Q15" s="105">
        <f>D27</f>
        <v>0</v>
      </c>
      <c r="S15" s="32">
        <v>11</v>
      </c>
      <c r="T15" s="24" t="s">
        <v>32</v>
      </c>
      <c r="U15" s="33">
        <v>14</v>
      </c>
      <c r="V15" s="24" t="s">
        <v>36</v>
      </c>
      <c r="W15" s="34"/>
    </row>
    <row r="16" spans="2:23" ht="14.25" customHeight="1" thickTop="1" thickBot="1" x14ac:dyDescent="0.25">
      <c r="C16" s="24"/>
      <c r="D16" s="24"/>
      <c r="E16" s="24"/>
      <c r="F16" s="345" t="str">
        <f>IF(OR(D14=18,D14=8),"メータを指定","")</f>
        <v>メータを指定</v>
      </c>
      <c r="H16" s="219">
        <f t="shared" si="0"/>
        <v>8</v>
      </c>
      <c r="I16" s="220" t="s">
        <v>48</v>
      </c>
      <c r="J16" s="230">
        <f ca="1">IF(OR(D14=0,D14=5,D14=12,D14=13),0,D13)</f>
        <v>29595</v>
      </c>
      <c r="K16" s="222"/>
      <c r="L16" s="230">
        <f ca="1">D18</f>
        <v>29645</v>
      </c>
      <c r="M16" s="222"/>
      <c r="O16" s="57">
        <v>3</v>
      </c>
      <c r="P16" s="58" t="s">
        <v>48</v>
      </c>
      <c r="Q16" s="106">
        <f>D26</f>
        <v>8600</v>
      </c>
      <c r="S16" s="32">
        <v>12</v>
      </c>
      <c r="T16" s="24" t="s">
        <v>34</v>
      </c>
      <c r="U16" s="33">
        <v>15</v>
      </c>
      <c r="V16" s="24" t="s">
        <v>37</v>
      </c>
      <c r="W16" s="34"/>
    </row>
    <row r="17" spans="2:23" ht="14.25" customHeight="1" thickTop="1" thickBot="1" x14ac:dyDescent="0.25">
      <c r="B17" s="19" t="s">
        <v>210</v>
      </c>
      <c r="C17" s="17"/>
      <c r="E17" s="370" t="s">
        <v>309</v>
      </c>
      <c r="F17" s="93">
        <v>50</v>
      </c>
      <c r="H17" s="231">
        <f t="shared" si="0"/>
        <v>9</v>
      </c>
      <c r="I17" s="232" t="s">
        <v>49</v>
      </c>
      <c r="J17" s="303">
        <f>D12</f>
        <v>1</v>
      </c>
      <c r="K17" s="234"/>
      <c r="L17" s="233">
        <f>J17</f>
        <v>1</v>
      </c>
      <c r="M17" s="234"/>
      <c r="O17" s="107">
        <v>4</v>
      </c>
      <c r="P17" s="108" t="s">
        <v>49</v>
      </c>
      <c r="Q17" s="202">
        <f>L17</f>
        <v>1</v>
      </c>
      <c r="S17" s="32">
        <v>13</v>
      </c>
      <c r="T17" s="24" t="s">
        <v>35</v>
      </c>
      <c r="U17" s="32"/>
      <c r="V17" s="89"/>
      <c r="W17" s="35"/>
    </row>
    <row r="18" spans="2:23" ht="14.25" customHeight="1" thickTop="1" x14ac:dyDescent="0.2">
      <c r="B18" s="17"/>
      <c r="C18" s="283" t="s">
        <v>17</v>
      </c>
      <c r="D18" s="441">
        <f ca="1">IF(D11=1,-1,1)*F17+IF(ISNUMBER(J33),J33,J16)</f>
        <v>29645</v>
      </c>
      <c r="E18" s="442"/>
      <c r="F18" s="304" t="str">
        <f ca="1">IF(L14=1,IF(D18&gt;D13,"","要確認"),IF(D18&lt;D13,"","要確認"))</f>
        <v/>
      </c>
      <c r="H18" s="219">
        <f t="shared" si="0"/>
        <v>10</v>
      </c>
      <c r="I18" s="220" t="s">
        <v>12</v>
      </c>
      <c r="J18" s="235">
        <f>F32</f>
        <v>0</v>
      </c>
      <c r="K18" s="222"/>
      <c r="L18" s="235">
        <f>F32</f>
        <v>0</v>
      </c>
      <c r="M18" s="222"/>
      <c r="O18" s="57">
        <v>5</v>
      </c>
      <c r="P18" s="58" t="s">
        <v>12</v>
      </c>
      <c r="Q18" s="70">
        <f>F32</f>
        <v>0</v>
      </c>
      <c r="S18" s="32">
        <v>14</v>
      </c>
      <c r="T18" s="24" t="s">
        <v>36</v>
      </c>
      <c r="U18" s="32"/>
      <c r="V18" s="89"/>
      <c r="W18" s="35"/>
    </row>
    <row r="19" spans="2:23" ht="14.25" customHeight="1" thickBot="1" x14ac:dyDescent="0.25">
      <c r="B19" s="17"/>
      <c r="C19" s="104" t="s">
        <v>64</v>
      </c>
      <c r="D19" s="417">
        <v>11</v>
      </c>
      <c r="E19" s="418"/>
      <c r="F19" s="94" t="str">
        <f ca="1">OFFSET($T$8,MATCH(D19, $S$9:$S$22,0),0)</f>
        <v>指値（FAK）</v>
      </c>
      <c r="H19" s="219">
        <f t="shared" si="0"/>
        <v>11</v>
      </c>
      <c r="I19" s="220" t="s">
        <v>14</v>
      </c>
      <c r="J19" s="235">
        <f>F33</f>
        <v>0</v>
      </c>
      <c r="K19" s="222"/>
      <c r="L19" s="235">
        <f>F33</f>
        <v>0</v>
      </c>
      <c r="M19" s="222"/>
      <c r="O19" s="57">
        <v>6</v>
      </c>
      <c r="P19" s="58" t="s">
        <v>14</v>
      </c>
      <c r="Q19" s="70">
        <f>F33</f>
        <v>0</v>
      </c>
      <c r="S19" s="32">
        <v>15</v>
      </c>
      <c r="T19" s="24" t="s">
        <v>37</v>
      </c>
      <c r="U19" s="32"/>
      <c r="V19" s="89"/>
      <c r="W19" s="35"/>
    </row>
    <row r="20" spans="2:23" ht="14.25" customHeight="1" thickBot="1" x14ac:dyDescent="0.25">
      <c r="B20" s="17"/>
      <c r="C20" s="17"/>
      <c r="D20" s="368"/>
      <c r="E20" s="18"/>
      <c r="F20" s="344"/>
      <c r="H20" s="219">
        <f t="shared" si="0"/>
        <v>12</v>
      </c>
      <c r="I20" s="236" t="s">
        <v>15</v>
      </c>
      <c r="J20" s="235">
        <f>F34</f>
        <v>0</v>
      </c>
      <c r="K20" s="237"/>
      <c r="L20" s="235">
        <f>F34</f>
        <v>0</v>
      </c>
      <c r="M20" s="237"/>
      <c r="O20" s="57">
        <v>7</v>
      </c>
      <c r="P20" s="71" t="s">
        <v>15</v>
      </c>
      <c r="Q20" s="70">
        <f>F34</f>
        <v>0</v>
      </c>
      <c r="S20" s="32">
        <v>16</v>
      </c>
      <c r="T20" s="24" t="s">
        <v>38</v>
      </c>
      <c r="U20" s="32"/>
      <c r="V20" s="89"/>
      <c r="W20" s="35"/>
    </row>
    <row r="21" spans="2:23" ht="14.25" customHeight="1" thickBot="1" x14ac:dyDescent="0.25">
      <c r="B21" s="19" t="s">
        <v>211</v>
      </c>
      <c r="E21" s="370" t="s">
        <v>310</v>
      </c>
      <c r="F21" s="93">
        <v>50</v>
      </c>
      <c r="H21" s="219">
        <f t="shared" si="0"/>
        <v>13</v>
      </c>
      <c r="I21" s="220" t="s">
        <v>18</v>
      </c>
      <c r="J21" s="361" t="s">
        <v>178</v>
      </c>
      <c r="K21" s="222"/>
      <c r="L21" s="235" t="str">
        <f>F35</f>
        <v>naisho</v>
      </c>
      <c r="M21" s="222"/>
      <c r="O21" s="57">
        <v>8</v>
      </c>
      <c r="P21" s="58" t="s">
        <v>18</v>
      </c>
      <c r="Q21" s="72" t="str">
        <f>F35</f>
        <v>naisho</v>
      </c>
      <c r="S21" s="32">
        <v>17</v>
      </c>
      <c r="T21" s="24" t="s">
        <v>39</v>
      </c>
      <c r="U21" s="32"/>
      <c r="V21" s="89"/>
      <c r="W21" s="35"/>
    </row>
    <row r="22" spans="2:23" ht="14.25" customHeight="1" thickTop="1" thickBot="1" x14ac:dyDescent="0.25">
      <c r="B22" s="97" t="s">
        <v>20</v>
      </c>
      <c r="C22" s="98">
        <f ca="1">IF(OR(F22=1,F24=1,F25=1),1,0)</f>
        <v>1</v>
      </c>
      <c r="D22" s="412" t="s">
        <v>311</v>
      </c>
      <c r="E22" s="413"/>
      <c r="F22" s="93">
        <v>0</v>
      </c>
      <c r="H22" s="219">
        <f t="shared" si="0"/>
        <v>14</v>
      </c>
      <c r="I22" s="220" t="s">
        <v>51</v>
      </c>
      <c r="J22" s="361" t="str">
        <f>D15</f>
        <v>N001</v>
      </c>
      <c r="K22" s="222"/>
      <c r="L22" s="337" t="str">
        <f>"S"&amp;MID(D15,2,10)</f>
        <v>S001</v>
      </c>
      <c r="M22" s="222"/>
      <c r="O22" s="57">
        <v>9</v>
      </c>
      <c r="P22" s="58" t="s">
        <v>51</v>
      </c>
      <c r="Q22" s="251" t="str">
        <f>"RS"&amp;MID(D15,2,10)</f>
        <v>RS001</v>
      </c>
      <c r="S22" s="36">
        <v>18</v>
      </c>
      <c r="T22" s="37" t="s">
        <v>40</v>
      </c>
      <c r="U22" s="36"/>
      <c r="V22" s="92"/>
      <c r="W22" s="38"/>
    </row>
    <row r="23" spans="2:23" ht="14.25" customHeight="1" thickTop="1" thickBot="1" x14ac:dyDescent="0.25">
      <c r="B23" s="36" t="s">
        <v>21</v>
      </c>
      <c r="C23" s="414" t="s">
        <v>22</v>
      </c>
      <c r="D23" s="415"/>
      <c r="E23" s="416"/>
      <c r="F23" s="22" t="s">
        <v>187</v>
      </c>
      <c r="H23" s="219">
        <f t="shared" si="0"/>
        <v>15</v>
      </c>
      <c r="I23" s="236" t="s">
        <v>52</v>
      </c>
      <c r="J23" s="235"/>
      <c r="K23" s="237"/>
      <c r="L23" s="235"/>
      <c r="M23" s="237"/>
      <c r="O23" s="62"/>
      <c r="P23" s="63"/>
      <c r="Q23" s="64"/>
    </row>
    <row r="24" spans="2:23" ht="14.25" customHeight="1" thickBot="1" x14ac:dyDescent="0.25">
      <c r="B24" s="27" t="s">
        <v>13</v>
      </c>
      <c r="C24" s="20" t="s">
        <v>23</v>
      </c>
      <c r="D24" s="95">
        <v>44287</v>
      </c>
      <c r="E24" s="96">
        <v>0.62152777777777779</v>
      </c>
      <c r="F24" s="23">
        <f ca="1">IF(OR(F3="N/A",ISERROR(F3)),0,IF($F$1+$F$3&gt;=D24+E24,1,0))</f>
        <v>0</v>
      </c>
      <c r="H24" s="238">
        <f t="shared" si="0"/>
        <v>16</v>
      </c>
      <c r="I24" s="239" t="s">
        <v>53</v>
      </c>
      <c r="J24" s="240" t="str">
        <f>J22</f>
        <v>N001</v>
      </c>
      <c r="K24" s="241"/>
      <c r="L24" s="240" t="str">
        <f>L22</f>
        <v>S001</v>
      </c>
      <c r="M24" s="241"/>
      <c r="O24" s="65"/>
      <c r="P24" s="66"/>
      <c r="Q24" s="67"/>
    </row>
    <row r="25" spans="2:23" ht="14.25" customHeight="1" thickTop="1" thickBot="1" x14ac:dyDescent="0.25">
      <c r="B25" s="99" t="s">
        <v>16</v>
      </c>
      <c r="C25" s="100" t="s">
        <v>24</v>
      </c>
      <c r="D25" s="435">
        <f ca="1">IF(OR(F5="N/A",ISERROR(F5),F6="N/A",ISERROR(F6)),0,IF(D11=1,1,-1)*F21+IF(ISNUMBER(J33),J33,J16))</f>
        <v>29545</v>
      </c>
      <c r="E25" s="436"/>
      <c r="F25" s="28">
        <f ca="1">IF(OR(F2="N/A",ISERROR(F2)),0,IF(L14=1,IF(F2&lt;=D25,1,0),IF(F2&gt;=D25,1,0)))</f>
        <v>1</v>
      </c>
      <c r="H25" s="425" t="s">
        <v>209</v>
      </c>
      <c r="I25" s="426"/>
      <c r="J25" s="427"/>
      <c r="K25" s="426"/>
      <c r="L25" s="426"/>
      <c r="M25" s="428"/>
      <c r="O25" s="73" t="s">
        <v>209</v>
      </c>
      <c r="P25" s="74"/>
      <c r="Q25" s="75"/>
      <c r="S25" s="113" t="s">
        <v>193</v>
      </c>
      <c r="T25" s="110"/>
    </row>
    <row r="26" spans="2:23" ht="14.25" customHeight="1" thickTop="1" thickBot="1" x14ac:dyDescent="0.25">
      <c r="B26" s="101" t="s">
        <v>25</v>
      </c>
      <c r="C26" s="102" t="s">
        <v>17</v>
      </c>
      <c r="D26" s="419">
        <v>8600</v>
      </c>
      <c r="E26" s="420"/>
      <c r="F26" s="276" t="str">
        <f ca="1">IF(L14=1,IF(D26&lt;D25,"","要確認"),IF(D26&gt;D25,"","要確認"))</f>
        <v/>
      </c>
      <c r="H26" s="278">
        <f>H24+1</f>
        <v>17</v>
      </c>
      <c r="I26" s="279" t="s">
        <v>54</v>
      </c>
      <c r="J26" s="341"/>
      <c r="K26" s="339"/>
      <c r="L26" s="235"/>
      <c r="M26" s="237"/>
      <c r="O26" s="76">
        <v>10</v>
      </c>
      <c r="P26" s="204" t="s">
        <v>54</v>
      </c>
      <c r="Q26" s="205"/>
      <c r="S26" s="265" t="s">
        <v>134</v>
      </c>
      <c r="T26" s="24" t="s">
        <v>194</v>
      </c>
      <c r="U26" s="267"/>
      <c r="V26" s="111" t="s">
        <v>198</v>
      </c>
      <c r="W26" s="112"/>
    </row>
    <row r="27" spans="2:23" ht="14.25" customHeight="1" thickBot="1" x14ac:dyDescent="0.25">
      <c r="B27" s="103"/>
      <c r="C27" s="104" t="s">
        <v>64</v>
      </c>
      <c r="D27" s="417">
        <v>0</v>
      </c>
      <c r="E27" s="418"/>
      <c r="F27" s="94" t="str">
        <f ca="1">OFFSET($T$8,MATCH(D27, $S$9:$S$22,0),0)</f>
        <v>最大指値</v>
      </c>
      <c r="H27" s="242">
        <f>H26+1</f>
        <v>18</v>
      </c>
      <c r="I27" s="243" t="s">
        <v>55</v>
      </c>
      <c r="J27" s="342"/>
      <c r="K27" s="340"/>
      <c r="L27" s="244"/>
      <c r="M27" s="245"/>
      <c r="O27" s="77">
        <v>11</v>
      </c>
      <c r="P27" s="206" t="s">
        <v>55</v>
      </c>
      <c r="Q27" s="203"/>
      <c r="S27" s="265" t="s">
        <v>190</v>
      </c>
      <c r="T27" s="24" t="s">
        <v>195</v>
      </c>
      <c r="U27" s="268"/>
      <c r="V27" s="24" t="s">
        <v>199</v>
      </c>
      <c r="W27" s="34"/>
    </row>
    <row r="28" spans="2:23" ht="14.25" customHeight="1" x14ac:dyDescent="0.2">
      <c r="B28" s="103"/>
      <c r="C28" s="286"/>
      <c r="D28" s="286"/>
      <c r="E28" s="286"/>
      <c r="F28" s="286"/>
      <c r="H28" s="208"/>
      <c r="I28" s="209"/>
      <c r="J28" s="208"/>
      <c r="K28" s="208"/>
      <c r="L28" s="208"/>
      <c r="M28" s="208"/>
      <c r="N28" s="208"/>
      <c r="S28" s="265" t="s">
        <v>191</v>
      </c>
      <c r="T28" s="24" t="s">
        <v>196</v>
      </c>
      <c r="U28" s="268"/>
      <c r="V28" s="24" t="s">
        <v>200</v>
      </c>
      <c r="W28" s="34"/>
    </row>
    <row r="29" spans="2:23" ht="14.25" customHeight="1" thickBot="1" x14ac:dyDescent="0.25">
      <c r="B29" s="19" t="s">
        <v>175</v>
      </c>
      <c r="D29" s="277" t="str">
        <f>IF(OR(D27=18,D27=8),"訂正注文明細 第10、第１１パラメータを入力","")</f>
        <v/>
      </c>
      <c r="J29" s="19" t="s">
        <v>179</v>
      </c>
      <c r="N29" s="208"/>
      <c r="S29" s="266" t="s">
        <v>192</v>
      </c>
      <c r="T29" s="37" t="s">
        <v>197</v>
      </c>
      <c r="U29" s="269"/>
      <c r="V29" s="37" t="s">
        <v>201</v>
      </c>
      <c r="W29" s="264"/>
    </row>
    <row r="30" spans="2:23" ht="14.25" customHeight="1" x14ac:dyDescent="0.2">
      <c r="C30" s="289" t="s">
        <v>176</v>
      </c>
      <c r="D30" s="193" t="s">
        <v>65</v>
      </c>
      <c r="E30" s="194"/>
      <c r="F30" s="199" t="s">
        <v>131</v>
      </c>
      <c r="J30" s="306" t="e">
        <f ca="1">OFFSET(注文照会!$H$3,MATCH(J24,注文照会!$K$4:$K$512,0),0)</f>
        <v>#N/A</v>
      </c>
      <c r="K30" s="305" t="s">
        <v>142</v>
      </c>
      <c r="L30" s="306" t="e">
        <f ca="1">OFFSET(注文照会!$H$3,MATCH(L24,注文照会!$K$4:$K$512,0),0)</f>
        <v>#N/A</v>
      </c>
      <c r="M30" s="208"/>
      <c r="N30" s="208"/>
    </row>
    <row r="31" spans="2:23" ht="14.25" customHeight="1" thickBot="1" x14ac:dyDescent="0.25">
      <c r="C31" s="290"/>
      <c r="D31" s="197" t="s">
        <v>10</v>
      </c>
      <c r="E31" s="198"/>
      <c r="F31" s="200" t="str" cm="1">
        <f t="array" ref="F31">[3]!FQUOTE("N225",0,"限月")</f>
        <v>202106</v>
      </c>
      <c r="J31" s="307" t="e">
        <f ca="1">MID(OFFSET(注文照会!$I$3,MATCH(J24,注文照会!$K$4:$K$512,0),0),6,12)</f>
        <v>#N/A</v>
      </c>
      <c r="K31" s="308" t="s">
        <v>75</v>
      </c>
      <c r="L31" s="309" t="e">
        <f ca="1">MID(OFFSET(注文照会!$I$3,MATCH(L24,注文照会!$K$4:$K$512,0),0),6,12)</f>
        <v>#N/A</v>
      </c>
      <c r="M31" s="208"/>
      <c r="N31" s="208"/>
    </row>
    <row r="32" spans="2:23" ht="14.25" customHeight="1" thickTop="1" x14ac:dyDescent="0.2">
      <c r="C32" s="291" t="s">
        <v>177</v>
      </c>
      <c r="D32" s="190" t="s">
        <v>203</v>
      </c>
      <c r="E32" s="191"/>
      <c r="F32" s="201">
        <v>0</v>
      </c>
      <c r="J32" s="310" t="e">
        <f ca="1">VALUE(OFFSET(注文照会!$G$3,MATCH(J30,注文照会!$H$4:$H$512,0),0))</f>
        <v>#N/A</v>
      </c>
      <c r="K32" s="311" t="s">
        <v>56</v>
      </c>
      <c r="L32" s="312" t="e">
        <f ca="1">VALUE(OFFSET(注文照会!$G$3,MATCH(L30,注文照会!$H$4:$H$512,0),0))</f>
        <v>#N/A</v>
      </c>
      <c r="M32" s="208"/>
      <c r="N32" s="208"/>
      <c r="T32" t="s">
        <v>222</v>
      </c>
    </row>
    <row r="33" spans="2:24" ht="14.25" customHeight="1" x14ac:dyDescent="0.2">
      <c r="C33" s="32"/>
      <c r="D33" s="190" t="s">
        <v>205</v>
      </c>
      <c r="E33" s="191"/>
      <c r="F33" s="201">
        <v>0</v>
      </c>
      <c r="J33" s="313" t="str">
        <f ca="1">IF(ISERROR(MATCH(J30,約定一覧!$O$4:$O$31,0)),"",OFFSET(約定一覧!$E$3,MATCH(J30,約定一覧!$O$4:$O$31,0),0))</f>
        <v/>
      </c>
      <c r="K33" s="314" t="s">
        <v>189</v>
      </c>
      <c r="L33" s="315" t="str">
        <f ca="1">IF(ISERROR(MATCH(L30,約定一覧!$O$4:$O$31,0)),"",OFFSET(約定一覧!$E$3,MATCH(L30,約定一覧!$O$4:$O$31,0),0))</f>
        <v/>
      </c>
      <c r="M33" s="208"/>
      <c r="N33" s="208"/>
      <c r="T33" t="s">
        <v>221</v>
      </c>
    </row>
    <row r="34" spans="2:24" ht="14.25" customHeight="1" thickBot="1" x14ac:dyDescent="0.25">
      <c r="C34" s="32"/>
      <c r="D34" s="192" t="s">
        <v>204</v>
      </c>
      <c r="E34" s="191"/>
      <c r="F34" s="201">
        <v>0</v>
      </c>
      <c r="J34" s="316" t="str">
        <f ca="1">IF(ISERROR(MATCH(J30,約定一覧!$O$4:$O$31,0)),"",OFFSET(約定一覧!E3,MATCH(J30,約定一覧!$O$4:$O$31,0),0))</f>
        <v/>
      </c>
      <c r="K34" s="317" t="s">
        <v>57</v>
      </c>
      <c r="L34" s="318" t="str">
        <f ca="1">IF(ISERROR(MATCH(L30,約定一覧!$O$4:$O$31,0)),"",OFFSET(約定一覧!G3,MATCH(L30,約定一覧!$O$4:$O$31,0),0))</f>
        <v/>
      </c>
    </row>
    <row r="35" spans="2:24" ht="14.25" customHeight="1" thickBot="1" x14ac:dyDescent="0.25">
      <c r="C35" s="36"/>
      <c r="D35" s="195" t="s">
        <v>18</v>
      </c>
      <c r="E35" s="196"/>
      <c r="F35" s="282" t="s">
        <v>178</v>
      </c>
      <c r="H35" s="19" t="s">
        <v>212</v>
      </c>
      <c r="I35" s="19"/>
      <c r="J35" s="19" t="s">
        <v>213</v>
      </c>
      <c r="L35" s="19" t="s">
        <v>214</v>
      </c>
      <c r="S35" s="113" t="s">
        <v>297</v>
      </c>
      <c r="T35" s="110"/>
      <c r="U35" s="113" t="s">
        <v>298</v>
      </c>
      <c r="V35" s="110"/>
      <c r="W35" s="115"/>
    </row>
    <row r="36" spans="2:24" ht="14.25" customHeight="1" thickTop="1" thickBot="1" x14ac:dyDescent="0.25">
      <c r="H36" s="21" t="s">
        <v>185</v>
      </c>
      <c r="I36" s="39"/>
      <c r="J36" s="319">
        <v>1</v>
      </c>
      <c r="K36" s="363"/>
      <c r="L36" s="40">
        <v>1</v>
      </c>
      <c r="S36" s="32">
        <v>1</v>
      </c>
      <c r="T36" s="24" t="s">
        <v>28</v>
      </c>
      <c r="U36" s="32">
        <v>0</v>
      </c>
      <c r="V36" s="24" t="s">
        <v>27</v>
      </c>
      <c r="W36" s="112"/>
      <c r="X36" s="24"/>
    </row>
    <row r="37" spans="2:24" ht="14.25" customHeight="1" thickBot="1" x14ac:dyDescent="0.25">
      <c r="B37" s="19" t="s">
        <v>180</v>
      </c>
      <c r="D37" s="410" t="s">
        <v>186</v>
      </c>
      <c r="E37" s="411"/>
      <c r="F37" s="255">
        <v>1</v>
      </c>
      <c r="H37" s="249" t="s">
        <v>71</v>
      </c>
      <c r="I37" s="292"/>
      <c r="J37" s="320"/>
      <c r="K37" s="364"/>
      <c r="L37" s="362"/>
      <c r="S37" s="32">
        <v>6</v>
      </c>
      <c r="T37" s="24" t="s">
        <v>31</v>
      </c>
      <c r="U37" s="32">
        <v>1</v>
      </c>
      <c r="V37" s="24" t="s">
        <v>28</v>
      </c>
      <c r="W37" s="34"/>
    </row>
    <row r="38" spans="2:24" ht="14.25" customHeight="1" thickTop="1" x14ac:dyDescent="0.2">
      <c r="C38" s="213" t="s">
        <v>183</v>
      </c>
      <c r="D38" s="421" t="s">
        <v>181</v>
      </c>
      <c r="E38" s="422"/>
      <c r="F38" s="254" t="s">
        <v>182</v>
      </c>
      <c r="H38" s="44" t="s">
        <v>73</v>
      </c>
      <c r="I38" s="287"/>
      <c r="J38" s="321">
        <f ca="1">IF(ISERROR(K8),0,IF(AND(K8="訂正・取消可",F10=0),1,0))</f>
        <v>0</v>
      </c>
      <c r="K38" s="295"/>
      <c r="S38" s="32">
        <v>10</v>
      </c>
      <c r="T38" s="24" t="s">
        <v>30</v>
      </c>
      <c r="U38" s="32">
        <v>5</v>
      </c>
      <c r="V38" s="24" t="s">
        <v>29</v>
      </c>
      <c r="W38" s="34"/>
    </row>
    <row r="39" spans="2:24" ht="14.25" customHeight="1" thickBot="1" x14ac:dyDescent="0.25">
      <c r="C39" s="212">
        <f ca="1">IF(ISERROR(D39),F39,MAX(D39,F39))</f>
        <v>0.43196539351629326</v>
      </c>
      <c r="D39" s="423">
        <f>TIMEVALUE([3]!FQUOTE($F$30,$F$31,D38))</f>
        <v>0.43194444444444446</v>
      </c>
      <c r="E39" s="424" t="e">
        <f ca="1">[4]!FQUOTE($F$30,$F$31,C39)</f>
        <v>#NAME?</v>
      </c>
      <c r="F39" s="260">
        <f ca="1">NOW()-TODAY()</f>
        <v>0.43196539351629326</v>
      </c>
      <c r="H39" s="47" t="s">
        <v>72</v>
      </c>
      <c r="I39" s="288"/>
      <c r="J39" s="322"/>
      <c r="K39" s="32"/>
      <c r="L39" s="24"/>
      <c r="N39" s="208"/>
      <c r="S39" s="32">
        <v>11</v>
      </c>
      <c r="T39" s="24" t="s">
        <v>32</v>
      </c>
      <c r="U39" s="32">
        <v>6</v>
      </c>
      <c r="V39" s="24" t="s">
        <v>31</v>
      </c>
      <c r="W39" s="34"/>
    </row>
    <row r="40" spans="2:24" ht="14.25" customHeight="1" thickBot="1" x14ac:dyDescent="0.25">
      <c r="H40" s="24"/>
      <c r="I40" s="24"/>
      <c r="J40" s="24"/>
      <c r="K40" s="24"/>
      <c r="L40" s="24"/>
      <c r="N40" s="208"/>
      <c r="S40" s="32">
        <v>14</v>
      </c>
      <c r="T40" s="24" t="s">
        <v>36</v>
      </c>
      <c r="U40" s="32">
        <v>10</v>
      </c>
      <c r="V40" s="24" t="s">
        <v>30</v>
      </c>
      <c r="W40" s="34"/>
    </row>
    <row r="41" spans="2:24" ht="14.25" customHeight="1" thickTop="1" thickBot="1" x14ac:dyDescent="0.25">
      <c r="D41" s="256" t="s">
        <v>184</v>
      </c>
      <c r="E41" s="250"/>
      <c r="F41" s="257">
        <v>0.1</v>
      </c>
      <c r="H41" s="109" t="s">
        <v>41</v>
      </c>
      <c r="I41" s="79"/>
      <c r="J41" s="51" t="str">
        <f>IF(J36*J37&lt;&gt;0,[3]!fordercancel(J42,J43,J44,J45,J46,J47,J48),"未発注")</f>
        <v>未発注</v>
      </c>
      <c r="L41" s="51" t="str">
        <f ca="1">IF(ISERROR(M8),"未発注",IF(AND(M8="訂正・取消可",L36*L37=1),[3]!fordercancel(L42,L43,L44,L45,L46,L47,L48),"未発注"))</f>
        <v>未発注</v>
      </c>
      <c r="S41" s="32">
        <v>15</v>
      </c>
      <c r="T41" s="24" t="s">
        <v>37</v>
      </c>
      <c r="U41" s="32">
        <v>11</v>
      </c>
      <c r="V41" s="24" t="s">
        <v>32</v>
      </c>
      <c r="W41" s="34"/>
    </row>
    <row r="42" spans="2:24" ht="14.25" customHeight="1" thickTop="1" thickBot="1" x14ac:dyDescent="0.25">
      <c r="D42" s="258" t="s">
        <v>188</v>
      </c>
      <c r="E42" s="48"/>
      <c r="F42" s="259">
        <v>0</v>
      </c>
      <c r="H42" s="80">
        <v>1</v>
      </c>
      <c r="I42" s="81" t="s">
        <v>19</v>
      </c>
      <c r="J42" s="214" t="e">
        <f ca="1">J30</f>
        <v>#N/A</v>
      </c>
      <c r="K42" s="116"/>
      <c r="L42" s="214" t="e">
        <f ca="1">L30</f>
        <v>#N/A</v>
      </c>
      <c r="M42" s="116"/>
      <c r="S42" s="36">
        <v>16</v>
      </c>
      <c r="T42" s="37" t="s">
        <v>38</v>
      </c>
      <c r="U42" s="32">
        <v>12</v>
      </c>
      <c r="V42" s="24" t="s">
        <v>34</v>
      </c>
      <c r="W42" s="34"/>
    </row>
    <row r="43" spans="2:24" ht="14.25" customHeight="1" thickBot="1" x14ac:dyDescent="0.25">
      <c r="H43" s="57">
        <v>2</v>
      </c>
      <c r="I43" s="82" t="s">
        <v>58</v>
      </c>
      <c r="J43" s="215">
        <v>0</v>
      </c>
      <c r="K43" s="117" t="str">
        <f>IF(J43=0,"全取引","ifdone注文時")</f>
        <v>全取引</v>
      </c>
      <c r="L43" s="215">
        <v>0</v>
      </c>
      <c r="M43" s="117" t="str">
        <f>IF(L43=0,"全取引","ifdone注文時")</f>
        <v>全取引</v>
      </c>
      <c r="U43" s="32">
        <v>13</v>
      </c>
      <c r="V43" s="24" t="s">
        <v>35</v>
      </c>
      <c r="W43" s="34"/>
    </row>
    <row r="44" spans="2:24" ht="14.25" customHeight="1" thickTop="1" x14ac:dyDescent="0.2">
      <c r="C44" s="123" t="s">
        <v>0</v>
      </c>
      <c r="D44" s="124"/>
      <c r="E44" s="125" t="str">
        <f>F30</f>
        <v>N225mini</v>
      </c>
      <c r="F44" s="162" t="str">
        <f>F31</f>
        <v>202106</v>
      </c>
      <c r="H44" s="83">
        <v>3</v>
      </c>
      <c r="I44" s="69" t="s">
        <v>12</v>
      </c>
      <c r="J44" s="216">
        <f>F32</f>
        <v>0</v>
      </c>
      <c r="K44" s="118"/>
      <c r="L44" s="216">
        <f>Q18</f>
        <v>0</v>
      </c>
      <c r="M44" s="118"/>
      <c r="U44" s="32">
        <v>14</v>
      </c>
      <c r="V44" s="24" t="s">
        <v>36</v>
      </c>
      <c r="W44" s="35"/>
    </row>
    <row r="45" spans="2:24" ht="14.25" customHeight="1" x14ac:dyDescent="0.2">
      <c r="C45" s="129" t="s">
        <v>2</v>
      </c>
      <c r="D45" s="407" t="str">
        <f>[3]!FQUOTE($E$44,$F$44,"銘柄名")</f>
        <v>N225ミニ21/06</v>
      </c>
      <c r="E45" s="408"/>
      <c r="F45" s="409"/>
      <c r="H45" s="57">
        <v>4</v>
      </c>
      <c r="I45" s="58" t="s">
        <v>14</v>
      </c>
      <c r="J45" s="217">
        <f>F33</f>
        <v>0</v>
      </c>
      <c r="K45" s="119"/>
      <c r="L45" s="217">
        <f>Q19</f>
        <v>0</v>
      </c>
      <c r="M45" s="119"/>
      <c r="U45" s="32">
        <v>15</v>
      </c>
      <c r="V45" s="24" t="s">
        <v>37</v>
      </c>
      <c r="W45" s="35"/>
    </row>
    <row r="46" spans="2:24" ht="14.25" customHeight="1" thickBot="1" x14ac:dyDescent="0.25">
      <c r="C46" s="130">
        <f>[3]!FQUOTE($E$44,$F$44,"現在値")</f>
        <v>29520</v>
      </c>
      <c r="D46" s="1" t="s">
        <v>1</v>
      </c>
      <c r="E46" s="2">
        <f>[3]!FQUOTE($E$44,$F$44,"前日比")</f>
        <v>310</v>
      </c>
      <c r="F46" s="3" t="str">
        <f>"("&amp;[3]!FQUOTE($E$44,$F$44,"前日比率")&amp;")"</f>
        <v>(1.06)</v>
      </c>
      <c r="H46" s="84">
        <v>5</v>
      </c>
      <c r="I46" s="85" t="s">
        <v>15</v>
      </c>
      <c r="J46" s="218">
        <f>F34</f>
        <v>0</v>
      </c>
      <c r="K46" s="120"/>
      <c r="L46" s="218">
        <f>Q20</f>
        <v>0</v>
      </c>
      <c r="M46" s="120"/>
      <c r="U46" s="36">
        <v>16</v>
      </c>
      <c r="V46" s="37" t="s">
        <v>38</v>
      </c>
      <c r="W46" s="38"/>
    </row>
    <row r="47" spans="2:24" ht="13.5" thickTop="1" x14ac:dyDescent="0.2">
      <c r="C47" s="129" t="s">
        <v>6</v>
      </c>
      <c r="D47" s="4" t="s">
        <v>3</v>
      </c>
      <c r="E47" s="5" t="s">
        <v>4</v>
      </c>
      <c r="F47" s="6" t="s">
        <v>5</v>
      </c>
      <c r="H47" s="57">
        <v>6</v>
      </c>
      <c r="I47" s="25" t="s">
        <v>18</v>
      </c>
      <c r="J47" s="252" t="str">
        <f>F35</f>
        <v>naisho</v>
      </c>
      <c r="K47" s="121"/>
      <c r="L47" s="252" t="str">
        <f>Q21</f>
        <v>naisho</v>
      </c>
      <c r="M47" s="121"/>
    </row>
    <row r="48" spans="2:24" ht="13.5" thickBot="1" x14ac:dyDescent="0.25">
      <c r="C48" s="130">
        <f>[3]!FQUOTE($E$44,$F$44,"出来高")</f>
        <v>362159</v>
      </c>
      <c r="D48" s="7">
        <f>[3]!FBOARD(E44,F44,"成行売気配数量")</f>
        <v>0</v>
      </c>
      <c r="E48" s="8" t="s">
        <v>7</v>
      </c>
      <c r="F48" s="9">
        <f>[3]!FBOARD(E44,F44,"成行買気配数量")</f>
        <v>0</v>
      </c>
      <c r="H48" s="77">
        <v>7</v>
      </c>
      <c r="I48" s="86" t="s">
        <v>59</v>
      </c>
      <c r="J48" s="253" t="str">
        <f>"CN"&amp;MID(D15,2,10)</f>
        <v>CN001</v>
      </c>
      <c r="K48" s="122"/>
      <c r="L48" s="253" t="str">
        <f>"CS"&amp;MID(D15,2,10)</f>
        <v>CS001</v>
      </c>
      <c r="M48" s="122"/>
    </row>
    <row r="49" spans="3:13" ht="13.5" thickBot="1" x14ac:dyDescent="0.25">
      <c r="C49" s="127">
        <f>[3]!FBOARD(E44,F44,"出来高3")</f>
        <v>7525</v>
      </c>
      <c r="D49" s="13">
        <f>[3]!FBOARD(E44,F44,"売気配数量3")</f>
        <v>252</v>
      </c>
      <c r="E49" s="14">
        <f>[3]!FBOARD(E44,F44,"気配値3")</f>
        <v>29535</v>
      </c>
      <c r="F49" s="15">
        <f>[3]!FBOARD(E44,F44,"買気配数量3")</f>
        <v>0</v>
      </c>
      <c r="I49" s="50"/>
      <c r="J49" s="26"/>
      <c r="L49" s="26"/>
    </row>
    <row r="50" spans="3:13" ht="14" thickTop="1" thickBot="1" x14ac:dyDescent="0.25">
      <c r="C50" s="127">
        <f>[3]!FBOARD(E44,F44,"出来高4")</f>
        <v>11619</v>
      </c>
      <c r="D50" s="13">
        <f>[3]!FBOARD(E44,F44,"売気配数量4")</f>
        <v>180</v>
      </c>
      <c r="E50" s="14">
        <f>[3]!FBOARD(E44,F44,"気配値4")</f>
        <v>29530</v>
      </c>
      <c r="F50" s="15">
        <f>[3]!FBOARD(E44,F44,"買気配数量4")</f>
        <v>0</v>
      </c>
      <c r="H50" s="379" t="s">
        <v>319</v>
      </c>
      <c r="I50" s="37"/>
      <c r="J50" s="51"/>
      <c r="L50" s="378">
        <v>55</v>
      </c>
      <c r="M50" s="32" t="s">
        <v>324</v>
      </c>
    </row>
    <row r="51" spans="3:13" ht="13.5" thickBot="1" x14ac:dyDescent="0.25">
      <c r="C51" s="127">
        <f>[3]!FBOARD(E44,F44,"出来高5")</f>
        <v>6925</v>
      </c>
      <c r="D51" s="13">
        <f>[3]!FBOARD(E44,F44,"売気配数量5")</f>
        <v>113</v>
      </c>
      <c r="E51" s="14">
        <f>[3]!FBOARD(E44,F44,"気配値5")</f>
        <v>29525</v>
      </c>
      <c r="F51" s="15">
        <f>[3]!FBOARD(E44,F44,"買気配数量5")</f>
        <v>0</v>
      </c>
      <c r="H51" s="21" t="s">
        <v>318</v>
      </c>
      <c r="I51" s="39"/>
      <c r="J51" s="374"/>
      <c r="K51" s="376" t="s">
        <v>321</v>
      </c>
      <c r="L51" s="374"/>
    </row>
    <row r="52" spans="3:13" ht="13.5" thickBot="1" x14ac:dyDescent="0.25">
      <c r="C52" s="127">
        <f>[3]!FBOARD(E44,F44,"出来高6")</f>
        <v>7091</v>
      </c>
      <c r="D52" s="13">
        <f>[3]!FBOARD(E44,F44,"売気配数量6")</f>
        <v>0</v>
      </c>
      <c r="E52" s="14">
        <f>[3]!FBOARD(E44,F44,"気配値6")</f>
        <v>29520</v>
      </c>
      <c r="F52" s="15">
        <f>[3]!FBOARD(E44,F44,"買気配数量6")</f>
        <v>110</v>
      </c>
      <c r="H52" t="s">
        <v>322</v>
      </c>
      <c r="J52" s="375"/>
      <c r="L52" s="378">
        <v>50</v>
      </c>
      <c r="M52" t="s">
        <v>337</v>
      </c>
    </row>
    <row r="53" spans="3:13" ht="13.5" thickBot="1" x14ac:dyDescent="0.25">
      <c r="C53" s="127">
        <f>[3]!FBOARD(E44,F44,"出来高7")</f>
        <v>3196</v>
      </c>
      <c r="D53" s="13">
        <f>[3]!FBOARD(E44,F44,"売気配数量7")</f>
        <v>0</v>
      </c>
      <c r="E53" s="14">
        <f>[3]!FBOARD(E44,F44,"気配値7")</f>
        <v>29515</v>
      </c>
      <c r="F53" s="15">
        <f>[3]!FBOARD(E44,F44,"買気配数量7")</f>
        <v>223</v>
      </c>
      <c r="H53" t="s">
        <v>323</v>
      </c>
      <c r="J53" s="377">
        <v>0</v>
      </c>
      <c r="L53" s="397" t="str">
        <f>約定一覧!E1</f>
        <v>FOPEXEC(E3,E4)</v>
      </c>
      <c r="M53" t="s">
        <v>338</v>
      </c>
    </row>
    <row r="54" spans="3:13" ht="13.5" thickBot="1" x14ac:dyDescent="0.25">
      <c r="C54" s="127">
        <f>[3]!FBOARD(E44,F44,"出来高8")</f>
        <v>1199</v>
      </c>
      <c r="D54" s="13">
        <f>[3]!FBOARD(E44,F44,"売気配数量8")</f>
        <v>0</v>
      </c>
      <c r="E54" s="14">
        <f>[3]!FBOARD(E44,F44,"気配値8")</f>
        <v>29510</v>
      </c>
      <c r="F54" s="15">
        <f>[3]!FBOARD(E44,F44,"買気配数量8")</f>
        <v>269</v>
      </c>
      <c r="H54" t="s">
        <v>320</v>
      </c>
      <c r="J54" s="375"/>
    </row>
    <row r="55" spans="3:13" ht="17" x14ac:dyDescent="0.2">
      <c r="C55" s="127">
        <f>[3]!FBOARD(E44,F44,"出来高9")</f>
        <v>1261</v>
      </c>
      <c r="D55" s="13">
        <f>[3]!FBOARD(E44,F44,"売気配数量9")</f>
        <v>0</v>
      </c>
      <c r="E55" s="14">
        <f>[3]!FBOARD(E44,F44,"気配値9")</f>
        <v>29505</v>
      </c>
      <c r="F55" s="15">
        <f>[3]!FBOARD(E44,F44,"買気配数量9")</f>
        <v>312</v>
      </c>
      <c r="J55" s="396" t="e" cm="1">
        <f t="array" ref="J55">[3]!FOPEXEC("利益",J54)</f>
        <v>#N/A</v>
      </c>
    </row>
    <row r="56" spans="3:13" x14ac:dyDescent="0.2">
      <c r="C56" s="127">
        <f>[3]!FBOARD(E44,F44,"出来高10")</f>
        <v>1404</v>
      </c>
      <c r="D56" s="13">
        <f>[3]!FBOARD(E44,F44,"売気配数量10")</f>
        <v>0</v>
      </c>
      <c r="E56" s="14">
        <f>[3]!FBOARD(E44,F44,"気配値10")</f>
        <v>29500</v>
      </c>
      <c r="F56" s="15">
        <f>[3]!FBOARD(E44,F44,"買気配数量10")</f>
        <v>437</v>
      </c>
    </row>
    <row r="57" spans="3:13" ht="13.5" thickBot="1" x14ac:dyDescent="0.25"/>
    <row r="58" spans="3:13" ht="13.5" thickBot="1" x14ac:dyDescent="0.25">
      <c r="C58" s="373" t="s">
        <v>316</v>
      </c>
      <c r="D58" s="373">
        <v>40</v>
      </c>
      <c r="F58" s="402">
        <f ca="1">ABS(F5-F6)</f>
        <v>150</v>
      </c>
      <c r="G58" t="s">
        <v>366</v>
      </c>
    </row>
    <row r="59" spans="3:13" ht="13.5" thickBot="1" x14ac:dyDescent="0.25">
      <c r="C59" s="373" t="s">
        <v>317</v>
      </c>
      <c r="D59" s="373">
        <v>40</v>
      </c>
      <c r="F59" s="403">
        <v>50</v>
      </c>
      <c r="G59" t="s">
        <v>367</v>
      </c>
    </row>
  </sheetData>
  <mergeCells count="21">
    <mergeCell ref="D2:E2"/>
    <mergeCell ref="D3:E3"/>
    <mergeCell ref="D18:E18"/>
    <mergeCell ref="D19:E19"/>
    <mergeCell ref="D11:E11"/>
    <mergeCell ref="D6:E6"/>
    <mergeCell ref="D14:E14"/>
    <mergeCell ref="H25:M25"/>
    <mergeCell ref="D15:E15"/>
    <mergeCell ref="D13:E13"/>
    <mergeCell ref="D5:E5"/>
    <mergeCell ref="D25:E25"/>
    <mergeCell ref="D12:E12"/>
    <mergeCell ref="D45:F45"/>
    <mergeCell ref="D37:E37"/>
    <mergeCell ref="D22:E22"/>
    <mergeCell ref="C23:E23"/>
    <mergeCell ref="D27:E27"/>
    <mergeCell ref="D26:E26"/>
    <mergeCell ref="D38:E38"/>
    <mergeCell ref="D39:E39"/>
  </mergeCells>
  <phoneticPr fontId="2"/>
  <conditionalFormatting sqref="F11">
    <cfRule type="expression" dxfId="20" priority="1" stopIfTrue="1">
      <formula>D11=1</formula>
    </cfRule>
    <cfRule type="expression" dxfId="19" priority="2" stopIfTrue="1">
      <formula>D11=3</formula>
    </cfRule>
  </conditionalFormatting>
  <conditionalFormatting sqref="D9:D10">
    <cfRule type="expression" dxfId="18" priority="3" stopIfTrue="1">
      <formula>B9="不使用"</formula>
    </cfRule>
  </conditionalFormatting>
  <conditionalFormatting sqref="J26:J27">
    <cfRule type="expression" dxfId="17" priority="4" stopIfTrue="1">
      <formula>OR(D$14=8,D$14=18)</formula>
    </cfRule>
  </conditionalFormatting>
  <conditionalFormatting sqref="E9:E10">
    <cfRule type="expression" dxfId="16" priority="5" stopIfTrue="1">
      <formula>#REF!="不使用"</formula>
    </cfRule>
  </conditionalFormatting>
  <conditionalFormatting sqref="F37 Q2 L2 J2 L36 J36">
    <cfRule type="cellIs" dxfId="15" priority="6" stopIfTrue="1" operator="equal">
      <formula>0</formula>
    </cfRule>
    <cfRule type="cellIs" dxfId="14" priority="7" stopIfTrue="1" operator="equal">
      <formula>1</formula>
    </cfRule>
  </conditionalFormatting>
  <conditionalFormatting sqref="D11 L14 J14">
    <cfRule type="cellIs" dxfId="13" priority="8" stopIfTrue="1" operator="equal">
      <formula>3</formula>
    </cfRule>
    <cfRule type="cellIs" dxfId="12" priority="9" stopIfTrue="1" operator="equal">
      <formula>1</formula>
    </cfRule>
  </conditionalFormatting>
  <conditionalFormatting sqref="F26 F18">
    <cfRule type="cellIs" dxfId="11" priority="10" stopIfTrue="1" operator="equal">
      <formula>""</formula>
    </cfRule>
  </conditionalFormatting>
  <conditionalFormatting sqref="L27 Q26:Q27">
    <cfRule type="expression" dxfId="10" priority="11" stopIfTrue="1">
      <formula>$D$27=8</formula>
    </cfRule>
    <cfRule type="expression" dxfId="9" priority="12" stopIfTrue="1">
      <formula>$D$27=18</formula>
    </cfRule>
  </conditionalFormatting>
  <conditionalFormatting sqref="L26">
    <cfRule type="expression" dxfId="8" priority="13" stopIfTrue="1">
      <formula>$L$15=8</formula>
    </cfRule>
    <cfRule type="expression" dxfId="7" priority="14" stopIfTrue="1">
      <formula>$L$15=18</formula>
    </cfRule>
  </conditionalFormatting>
  <conditionalFormatting sqref="M14">
    <cfRule type="expression" dxfId="6" priority="15" stopIfTrue="1">
      <formula>$L$14=1</formula>
    </cfRule>
    <cfRule type="expression" dxfId="5" priority="16" stopIfTrue="1">
      <formula>$L$14=3</formula>
    </cfRule>
  </conditionalFormatting>
  <conditionalFormatting sqref="K14">
    <cfRule type="expression" dxfId="4" priority="17" stopIfTrue="1">
      <formula>$J$14=1</formula>
    </cfRule>
    <cfRule type="expression" dxfId="3" priority="18" stopIfTrue="1">
      <formula>$J$14=3</formula>
    </cfRule>
  </conditionalFormatting>
  <conditionalFormatting sqref="C9:C10">
    <cfRule type="expression" dxfId="2" priority="19" stopIfTrue="1">
      <formula>C9="不使用"</formula>
    </cfRule>
  </conditionalFormatting>
  <conditionalFormatting sqref="D5:F5">
    <cfRule type="expression" dxfId="1" priority="20" stopIfTrue="1">
      <formula>$F$13="High"</formula>
    </cfRule>
  </conditionalFormatting>
  <conditionalFormatting sqref="D6:F6">
    <cfRule type="expression" dxfId="0" priority="21" stopIfTrue="1">
      <formula>$F$13="Low"</formula>
    </cfRule>
  </conditionalFormatting>
  <dataValidations disablePrompts="1" count="4">
    <dataValidation type="list" allowBlank="1" showInputMessage="1" showErrorMessage="1" sqref="C9:C10" xr:uid="{00000000-0002-0000-0100-000000000000}">
      <formula1>$T$32:$T$33</formula1>
    </dataValidation>
    <dataValidation type="list" allowBlank="1" showInputMessage="1" showErrorMessage="1" sqref="D19:E19" xr:uid="{00000000-0002-0000-0100-000001000000}">
      <formula1>$S$36:$S$43</formula1>
    </dataValidation>
    <dataValidation type="list" allowBlank="1" showInputMessage="1" showErrorMessage="1" sqref="D14:E14" xr:uid="{00000000-0002-0000-0100-000002000000}">
      <formula1>$S$9:$S$22</formula1>
    </dataValidation>
    <dataValidation type="list" allowBlank="1" showInputMessage="1" showErrorMessage="1" sqref="D27:E27" xr:uid="{00000000-0002-0000-0100-000003000000}">
      <formula1>$U$36:$U$46</formula1>
    </dataValidation>
  </dataValidations>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dimension ref="B2:J73"/>
  <sheetViews>
    <sheetView showGridLines="0" showRowColHeaders="0" workbookViewId="0">
      <selection activeCell="D44" sqref="D44"/>
    </sheetView>
  </sheetViews>
  <sheetFormatPr defaultRowHeight="13" x14ac:dyDescent="0.2"/>
  <cols>
    <col min="1" max="2" width="4.90625" customWidth="1"/>
    <col min="3" max="3" width="5.453125" customWidth="1"/>
  </cols>
  <sheetData>
    <row r="2" spans="2:6" x14ac:dyDescent="0.2">
      <c r="B2" t="s">
        <v>264</v>
      </c>
    </row>
    <row r="4" spans="2:6" x14ac:dyDescent="0.2">
      <c r="C4" t="s">
        <v>265</v>
      </c>
    </row>
    <row r="6" spans="2:6" x14ac:dyDescent="0.2">
      <c r="D6" t="s">
        <v>266</v>
      </c>
    </row>
    <row r="7" spans="2:6" x14ac:dyDescent="0.2">
      <c r="D7" t="s">
        <v>267</v>
      </c>
    </row>
    <row r="9" spans="2:6" x14ac:dyDescent="0.2">
      <c r="C9" t="s">
        <v>300</v>
      </c>
    </row>
    <row r="11" spans="2:6" x14ac:dyDescent="0.2">
      <c r="D11" t="s">
        <v>269</v>
      </c>
    </row>
    <row r="12" spans="2:6" x14ac:dyDescent="0.2">
      <c r="D12" t="s">
        <v>270</v>
      </c>
    </row>
    <row r="13" spans="2:6" x14ac:dyDescent="0.2">
      <c r="E13" t="s">
        <v>271</v>
      </c>
    </row>
    <row r="15" spans="2:6" x14ac:dyDescent="0.2">
      <c r="D15" t="s">
        <v>64</v>
      </c>
      <c r="E15">
        <v>8</v>
      </c>
      <c r="F15" t="s">
        <v>33</v>
      </c>
    </row>
    <row r="16" spans="2:6" x14ac:dyDescent="0.2">
      <c r="E16">
        <v>17</v>
      </c>
      <c r="F16" t="s">
        <v>39</v>
      </c>
    </row>
    <row r="17" spans="3:7" x14ac:dyDescent="0.2">
      <c r="E17">
        <v>18</v>
      </c>
      <c r="F17" t="s">
        <v>40</v>
      </c>
    </row>
    <row r="19" spans="3:7" x14ac:dyDescent="0.2">
      <c r="F19" t="s">
        <v>272</v>
      </c>
      <c r="G19" t="s">
        <v>273</v>
      </c>
    </row>
    <row r="20" spans="3:7" x14ac:dyDescent="0.2">
      <c r="E20" t="s">
        <v>234</v>
      </c>
      <c r="F20" t="s">
        <v>274</v>
      </c>
      <c r="G20" t="s">
        <v>275</v>
      </c>
    </row>
    <row r="21" spans="3:7" x14ac:dyDescent="0.2">
      <c r="E21" t="s">
        <v>17</v>
      </c>
      <c r="F21" t="s">
        <v>276</v>
      </c>
      <c r="G21" t="s">
        <v>277</v>
      </c>
    </row>
    <row r="24" spans="3:7" x14ac:dyDescent="0.2">
      <c r="C24" t="s">
        <v>301</v>
      </c>
    </row>
    <row r="26" spans="3:7" x14ac:dyDescent="0.2">
      <c r="D26" t="s">
        <v>278</v>
      </c>
    </row>
    <row r="27" spans="3:7" x14ac:dyDescent="0.2">
      <c r="D27" t="s">
        <v>279</v>
      </c>
    </row>
    <row r="28" spans="3:7" x14ac:dyDescent="0.2">
      <c r="E28" t="s">
        <v>280</v>
      </c>
    </row>
    <row r="30" spans="3:7" x14ac:dyDescent="0.2">
      <c r="D30" t="s">
        <v>64</v>
      </c>
      <c r="E30">
        <v>1</v>
      </c>
      <c r="F30" t="s">
        <v>28</v>
      </c>
    </row>
    <row r="31" spans="3:7" x14ac:dyDescent="0.2">
      <c r="E31">
        <v>10</v>
      </c>
      <c r="F31" t="s">
        <v>30</v>
      </c>
    </row>
    <row r="33" spans="3:7" x14ac:dyDescent="0.2">
      <c r="F33" t="s">
        <v>272</v>
      </c>
      <c r="G33" t="s">
        <v>273</v>
      </c>
    </row>
    <row r="34" spans="3:7" x14ac:dyDescent="0.2">
      <c r="E34" t="s">
        <v>234</v>
      </c>
      <c r="F34" t="s">
        <v>275</v>
      </c>
      <c r="G34" t="s">
        <v>274</v>
      </c>
    </row>
    <row r="35" spans="3:7" x14ac:dyDescent="0.2">
      <c r="E35" t="s">
        <v>17</v>
      </c>
      <c r="F35" t="s">
        <v>276</v>
      </c>
      <c r="G35" t="s">
        <v>277</v>
      </c>
    </row>
    <row r="37" spans="3:7" x14ac:dyDescent="0.2">
      <c r="C37" t="s">
        <v>281</v>
      </c>
    </row>
    <row r="39" spans="3:7" x14ac:dyDescent="0.2">
      <c r="D39" t="s">
        <v>302</v>
      </c>
    </row>
    <row r="40" spans="3:7" x14ac:dyDescent="0.2">
      <c r="D40" t="s">
        <v>303</v>
      </c>
    </row>
    <row r="41" spans="3:7" x14ac:dyDescent="0.2">
      <c r="E41" t="s">
        <v>295</v>
      </c>
      <c r="F41" t="s">
        <v>282</v>
      </c>
    </row>
    <row r="44" spans="3:7" x14ac:dyDescent="0.2">
      <c r="C44" t="s">
        <v>268</v>
      </c>
    </row>
    <row r="45" spans="3:7" x14ac:dyDescent="0.2">
      <c r="C45" t="s">
        <v>299</v>
      </c>
      <c r="G45" t="s">
        <v>304</v>
      </c>
    </row>
    <row r="46" spans="3:7" x14ac:dyDescent="0.2">
      <c r="C46" t="s">
        <v>306</v>
      </c>
    </row>
    <row r="48" spans="3:7" x14ac:dyDescent="0.2">
      <c r="D48" t="s">
        <v>268</v>
      </c>
    </row>
    <row r="50" spans="4:10" x14ac:dyDescent="0.2">
      <c r="E50" t="s">
        <v>283</v>
      </c>
    </row>
    <row r="51" spans="4:10" x14ac:dyDescent="0.2">
      <c r="F51" t="s">
        <v>234</v>
      </c>
      <c r="G51" t="s">
        <v>274</v>
      </c>
    </row>
    <row r="52" spans="4:10" x14ac:dyDescent="0.2">
      <c r="F52" t="s">
        <v>17</v>
      </c>
      <c r="G52" t="s">
        <v>276</v>
      </c>
    </row>
    <row r="54" spans="4:10" x14ac:dyDescent="0.2">
      <c r="E54" t="s">
        <v>284</v>
      </c>
    </row>
    <row r="55" spans="4:10" x14ac:dyDescent="0.2">
      <c r="F55" t="s">
        <v>234</v>
      </c>
      <c r="G55" t="s">
        <v>275</v>
      </c>
    </row>
    <row r="56" spans="4:10" x14ac:dyDescent="0.2">
      <c r="F56" t="s">
        <v>17</v>
      </c>
      <c r="G56" t="s">
        <v>285</v>
      </c>
    </row>
    <row r="58" spans="4:10" x14ac:dyDescent="0.2">
      <c r="D58" t="s">
        <v>296</v>
      </c>
      <c r="E58" t="s">
        <v>234</v>
      </c>
      <c r="F58" s="189" t="s">
        <v>286</v>
      </c>
      <c r="J58" t="s">
        <v>287</v>
      </c>
    </row>
    <row r="59" spans="4:10" x14ac:dyDescent="0.2">
      <c r="E59" t="s">
        <v>17</v>
      </c>
      <c r="F59" s="189" t="s">
        <v>288</v>
      </c>
    </row>
    <row r="61" spans="4:10" x14ac:dyDescent="0.2">
      <c r="D61" t="s">
        <v>299</v>
      </c>
    </row>
    <row r="62" spans="4:10" x14ac:dyDescent="0.2">
      <c r="F62" t="s">
        <v>234</v>
      </c>
      <c r="G62" t="s">
        <v>305</v>
      </c>
    </row>
    <row r="63" spans="4:10" x14ac:dyDescent="0.2">
      <c r="F63" t="s">
        <v>17</v>
      </c>
      <c r="G63" t="s">
        <v>307</v>
      </c>
    </row>
    <row r="65" spans="3:6" x14ac:dyDescent="0.2">
      <c r="C65" t="s">
        <v>289</v>
      </c>
    </row>
    <row r="67" spans="3:6" x14ac:dyDescent="0.2">
      <c r="E67" t="s">
        <v>290</v>
      </c>
    </row>
    <row r="68" spans="3:6" x14ac:dyDescent="0.2">
      <c r="F68" t="s">
        <v>291</v>
      </c>
    </row>
    <row r="70" spans="3:6" x14ac:dyDescent="0.2">
      <c r="E70" t="s">
        <v>292</v>
      </c>
    </row>
    <row r="72" spans="3:6" x14ac:dyDescent="0.2">
      <c r="F72" t="s">
        <v>293</v>
      </c>
    </row>
    <row r="73" spans="3:6" x14ac:dyDescent="0.2">
      <c r="F73" t="s">
        <v>294</v>
      </c>
    </row>
  </sheetData>
  <phoneticPr fontId="2"/>
  <pageMargins left="0.75" right="0.75" top="1" bottom="1"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B93"/>
  <sheetViews>
    <sheetView zoomScale="90" workbookViewId="0">
      <selection activeCell="I1" sqref="I1"/>
    </sheetView>
  </sheetViews>
  <sheetFormatPr defaultColWidth="9" defaultRowHeight="13.5" customHeight="1" x14ac:dyDescent="0.2"/>
  <cols>
    <col min="1" max="1" width="21.90625" style="87" customWidth="1"/>
    <col min="2" max="2" width="9" style="87" customWidth="1"/>
    <col min="3" max="3" width="8.08984375" style="87" customWidth="1"/>
    <col min="4" max="7" width="9" style="87" customWidth="1"/>
    <col min="8" max="8" width="8.7265625" style="87" customWidth="1"/>
    <col min="9" max="9" width="17.7265625" style="87" customWidth="1"/>
    <col min="10" max="10" width="10.26953125" style="87" customWidth="1"/>
    <col min="11" max="11" width="9" style="87" customWidth="1"/>
    <col min="12" max="12" width="13.90625" style="87" customWidth="1"/>
    <col min="13" max="16384" width="9" style="87"/>
  </cols>
  <sheetData>
    <row r="1" spans="1:28" ht="13.5" customHeight="1" x14ac:dyDescent="0.2">
      <c r="A1" s="185" t="str">
        <f>[3]!FOPORDQUERY(4,2,A3,A4)</f>
        <v>FOPORDQUERY(4,2,A3,A4)</v>
      </c>
      <c r="B1" s="185" t="str">
        <f>[3]!FOPORDQUERY(4,2,B3,B4)</f>
        <v>FOPORDQUERY(4,2,B3,B4)</v>
      </c>
      <c r="C1" s="185" t="str">
        <f>[3]!FOPORDQUERY(4,2,C3,C4)</f>
        <v>FOPORDQUERY(4,2,C3,C4)</v>
      </c>
      <c r="D1" s="185" t="str">
        <f>[3]!FOPORDQUERY(4,2,D3,D4)</f>
        <v>FOPORDQUERY(4,2,D3,D4)</v>
      </c>
      <c r="E1" s="185" t="str">
        <f>[3]!FOPORDQUERY(4,2,E3,E4)</f>
        <v>FOPORDQUERY(4,2,E3,E4)</v>
      </c>
      <c r="F1" s="185" t="str">
        <f>[3]!FOPORDQUERY(4,2,F3,F4)</f>
        <v>FOPORDQUERY(4,2,F3,F4)</v>
      </c>
      <c r="G1" s="185" t="str">
        <f>[3]!FOPORDQUERY(4,2,G3,G4)</f>
        <v>FOPORDQUERY(4,2,G3,G4)</v>
      </c>
      <c r="H1" s="185" t="str">
        <f>[3]!FOPORDQUERY(4,2,H3,H4)</f>
        <v>FOPORDQUERY(4,2,H3,H4)</v>
      </c>
      <c r="I1" s="185" t="str">
        <f>[3]!FOPORDQUERY(4,2,I3,I4)</f>
        <v>FOPORDQUERY(4,2,I3,I4)</v>
      </c>
      <c r="J1" s="185" t="str">
        <f>[3]!FOPORDQUERY(4,2,J3,J4)</f>
        <v>FOPORDQUERY(4,2,J3,J4)</v>
      </c>
      <c r="K1" s="185" t="str">
        <f>[3]!FOPORDQUERY(4,2,K3,K4)</f>
        <v>FOPORDQUERY(4,2,K3,K4)</v>
      </c>
      <c r="L1" s="185" t="str">
        <f>[3]!FOPORDQUERY(4,2,L3,L4)</f>
        <v>FOPORDQUERY(4,2,L3,L4)</v>
      </c>
      <c r="S1" s="25"/>
    </row>
    <row r="2" spans="1:28" ht="13.5" customHeight="1" x14ac:dyDescent="0.2">
      <c r="A2" s="186" t="s">
        <v>145</v>
      </c>
      <c r="B2" s="187"/>
      <c r="C2" s="187"/>
      <c r="D2" s="187"/>
      <c r="E2" s="187"/>
      <c r="F2" s="187"/>
      <c r="G2" s="187"/>
      <c r="H2" s="187"/>
      <c r="I2" s="187"/>
      <c r="J2" s="187"/>
      <c r="K2" s="187"/>
      <c r="L2" s="188"/>
    </row>
    <row r="3" spans="1:28" ht="13.5" customHeight="1" x14ac:dyDescent="0.2">
      <c r="A3" s="88" t="s">
        <v>135</v>
      </c>
      <c r="B3" s="88" t="s">
        <v>136</v>
      </c>
      <c r="C3" s="88" t="s">
        <v>137</v>
      </c>
      <c r="D3" s="88" t="s">
        <v>138</v>
      </c>
      <c r="E3" s="88" t="s">
        <v>139</v>
      </c>
      <c r="F3" s="88" t="s">
        <v>140</v>
      </c>
      <c r="G3" s="88" t="s">
        <v>141</v>
      </c>
      <c r="H3" s="88" t="s">
        <v>142</v>
      </c>
      <c r="I3" s="88" t="s">
        <v>143</v>
      </c>
      <c r="J3" s="88" t="s">
        <v>144</v>
      </c>
      <c r="K3" s="261" t="s">
        <v>172</v>
      </c>
      <c r="L3" s="261" t="s">
        <v>173</v>
      </c>
      <c r="R3" s="165"/>
      <c r="S3" s="25"/>
      <c r="T3" s="25"/>
      <c r="U3" s="89"/>
      <c r="V3" s="25"/>
      <c r="W3" s="166"/>
      <c r="X3" s="89"/>
      <c r="Y3" s="89"/>
      <c r="Z3" s="165"/>
      <c r="AA3" s="25"/>
      <c r="AB3" s="25"/>
    </row>
    <row r="4" spans="1:28" ht="13.5" customHeight="1" x14ac:dyDescent="0.2">
      <c r="A4" s="87" t="s">
        <v>308</v>
      </c>
      <c r="B4" s="87" t="s">
        <v>308</v>
      </c>
      <c r="C4" s="87" t="s">
        <v>308</v>
      </c>
      <c r="D4" s="87" t="s">
        <v>308</v>
      </c>
      <c r="E4" s="87" t="s">
        <v>308</v>
      </c>
      <c r="F4" s="87" t="s">
        <v>308</v>
      </c>
      <c r="G4" s="87" t="s">
        <v>308</v>
      </c>
      <c r="H4" s="87" t="s">
        <v>308</v>
      </c>
      <c r="I4" s="87" t="s">
        <v>308</v>
      </c>
      <c r="J4" s="87" t="s">
        <v>308</v>
      </c>
      <c r="K4" s="87" t="s">
        <v>308</v>
      </c>
      <c r="L4" s="87" t="s">
        <v>308</v>
      </c>
      <c r="R4" s="165"/>
      <c r="S4" s="25"/>
      <c r="T4" s="25"/>
      <c r="U4" s="89"/>
      <c r="V4" s="25"/>
      <c r="W4" s="166"/>
      <c r="X4" s="89"/>
      <c r="Y4" s="89"/>
      <c r="Z4" s="165"/>
      <c r="AA4" s="25"/>
      <c r="AB4" s="25"/>
    </row>
    <row r="6" spans="1:28" ht="13.5" customHeight="1" x14ac:dyDescent="0.2">
      <c r="A6" s="165"/>
      <c r="B6" s="25"/>
      <c r="C6" s="25"/>
      <c r="D6" s="89"/>
      <c r="E6" s="25"/>
      <c r="F6" s="166"/>
      <c r="G6" s="89"/>
      <c r="H6" s="89"/>
      <c r="I6" s="165"/>
      <c r="J6" s="25"/>
      <c r="K6" s="25"/>
    </row>
    <row r="7" spans="1:28" ht="13.5" customHeight="1" x14ac:dyDescent="0.2">
      <c r="A7" s="165"/>
      <c r="B7" s="25"/>
      <c r="C7" s="25"/>
      <c r="D7" s="89"/>
      <c r="E7" s="25"/>
      <c r="F7" s="166"/>
      <c r="G7" s="89"/>
      <c r="H7" s="89"/>
      <c r="I7" s="165"/>
      <c r="J7" s="25"/>
    </row>
    <row r="9" spans="1:28" ht="13.5" customHeight="1" x14ac:dyDescent="0.2">
      <c r="A9" s="165"/>
      <c r="B9" s="25"/>
      <c r="C9" s="25"/>
      <c r="D9" s="89"/>
      <c r="E9" s="25"/>
      <c r="F9" s="166"/>
      <c r="G9" s="89"/>
      <c r="H9" s="89"/>
      <c r="I9" s="165"/>
      <c r="J9" s="25"/>
    </row>
    <row r="10" spans="1:28" ht="13.5" customHeight="1" x14ac:dyDescent="0.2">
      <c r="A10" s="165"/>
      <c r="B10" s="25"/>
      <c r="C10" s="25"/>
      <c r="D10" s="89"/>
      <c r="E10" s="25"/>
      <c r="F10" s="166"/>
      <c r="G10" s="89"/>
      <c r="H10" s="89"/>
      <c r="I10" s="165"/>
      <c r="J10" s="25"/>
    </row>
    <row r="11" spans="1:28" ht="13.5" customHeight="1" x14ac:dyDescent="0.2">
      <c r="A11" s="165"/>
      <c r="B11" s="25"/>
      <c r="C11" s="25"/>
      <c r="D11" s="89"/>
      <c r="E11" s="25"/>
      <c r="F11" s="166"/>
      <c r="G11" s="89"/>
      <c r="H11" s="89"/>
      <c r="I11" s="165"/>
      <c r="J11" s="25"/>
    </row>
    <row r="12" spans="1:28" ht="13.5" customHeight="1" x14ac:dyDescent="0.2">
      <c r="A12" s="165"/>
      <c r="B12" s="25"/>
      <c r="C12" s="25"/>
      <c r="D12" s="89"/>
      <c r="E12" s="25"/>
      <c r="F12" s="166"/>
      <c r="G12" s="89"/>
      <c r="H12" s="89"/>
      <c r="I12" s="165"/>
      <c r="J12" s="25"/>
    </row>
    <row r="13" spans="1:28" ht="13.5" customHeight="1" x14ac:dyDescent="0.2">
      <c r="A13" s="165"/>
      <c r="B13" s="25"/>
      <c r="C13" s="25"/>
      <c r="D13" s="89"/>
      <c r="E13" s="25"/>
      <c r="F13" s="166"/>
      <c r="G13" s="89"/>
      <c r="H13" s="89"/>
      <c r="I13" s="165"/>
      <c r="J13" s="25"/>
    </row>
    <row r="14" spans="1:28" ht="13.5" customHeight="1" x14ac:dyDescent="0.2">
      <c r="A14" s="165"/>
      <c r="B14" s="25"/>
      <c r="C14" s="25"/>
      <c r="D14" s="89"/>
      <c r="E14" s="25"/>
      <c r="F14" s="166"/>
      <c r="G14" s="89"/>
      <c r="H14" s="89"/>
      <c r="I14" s="165"/>
      <c r="J14" s="25"/>
    </row>
    <row r="15" spans="1:28" ht="13.5" customHeight="1" x14ac:dyDescent="0.2">
      <c r="A15" s="165"/>
      <c r="B15" s="25"/>
      <c r="C15" s="25"/>
      <c r="D15" s="89"/>
      <c r="E15" s="25"/>
      <c r="F15" s="166"/>
      <c r="G15" s="89"/>
      <c r="H15" s="89"/>
      <c r="I15" s="165"/>
      <c r="J15" s="25"/>
    </row>
    <row r="16" spans="1:28" ht="13.5" customHeight="1" x14ac:dyDescent="0.2">
      <c r="A16" s="165"/>
      <c r="B16" s="25"/>
      <c r="C16" s="25"/>
      <c r="D16" s="89"/>
      <c r="E16" s="25"/>
      <c r="F16" s="166"/>
      <c r="G16" s="89"/>
      <c r="H16" s="89"/>
      <c r="I16" s="165"/>
      <c r="J16" s="25"/>
    </row>
    <row r="17" spans="1:10" ht="13.5" customHeight="1" x14ac:dyDescent="0.2">
      <c r="A17" s="165"/>
      <c r="B17" s="25"/>
      <c r="C17" s="25"/>
      <c r="D17" s="89"/>
      <c r="E17" s="25"/>
      <c r="F17" s="166"/>
      <c r="G17" s="89"/>
      <c r="H17" s="89"/>
      <c r="I17" s="165"/>
      <c r="J17" s="25"/>
    </row>
    <row r="18" spans="1:10" ht="13.5" customHeight="1" x14ac:dyDescent="0.2">
      <c r="A18" s="165"/>
      <c r="B18" s="25"/>
      <c r="C18" s="25"/>
      <c r="D18" s="89"/>
      <c r="E18" s="25"/>
      <c r="F18" s="166"/>
      <c r="G18" s="89"/>
      <c r="H18" s="89"/>
      <c r="I18" s="165"/>
      <c r="J18" s="25"/>
    </row>
    <row r="19" spans="1:10" ht="13.5" customHeight="1" x14ac:dyDescent="0.2">
      <c r="A19" s="165"/>
      <c r="B19" s="25"/>
      <c r="C19" s="25"/>
      <c r="D19" s="89"/>
      <c r="E19" s="25"/>
      <c r="F19" s="166"/>
      <c r="G19" s="89"/>
      <c r="H19" s="89"/>
      <c r="I19" s="165"/>
      <c r="J19" s="25"/>
    </row>
    <row r="20" spans="1:10" ht="13.5" customHeight="1" x14ac:dyDescent="0.2">
      <c r="A20" s="165"/>
      <c r="B20" s="25"/>
      <c r="C20" s="25"/>
      <c r="D20" s="89"/>
      <c r="E20" s="25"/>
      <c r="F20" s="166"/>
      <c r="G20" s="89"/>
      <c r="H20" s="89"/>
      <c r="I20" s="165"/>
      <c r="J20" s="25"/>
    </row>
    <row r="21" spans="1:10" ht="13.5" customHeight="1" x14ac:dyDescent="0.2">
      <c r="A21" s="165"/>
      <c r="B21" s="25"/>
      <c r="C21" s="25"/>
      <c r="D21" s="89"/>
      <c r="E21" s="25"/>
      <c r="F21" s="166"/>
      <c r="G21" s="89"/>
      <c r="H21" s="89"/>
      <c r="I21" s="165"/>
      <c r="J21" s="25"/>
    </row>
    <row r="22" spans="1:10" ht="13.5" customHeight="1" x14ac:dyDescent="0.2">
      <c r="A22" s="165"/>
      <c r="B22" s="25"/>
      <c r="C22" s="25"/>
      <c r="D22" s="89"/>
      <c r="E22" s="25"/>
      <c r="F22" s="166"/>
      <c r="G22" s="89"/>
      <c r="H22" s="89"/>
      <c r="I22" s="165"/>
      <c r="J22" s="25"/>
    </row>
    <row r="23" spans="1:10" ht="13.5" customHeight="1" x14ac:dyDescent="0.2">
      <c r="A23" s="165"/>
      <c r="B23" s="25"/>
      <c r="C23" s="25"/>
      <c r="D23" s="89"/>
      <c r="E23" s="25"/>
      <c r="F23" s="166"/>
      <c r="G23" s="89"/>
      <c r="H23" s="89"/>
      <c r="I23" s="165"/>
      <c r="J23" s="25"/>
    </row>
    <row r="24" spans="1:10" ht="13.5" customHeight="1" x14ac:dyDescent="0.2">
      <c r="A24" s="165"/>
      <c r="B24" s="25"/>
      <c r="C24" s="25"/>
      <c r="D24" s="89"/>
      <c r="E24" s="25"/>
      <c r="F24" s="166"/>
      <c r="G24" s="89"/>
      <c r="H24" s="89"/>
      <c r="I24" s="165"/>
      <c r="J24" s="25"/>
    </row>
    <row r="25" spans="1:10" ht="13.5" customHeight="1" x14ac:dyDescent="0.2">
      <c r="A25" s="165"/>
      <c r="B25" s="25"/>
      <c r="C25" s="25"/>
      <c r="D25" s="89"/>
      <c r="E25" s="25"/>
      <c r="F25" s="166"/>
      <c r="G25" s="89"/>
      <c r="H25" s="89"/>
      <c r="I25" s="165"/>
      <c r="J25" s="25"/>
    </row>
    <row r="26" spans="1:10" ht="13.5" customHeight="1" x14ac:dyDescent="0.2">
      <c r="A26" s="165"/>
      <c r="B26" s="25"/>
      <c r="C26" s="25"/>
      <c r="D26" s="89"/>
      <c r="E26" s="25"/>
      <c r="F26" s="166"/>
      <c r="G26" s="89"/>
      <c r="H26" s="89"/>
      <c r="I26" s="165"/>
      <c r="J26" s="25"/>
    </row>
    <row r="27" spans="1:10" ht="13.5" customHeight="1" x14ac:dyDescent="0.2">
      <c r="A27" s="165"/>
      <c r="B27" s="25"/>
      <c r="C27" s="25"/>
      <c r="D27" s="89"/>
      <c r="E27" s="25"/>
      <c r="F27" s="166"/>
      <c r="G27" s="89"/>
      <c r="H27" s="89"/>
      <c r="I27" s="165"/>
      <c r="J27" s="25"/>
    </row>
    <row r="28" spans="1:10" ht="13.5" customHeight="1" x14ac:dyDescent="0.2">
      <c r="A28" s="165"/>
      <c r="B28" s="25"/>
      <c r="C28" s="25"/>
      <c r="D28" s="89"/>
      <c r="E28" s="25"/>
      <c r="F28" s="166"/>
      <c r="G28" s="89"/>
      <c r="H28" s="89"/>
      <c r="I28" s="165"/>
      <c r="J28" s="25"/>
    </row>
    <row r="29" spans="1:10" ht="13.5" customHeight="1" x14ac:dyDescent="0.2">
      <c r="A29" s="165"/>
      <c r="B29" s="25"/>
      <c r="C29" s="25"/>
      <c r="D29" s="89"/>
      <c r="E29" s="25"/>
      <c r="F29" s="166"/>
      <c r="G29" s="89"/>
      <c r="H29" s="89"/>
      <c r="I29" s="165"/>
      <c r="J29" s="25"/>
    </row>
    <row r="30" spans="1:10" ht="13.5" customHeight="1" x14ac:dyDescent="0.2">
      <c r="A30" s="165"/>
      <c r="B30" s="25"/>
      <c r="C30" s="25"/>
      <c r="D30" s="89"/>
      <c r="E30" s="25"/>
      <c r="F30" s="166"/>
      <c r="G30" s="89"/>
      <c r="H30" s="89"/>
      <c r="I30" s="165"/>
      <c r="J30" s="25"/>
    </row>
    <row r="31" spans="1:10" ht="13.5" customHeight="1" x14ac:dyDescent="0.2">
      <c r="A31" s="165"/>
      <c r="B31" s="25"/>
      <c r="C31" s="25"/>
      <c r="D31" s="89"/>
      <c r="E31" s="25"/>
      <c r="F31" s="166"/>
      <c r="G31" s="89"/>
      <c r="H31" s="89"/>
      <c r="I31" s="165"/>
      <c r="J31" s="25"/>
    </row>
    <row r="32" spans="1:10" ht="13.5" customHeight="1" x14ac:dyDescent="0.2">
      <c r="A32" s="165"/>
      <c r="B32" s="25"/>
      <c r="C32" s="25"/>
      <c r="D32" s="89"/>
      <c r="E32" s="25"/>
      <c r="F32" s="166"/>
      <c r="G32" s="89"/>
      <c r="H32" s="89"/>
      <c r="I32" s="165"/>
      <c r="J32" s="25"/>
    </row>
    <row r="33" spans="1:10" ht="13.5" customHeight="1" x14ac:dyDescent="0.2">
      <c r="A33" s="165"/>
      <c r="B33" s="25"/>
      <c r="C33" s="25"/>
      <c r="D33" s="89"/>
      <c r="E33" s="25"/>
      <c r="F33" s="166"/>
      <c r="G33" s="89"/>
      <c r="H33" s="89"/>
      <c r="I33" s="165"/>
      <c r="J33" s="25"/>
    </row>
    <row r="34" spans="1:10" ht="13.5" customHeight="1" x14ac:dyDescent="0.2">
      <c r="A34" s="165"/>
      <c r="B34" s="25"/>
      <c r="C34" s="25"/>
      <c r="D34" s="89"/>
      <c r="E34" s="25"/>
      <c r="F34" s="166"/>
      <c r="G34" s="89"/>
      <c r="H34" s="89"/>
      <c r="I34" s="165"/>
      <c r="J34" s="25"/>
    </row>
    <row r="35" spans="1:10" ht="13.5" customHeight="1" x14ac:dyDescent="0.2">
      <c r="A35" s="165"/>
      <c r="B35" s="25"/>
      <c r="C35" s="25"/>
      <c r="D35" s="89"/>
      <c r="E35" s="25"/>
      <c r="F35" s="166"/>
      <c r="G35" s="89"/>
      <c r="H35" s="89"/>
      <c r="I35" s="165"/>
      <c r="J35" s="25"/>
    </row>
    <row r="36" spans="1:10" ht="13.5" customHeight="1" x14ac:dyDescent="0.2">
      <c r="A36" s="165"/>
      <c r="B36" s="25"/>
      <c r="C36" s="25"/>
      <c r="D36" s="89"/>
      <c r="E36" s="25"/>
      <c r="F36" s="166"/>
      <c r="G36" s="89"/>
      <c r="H36" s="89"/>
      <c r="I36" s="165"/>
      <c r="J36" s="25"/>
    </row>
    <row r="37" spans="1:10" ht="13.5" customHeight="1" x14ac:dyDescent="0.2">
      <c r="A37" s="165"/>
      <c r="B37" s="25"/>
      <c r="C37" s="25"/>
      <c r="D37" s="89"/>
      <c r="E37" s="25"/>
      <c r="F37" s="166"/>
      <c r="G37" s="89"/>
      <c r="H37" s="89"/>
      <c r="I37" s="165"/>
      <c r="J37" s="25"/>
    </row>
    <row r="38" spans="1:10" ht="13.5" customHeight="1" x14ac:dyDescent="0.2">
      <c r="A38" s="165"/>
      <c r="B38" s="25"/>
      <c r="C38" s="25"/>
      <c r="D38" s="89"/>
      <c r="E38" s="25"/>
      <c r="F38" s="166"/>
      <c r="G38" s="89"/>
      <c r="H38" s="89"/>
      <c r="I38" s="165"/>
      <c r="J38" s="25"/>
    </row>
    <row r="39" spans="1:10" ht="13.5" customHeight="1" x14ac:dyDescent="0.2">
      <c r="A39" s="165"/>
      <c r="B39" s="25"/>
      <c r="C39" s="25"/>
      <c r="D39" s="89"/>
      <c r="E39" s="25"/>
      <c r="F39" s="166"/>
      <c r="G39" s="89"/>
      <c r="H39" s="89"/>
      <c r="I39" s="165"/>
      <c r="J39" s="25"/>
    </row>
    <row r="40" spans="1:10" ht="13.5" customHeight="1" x14ac:dyDescent="0.2">
      <c r="A40" s="165"/>
      <c r="B40" s="25"/>
      <c r="C40" s="25"/>
      <c r="D40" s="89"/>
      <c r="E40" s="25"/>
      <c r="F40" s="166"/>
      <c r="G40" s="89"/>
      <c r="H40" s="89"/>
      <c r="I40" s="165"/>
      <c r="J40" s="25"/>
    </row>
    <row r="41" spans="1:10" ht="13.5" customHeight="1" x14ac:dyDescent="0.2">
      <c r="A41" s="165"/>
      <c r="B41" s="25"/>
      <c r="C41" s="25"/>
      <c r="D41" s="89"/>
      <c r="E41" s="25"/>
      <c r="F41" s="166"/>
      <c r="G41" s="89"/>
      <c r="H41" s="89"/>
      <c r="I41" s="165"/>
      <c r="J41" s="25"/>
    </row>
    <row r="42" spans="1:10" ht="13.5" customHeight="1" x14ac:dyDescent="0.2">
      <c r="A42" s="165"/>
      <c r="B42" s="25"/>
      <c r="C42" s="25"/>
      <c r="D42" s="89"/>
      <c r="E42" s="25"/>
      <c r="F42" s="166"/>
      <c r="G42" s="89"/>
      <c r="H42" s="89"/>
      <c r="I42" s="165"/>
      <c r="J42" s="25"/>
    </row>
    <row r="43" spans="1:10" ht="13.5" customHeight="1" x14ac:dyDescent="0.2">
      <c r="A43" s="167"/>
      <c r="B43" s="26"/>
      <c r="C43" s="26"/>
      <c r="E43" s="26"/>
      <c r="F43" s="168"/>
      <c r="I43" s="167"/>
      <c r="J43" s="26"/>
    </row>
    <row r="44" spans="1:10" ht="13.5" customHeight="1" x14ac:dyDescent="0.2">
      <c r="A44" s="167"/>
      <c r="B44" s="26"/>
      <c r="C44" s="26"/>
      <c r="E44" s="26"/>
      <c r="F44" s="168"/>
      <c r="I44" s="167"/>
      <c r="J44" s="26"/>
    </row>
    <row r="45" spans="1:10" ht="13.5" customHeight="1" x14ac:dyDescent="0.2">
      <c r="A45" s="167"/>
      <c r="B45" s="26"/>
      <c r="C45" s="26"/>
      <c r="E45" s="26"/>
      <c r="F45" s="168"/>
      <c r="I45" s="167"/>
      <c r="J45" s="26"/>
    </row>
    <row r="46" spans="1:10" ht="13.5" customHeight="1" x14ac:dyDescent="0.2">
      <c r="A46" s="167"/>
      <c r="B46" s="26"/>
      <c r="C46" s="26"/>
      <c r="E46" s="26"/>
      <c r="F46" s="168"/>
      <c r="I46" s="167"/>
      <c r="J46" s="26"/>
    </row>
    <row r="47" spans="1:10" ht="13.5" customHeight="1" x14ac:dyDescent="0.2">
      <c r="A47" s="167"/>
      <c r="B47" s="26"/>
      <c r="C47" s="26"/>
      <c r="E47" s="26"/>
      <c r="F47" s="168"/>
      <c r="I47" s="167"/>
      <c r="J47" s="26"/>
    </row>
    <row r="48" spans="1:10" ht="13.5" customHeight="1" x14ac:dyDescent="0.2">
      <c r="A48" s="167"/>
      <c r="B48" s="26"/>
      <c r="C48" s="26"/>
      <c r="E48" s="26"/>
      <c r="F48" s="168"/>
      <c r="I48" s="167"/>
      <c r="J48" s="26"/>
    </row>
    <row r="49" spans="1:10" ht="13.5" customHeight="1" x14ac:dyDescent="0.2">
      <c r="A49" s="167"/>
      <c r="B49" s="26"/>
      <c r="C49" s="26"/>
      <c r="E49" s="26"/>
      <c r="F49" s="168"/>
      <c r="I49" s="167"/>
      <c r="J49" s="26"/>
    </row>
    <row r="50" spans="1:10" ht="13.5" customHeight="1" x14ac:dyDescent="0.2">
      <c r="A50" s="167"/>
      <c r="B50" s="26"/>
      <c r="C50" s="26"/>
      <c r="E50" s="26"/>
      <c r="F50" s="168"/>
      <c r="I50" s="167"/>
      <c r="J50" s="26"/>
    </row>
    <row r="51" spans="1:10" ht="13.5" customHeight="1" x14ac:dyDescent="0.2">
      <c r="A51" s="167"/>
      <c r="B51" s="26"/>
      <c r="C51" s="26"/>
      <c r="E51" s="26"/>
      <c r="F51" s="168"/>
      <c r="I51" s="167"/>
      <c r="J51" s="26"/>
    </row>
    <row r="52" spans="1:10" ht="13.5" customHeight="1" x14ac:dyDescent="0.2">
      <c r="A52" s="167"/>
      <c r="B52" s="26"/>
      <c r="C52" s="26"/>
      <c r="E52" s="26"/>
      <c r="F52" s="168"/>
      <c r="I52" s="167"/>
      <c r="J52" s="26"/>
    </row>
    <row r="53" spans="1:10" ht="13.5" customHeight="1" x14ac:dyDescent="0.2">
      <c r="A53" s="167"/>
      <c r="B53" s="26"/>
      <c r="C53" s="26"/>
      <c r="E53" s="26"/>
      <c r="F53" s="168"/>
      <c r="I53" s="167"/>
      <c r="J53" s="26"/>
    </row>
    <row r="54" spans="1:10" ht="13.5" customHeight="1" x14ac:dyDescent="0.2">
      <c r="A54" s="167"/>
      <c r="B54" s="26"/>
      <c r="C54" s="26"/>
      <c r="E54" s="26"/>
      <c r="F54" s="168"/>
      <c r="I54" s="167"/>
      <c r="J54" s="26"/>
    </row>
    <row r="55" spans="1:10" ht="13.5" customHeight="1" x14ac:dyDescent="0.2">
      <c r="A55" s="167"/>
      <c r="B55" s="26"/>
      <c r="C55" s="26"/>
      <c r="E55" s="26"/>
      <c r="F55" s="168"/>
      <c r="I55" s="167"/>
      <c r="J55" s="26"/>
    </row>
    <row r="56" spans="1:10" ht="13.5" customHeight="1" x14ac:dyDescent="0.2">
      <c r="A56" s="167"/>
      <c r="B56" s="26"/>
      <c r="C56" s="26"/>
      <c r="E56" s="26"/>
      <c r="F56" s="168"/>
      <c r="I56" s="167"/>
      <c r="J56" s="26"/>
    </row>
    <row r="57" spans="1:10" ht="13.5" customHeight="1" x14ac:dyDescent="0.2">
      <c r="A57" s="167"/>
      <c r="B57" s="26"/>
      <c r="C57" s="26"/>
      <c r="E57" s="26"/>
      <c r="F57" s="168"/>
      <c r="I57" s="167"/>
      <c r="J57" s="26"/>
    </row>
    <row r="58" spans="1:10" ht="13.5" customHeight="1" x14ac:dyDescent="0.2">
      <c r="A58" s="167"/>
      <c r="B58" s="26"/>
      <c r="C58" s="26"/>
      <c r="E58" s="26"/>
      <c r="F58" s="168"/>
      <c r="I58" s="167"/>
      <c r="J58" s="26"/>
    </row>
    <row r="59" spans="1:10" ht="13.5" customHeight="1" x14ac:dyDescent="0.2">
      <c r="A59" s="167"/>
      <c r="B59" s="26"/>
      <c r="C59" s="26"/>
      <c r="E59" s="26"/>
      <c r="F59" s="168"/>
      <c r="I59" s="167"/>
      <c r="J59" s="26"/>
    </row>
    <row r="60" spans="1:10" ht="13.5" customHeight="1" x14ac:dyDescent="0.2">
      <c r="A60" s="167"/>
      <c r="B60" s="26"/>
      <c r="C60" s="26"/>
      <c r="E60" s="26"/>
      <c r="F60" s="168"/>
      <c r="I60" s="167"/>
      <c r="J60" s="26"/>
    </row>
    <row r="61" spans="1:10" ht="13.5" customHeight="1" x14ac:dyDescent="0.2">
      <c r="A61" s="167"/>
      <c r="B61" s="26"/>
      <c r="C61" s="26"/>
      <c r="E61" s="26"/>
      <c r="F61" s="168"/>
      <c r="I61" s="167"/>
      <c r="J61" s="26"/>
    </row>
    <row r="62" spans="1:10" ht="13.5" customHeight="1" x14ac:dyDescent="0.2">
      <c r="A62" s="167"/>
      <c r="B62" s="26"/>
      <c r="C62" s="26"/>
      <c r="E62" s="26"/>
      <c r="F62" s="168"/>
      <c r="I62" s="167"/>
      <c r="J62" s="26"/>
    </row>
    <row r="63" spans="1:10" ht="13.5" customHeight="1" x14ac:dyDescent="0.2">
      <c r="A63" s="167"/>
      <c r="B63" s="26"/>
      <c r="C63" s="26"/>
      <c r="E63" s="26"/>
      <c r="F63" s="168"/>
      <c r="I63" s="167"/>
      <c r="J63" s="26"/>
    </row>
    <row r="64" spans="1:10" ht="13.5" customHeight="1" x14ac:dyDescent="0.2">
      <c r="A64" s="167"/>
      <c r="B64" s="26"/>
      <c r="C64" s="26"/>
      <c r="E64" s="26"/>
      <c r="F64" s="168"/>
      <c r="I64" s="167"/>
      <c r="J64" s="26"/>
    </row>
    <row r="65" spans="1:10" ht="13.5" customHeight="1" x14ac:dyDescent="0.2">
      <c r="A65" s="167"/>
      <c r="B65" s="26"/>
      <c r="C65" s="26"/>
      <c r="E65" s="26"/>
      <c r="F65" s="168"/>
      <c r="I65" s="167"/>
      <c r="J65" s="26"/>
    </row>
    <row r="66" spans="1:10" ht="13.5" customHeight="1" x14ac:dyDescent="0.2">
      <c r="A66" s="167"/>
      <c r="B66" s="26"/>
      <c r="C66" s="26"/>
      <c r="E66" s="26"/>
      <c r="F66" s="168"/>
      <c r="I66" s="167"/>
      <c r="J66" s="26"/>
    </row>
    <row r="67" spans="1:10" ht="13.5" customHeight="1" x14ac:dyDescent="0.2">
      <c r="A67" s="167"/>
      <c r="B67" s="26"/>
      <c r="C67" s="26"/>
      <c r="E67" s="26"/>
      <c r="F67" s="168"/>
      <c r="I67" s="167"/>
      <c r="J67" s="26"/>
    </row>
    <row r="68" spans="1:10" ht="13.5" customHeight="1" x14ac:dyDescent="0.2">
      <c r="A68" s="167"/>
      <c r="B68" s="26"/>
      <c r="C68" s="26"/>
      <c r="E68" s="26"/>
      <c r="F68" s="168"/>
      <c r="I68" s="167"/>
      <c r="J68" s="26"/>
    </row>
    <row r="69" spans="1:10" ht="13.5" customHeight="1" x14ac:dyDescent="0.2">
      <c r="A69" s="167"/>
      <c r="B69" s="26"/>
      <c r="C69" s="26"/>
      <c r="E69" s="26"/>
      <c r="F69" s="168"/>
      <c r="I69" s="167"/>
      <c r="J69" s="26"/>
    </row>
    <row r="70" spans="1:10" ht="13.5" customHeight="1" x14ac:dyDescent="0.2">
      <c r="A70" s="167"/>
      <c r="B70" s="26"/>
      <c r="C70" s="26"/>
      <c r="E70" s="26"/>
      <c r="F70" s="168"/>
      <c r="I70" s="167"/>
      <c r="J70" s="26"/>
    </row>
    <row r="71" spans="1:10" ht="13.5" customHeight="1" x14ac:dyDescent="0.2">
      <c r="A71" s="167"/>
      <c r="B71" s="26"/>
      <c r="C71" s="26"/>
      <c r="E71" s="26"/>
      <c r="F71" s="168"/>
      <c r="I71" s="167"/>
      <c r="J71" s="26"/>
    </row>
    <row r="72" spans="1:10" ht="13.5" customHeight="1" x14ac:dyDescent="0.2">
      <c r="A72" s="167"/>
      <c r="B72" s="26"/>
      <c r="C72" s="26"/>
      <c r="E72" s="26"/>
      <c r="F72" s="168"/>
      <c r="I72" s="167"/>
      <c r="J72" s="26"/>
    </row>
    <row r="73" spans="1:10" ht="13.5" customHeight="1" x14ac:dyDescent="0.2">
      <c r="A73" s="167"/>
      <c r="B73" s="26"/>
      <c r="C73" s="26"/>
      <c r="E73" s="26"/>
      <c r="F73" s="168"/>
      <c r="I73" s="167"/>
      <c r="J73" s="26"/>
    </row>
    <row r="74" spans="1:10" ht="13.5" customHeight="1" x14ac:dyDescent="0.2">
      <c r="A74" s="167"/>
      <c r="B74" s="26"/>
      <c r="C74" s="26"/>
      <c r="E74" s="26"/>
      <c r="F74" s="168"/>
      <c r="I74" s="167"/>
      <c r="J74" s="26"/>
    </row>
    <row r="75" spans="1:10" ht="13.5" customHeight="1" x14ac:dyDescent="0.2">
      <c r="A75" s="167"/>
      <c r="B75" s="26"/>
      <c r="C75" s="26"/>
      <c r="E75" s="26"/>
      <c r="F75" s="168"/>
      <c r="I75" s="167"/>
      <c r="J75" s="26"/>
    </row>
    <row r="76" spans="1:10" ht="13.5" customHeight="1" x14ac:dyDescent="0.2">
      <c r="A76" s="167"/>
      <c r="B76" s="26"/>
      <c r="C76" s="26"/>
      <c r="E76" s="26"/>
      <c r="F76" s="168"/>
      <c r="I76" s="167"/>
      <c r="J76" s="26"/>
    </row>
    <row r="77" spans="1:10" ht="13.5" customHeight="1" x14ac:dyDescent="0.2">
      <c r="A77" s="167"/>
      <c r="B77" s="26"/>
      <c r="C77" s="26"/>
      <c r="E77" s="26"/>
      <c r="F77" s="168"/>
      <c r="I77" s="167"/>
      <c r="J77" s="26"/>
    </row>
    <row r="78" spans="1:10" ht="13.5" customHeight="1" x14ac:dyDescent="0.2">
      <c r="A78" s="167"/>
      <c r="B78" s="26"/>
      <c r="C78" s="26"/>
      <c r="E78" s="26"/>
      <c r="F78" s="168"/>
      <c r="I78" s="167"/>
      <c r="J78" s="26"/>
    </row>
    <row r="79" spans="1:10" ht="13.5" customHeight="1" x14ac:dyDescent="0.2">
      <c r="A79" s="167"/>
      <c r="B79" s="26"/>
      <c r="C79" s="26"/>
      <c r="E79" s="26"/>
      <c r="F79" s="168"/>
      <c r="I79" s="167"/>
      <c r="J79" s="26"/>
    </row>
    <row r="80" spans="1:10" ht="13.5" customHeight="1" x14ac:dyDescent="0.2">
      <c r="A80" s="167"/>
      <c r="B80" s="26"/>
      <c r="C80" s="26"/>
      <c r="E80" s="26"/>
      <c r="F80" s="168"/>
      <c r="I80" s="167"/>
    </row>
    <row r="81" spans="1:9" ht="13.5" customHeight="1" x14ac:dyDescent="0.2">
      <c r="A81" s="167"/>
      <c r="B81" s="26"/>
      <c r="C81" s="26"/>
      <c r="E81" s="26"/>
      <c r="F81" s="168"/>
      <c r="I81" s="167"/>
    </row>
    <row r="82" spans="1:9" ht="13.5" customHeight="1" x14ac:dyDescent="0.2">
      <c r="A82" s="167"/>
      <c r="B82" s="26"/>
      <c r="C82" s="26"/>
      <c r="E82" s="26"/>
      <c r="F82" s="168"/>
      <c r="I82" s="167"/>
    </row>
    <row r="83" spans="1:9" ht="13.5" customHeight="1" x14ac:dyDescent="0.2">
      <c r="A83" s="167"/>
      <c r="B83" s="26"/>
      <c r="C83" s="26"/>
      <c r="E83" s="26"/>
      <c r="F83" s="168"/>
      <c r="I83" s="167"/>
    </row>
    <row r="84" spans="1:9" ht="13.5" customHeight="1" x14ac:dyDescent="0.2">
      <c r="A84" s="167"/>
      <c r="B84" s="26"/>
      <c r="C84" s="26"/>
      <c r="E84" s="26"/>
      <c r="F84" s="168"/>
      <c r="I84" s="167"/>
    </row>
    <row r="85" spans="1:9" ht="13.5" customHeight="1" x14ac:dyDescent="0.2">
      <c r="A85" s="167"/>
      <c r="I85" s="167"/>
    </row>
    <row r="86" spans="1:9" ht="13.5" customHeight="1" x14ac:dyDescent="0.2">
      <c r="A86" s="167"/>
      <c r="I86" s="167"/>
    </row>
    <row r="87" spans="1:9" ht="13.5" customHeight="1" x14ac:dyDescent="0.2">
      <c r="A87" s="167"/>
      <c r="I87" s="167"/>
    </row>
    <row r="88" spans="1:9" ht="13.5" customHeight="1" x14ac:dyDescent="0.2">
      <c r="A88" s="167"/>
      <c r="I88" s="167"/>
    </row>
    <row r="89" spans="1:9" ht="13.5" customHeight="1" x14ac:dyDescent="0.2">
      <c r="A89" s="167"/>
      <c r="I89" s="167"/>
    </row>
    <row r="90" spans="1:9" ht="13.5" customHeight="1" x14ac:dyDescent="0.2">
      <c r="A90" s="167"/>
      <c r="I90" s="167"/>
    </row>
    <row r="91" spans="1:9" ht="13.5" customHeight="1" x14ac:dyDescent="0.2">
      <c r="A91" s="167"/>
      <c r="I91" s="167"/>
    </row>
    <row r="92" spans="1:9" ht="13.5" customHeight="1" x14ac:dyDescent="0.2">
      <c r="A92" s="167"/>
      <c r="I92" s="167"/>
    </row>
    <row r="93" spans="1:9" ht="13.5" customHeight="1" x14ac:dyDescent="0.2">
      <c r="A93" s="167"/>
      <c r="I93" s="167"/>
    </row>
  </sheetData>
  <phoneticPr fontId="2"/>
  <pageMargins left="0.75" right="0.75" top="1" bottom="1" header="0.51200000000000001" footer="0.51200000000000001"/>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S70"/>
  <sheetViews>
    <sheetView zoomScale="90" workbookViewId="0">
      <selection activeCell="A7" sqref="A7"/>
    </sheetView>
  </sheetViews>
  <sheetFormatPr defaultRowHeight="13" x14ac:dyDescent="0.2"/>
  <cols>
    <col min="1" max="1" width="11.26953125" customWidth="1"/>
    <col min="7" max="7" width="11" customWidth="1"/>
    <col min="8" max="8" width="11.36328125" customWidth="1"/>
    <col min="9" max="9" width="7.7265625" customWidth="1"/>
    <col min="10" max="10" width="7" customWidth="1"/>
    <col min="11" max="11" width="11.6328125" customWidth="1"/>
    <col min="12" max="12" width="7" customWidth="1"/>
    <col min="14" max="14" width="6.90625" customWidth="1"/>
    <col min="15" max="15" width="9.36328125" customWidth="1"/>
    <col min="16" max="16" width="10.26953125" customWidth="1"/>
    <col min="17" max="17" width="15.08984375" customWidth="1"/>
    <col min="23" max="23" width="12.453125" bestFit="1" customWidth="1"/>
  </cols>
  <sheetData>
    <row r="1" spans="1:19" x14ac:dyDescent="0.2">
      <c r="A1" s="189" t="str">
        <f>[3]!FOPEXEC(A3,A4)</f>
        <v>FOPEXEC(A3,A4)</v>
      </c>
      <c r="B1" s="189" t="str">
        <f>[3]!FOPEXEC(B3,B4)</f>
        <v>FOPEXEC(B3,B4)</v>
      </c>
      <c r="C1" s="189" t="e">
        <f>[3]!FOPEXEC(C3,C4)</f>
        <v>#N/A</v>
      </c>
      <c r="D1" s="189" t="e">
        <f>[3]!FOPEXEC(D3,D4)</f>
        <v>#N/A</v>
      </c>
      <c r="E1" s="189" t="str">
        <f>[3]!FOPEXEC(E3,E4)</f>
        <v>FOPEXEC(E3,E4)</v>
      </c>
      <c r="F1" s="189" t="str">
        <f>[3]!FOPEXEC(F3,F4)</f>
        <v>FOPEXEC(F3,F4)</v>
      </c>
      <c r="G1" s="189" t="str">
        <f>[3]!FOPEXEC(G3,G4)</f>
        <v>FOPEXEC(G3,G4)</v>
      </c>
      <c r="H1" s="189" t="str">
        <f>[3]!FOPEXEC(H3,H4)</f>
        <v>FOPEXEC(H3,H4)</v>
      </c>
      <c r="I1" s="189" t="str">
        <f>[3]!FOPEXEC(I3,I4)</f>
        <v>FOPEXEC(I3,I4)</v>
      </c>
      <c r="J1" s="189" t="str">
        <f>[3]!FOPEXEC(J3,J4)</f>
        <v>FOPEXEC(J3,J4)</v>
      </c>
      <c r="K1" s="189" t="str">
        <f>[3]!FOPEXEC(K3,K4)</f>
        <v>FOPEXEC(K3,K4)</v>
      </c>
      <c r="L1" s="189" t="str">
        <f>[3]!FOPEXEC(L3,L4)</f>
        <v>FOPEXEC(L3,L4)</v>
      </c>
      <c r="M1" s="189" t="str">
        <f>[3]!FOPEXEC(M3,M4)</f>
        <v>FOPEXEC(M3,M4)</v>
      </c>
      <c r="N1" s="189" t="str">
        <f>[3]!FOPEXEC(N3,N4)</f>
        <v>FOPEXEC(N3,N4)</v>
      </c>
      <c r="O1" s="189" t="str">
        <f>[3]!FOPEXEC(O3,O4)</f>
        <v>FOPEXEC(O3,O4)</v>
      </c>
      <c r="P1" s="189" t="str">
        <f>[3]!FOPEXEC(P3,P4)</f>
        <v>FOPEXEC(P3,P4)</v>
      </c>
      <c r="Q1" s="189" t="str">
        <f>[3]!FOPEXEC(Q3,Q4)</f>
        <v>FOPEXEC(Q3,Q4)</v>
      </c>
      <c r="S1" s="189" t="str">
        <f>[3]!FOPEXEC(S3,S4)</f>
        <v>FOPEXEC(S3,S4)</v>
      </c>
    </row>
    <row r="2" spans="1:19" x14ac:dyDescent="0.2">
      <c r="A2" s="186" t="s">
        <v>146</v>
      </c>
      <c r="B2" s="187"/>
      <c r="C2" s="187"/>
      <c r="D2" s="187"/>
      <c r="E2" s="187"/>
      <c r="F2" s="187"/>
      <c r="G2" s="187"/>
      <c r="H2" s="187"/>
      <c r="I2" s="187"/>
      <c r="J2" s="187"/>
      <c r="K2" s="187"/>
      <c r="L2" s="187"/>
      <c r="M2" s="187"/>
      <c r="N2" s="187"/>
      <c r="O2" s="187"/>
      <c r="P2" s="187"/>
      <c r="Q2" s="187"/>
      <c r="R2" s="187"/>
      <c r="S2" s="188"/>
    </row>
    <row r="3" spans="1:19" x14ac:dyDescent="0.2">
      <c r="A3" s="88" t="s">
        <v>155</v>
      </c>
      <c r="B3" s="88" t="s">
        <v>138</v>
      </c>
      <c r="C3" s="88" t="s">
        <v>139</v>
      </c>
      <c r="D3" s="88" t="s">
        <v>140</v>
      </c>
      <c r="E3" s="88" t="s">
        <v>147</v>
      </c>
      <c r="F3" s="88" t="s">
        <v>141</v>
      </c>
      <c r="G3" s="88" t="s">
        <v>148</v>
      </c>
      <c r="H3" s="88" t="s">
        <v>149</v>
      </c>
      <c r="I3" s="88" t="s">
        <v>150</v>
      </c>
      <c r="J3" s="88" t="s">
        <v>151</v>
      </c>
      <c r="K3" s="261" t="s">
        <v>83</v>
      </c>
      <c r="L3" s="88" t="s">
        <v>152</v>
      </c>
      <c r="M3" s="88" t="s">
        <v>136</v>
      </c>
      <c r="N3" s="88" t="s">
        <v>156</v>
      </c>
      <c r="O3" s="88" t="s">
        <v>153</v>
      </c>
      <c r="P3" s="88" t="s">
        <v>154</v>
      </c>
      <c r="Q3" s="88" t="s">
        <v>135</v>
      </c>
      <c r="R3" s="88" t="s">
        <v>157</v>
      </c>
      <c r="S3" s="262" t="s">
        <v>171</v>
      </c>
    </row>
    <row r="4" spans="1:19" x14ac:dyDescent="0.2">
      <c r="A4" t="str">
        <f>IF($W$1=1,W3,"")</f>
        <v/>
      </c>
      <c r="B4" t="str">
        <f t="shared" ref="B4:S4" si="0">IF($W$1=1,X3,"")</f>
        <v/>
      </c>
      <c r="C4" t="str">
        <f t="shared" si="0"/>
        <v/>
      </c>
      <c r="D4" t="str">
        <f t="shared" si="0"/>
        <v/>
      </c>
      <c r="E4" t="str">
        <f t="shared" si="0"/>
        <v/>
      </c>
      <c r="F4" t="str">
        <f t="shared" si="0"/>
        <v/>
      </c>
      <c r="G4" t="str">
        <f t="shared" si="0"/>
        <v/>
      </c>
      <c r="H4" t="str">
        <f t="shared" si="0"/>
        <v/>
      </c>
      <c r="I4" t="str">
        <f t="shared" si="0"/>
        <v/>
      </c>
      <c r="J4" t="str">
        <f t="shared" si="0"/>
        <v/>
      </c>
      <c r="K4" t="str">
        <f t="shared" si="0"/>
        <v/>
      </c>
      <c r="L4" t="str">
        <f t="shared" si="0"/>
        <v/>
      </c>
      <c r="M4" t="str">
        <f t="shared" si="0"/>
        <v/>
      </c>
      <c r="N4" t="str">
        <f t="shared" si="0"/>
        <v/>
      </c>
      <c r="O4" t="str">
        <f t="shared" si="0"/>
        <v/>
      </c>
      <c r="P4" t="str">
        <f t="shared" si="0"/>
        <v/>
      </c>
      <c r="Q4" t="str">
        <f t="shared" si="0"/>
        <v/>
      </c>
      <c r="R4" t="str">
        <f t="shared" si="0"/>
        <v/>
      </c>
      <c r="S4" t="str">
        <f t="shared" si="0"/>
        <v/>
      </c>
    </row>
    <row r="5" spans="1:19" x14ac:dyDescent="0.2">
      <c r="A5" s="87"/>
      <c r="B5" s="24"/>
      <c r="C5" s="25"/>
      <c r="D5" s="170"/>
      <c r="E5" s="170"/>
      <c r="F5" s="24"/>
      <c r="G5" s="91"/>
      <c r="H5" s="170"/>
      <c r="I5" s="170"/>
      <c r="J5" s="170"/>
      <c r="K5" s="280"/>
      <c r="L5" s="30"/>
      <c r="M5" s="25"/>
      <c r="N5" s="25"/>
      <c r="O5" s="89"/>
      <c r="Q5" s="284"/>
      <c r="R5" s="169"/>
      <c r="S5" s="25"/>
    </row>
    <row r="6" spans="1:19" x14ac:dyDescent="0.2">
      <c r="B6" s="24"/>
      <c r="C6" s="24"/>
      <c r="D6" s="170"/>
      <c r="E6" s="170"/>
      <c r="F6" s="24"/>
      <c r="G6" s="91"/>
      <c r="H6" s="170"/>
      <c r="I6" s="170"/>
      <c r="J6" s="170"/>
      <c r="K6" s="91"/>
      <c r="M6" s="89"/>
      <c r="N6" s="87"/>
      <c r="Q6" s="91"/>
      <c r="R6" s="169" t="str">
        <f>M6&amp;N6</f>
        <v/>
      </c>
    </row>
    <row r="7" spans="1:19" x14ac:dyDescent="0.2">
      <c r="B7" s="24"/>
      <c r="C7" s="24"/>
      <c r="D7" s="170"/>
      <c r="E7" s="170"/>
      <c r="F7" s="24"/>
      <c r="G7" s="91"/>
      <c r="H7" s="170"/>
      <c r="I7" s="170"/>
      <c r="J7" s="170"/>
      <c r="K7" s="91"/>
      <c r="M7" s="89"/>
      <c r="N7" s="87"/>
      <c r="Q7" s="91"/>
      <c r="R7" s="169" t="str">
        <f>M7&amp;N7</f>
        <v/>
      </c>
    </row>
    <row r="8" spans="1:19" x14ac:dyDescent="0.2">
      <c r="B8" s="24"/>
      <c r="C8" s="24"/>
      <c r="D8" s="170"/>
      <c r="E8" s="170"/>
      <c r="F8" s="24"/>
      <c r="G8" s="91"/>
      <c r="H8" s="170"/>
      <c r="I8" s="170"/>
      <c r="J8" s="170"/>
      <c r="K8" s="91"/>
      <c r="M8" s="89"/>
      <c r="N8" s="87"/>
      <c r="Q8" s="91"/>
      <c r="R8" s="169" t="str">
        <f t="shared" ref="R8:R47" si="1">M8&amp;N8</f>
        <v/>
      </c>
    </row>
    <row r="9" spans="1:19" x14ac:dyDescent="0.2">
      <c r="B9" s="24"/>
      <c r="C9" s="24"/>
      <c r="D9" s="170"/>
      <c r="E9" s="170"/>
      <c r="F9" s="24"/>
      <c r="G9" s="91"/>
      <c r="H9" s="170"/>
      <c r="I9" s="170"/>
      <c r="J9" s="170"/>
      <c r="K9" s="91"/>
      <c r="M9" s="89"/>
      <c r="N9" s="87"/>
      <c r="Q9" s="91"/>
      <c r="R9" s="169" t="str">
        <f t="shared" si="1"/>
        <v/>
      </c>
    </row>
    <row r="10" spans="1:19" x14ac:dyDescent="0.2">
      <c r="B10" s="24"/>
      <c r="C10" s="24"/>
      <c r="D10" s="170"/>
      <c r="E10" s="170"/>
      <c r="F10" s="24"/>
      <c r="G10" s="91"/>
      <c r="H10" s="170"/>
      <c r="I10" s="170"/>
      <c r="J10" s="170"/>
      <c r="K10" s="91"/>
      <c r="M10" s="89"/>
      <c r="N10" s="87"/>
      <c r="Q10" s="91"/>
      <c r="R10" s="169" t="str">
        <f t="shared" si="1"/>
        <v/>
      </c>
    </row>
    <row r="11" spans="1:19" x14ac:dyDescent="0.2">
      <c r="B11" s="24"/>
      <c r="C11" s="24"/>
      <c r="D11" s="170"/>
      <c r="E11" s="170"/>
      <c r="F11" s="24"/>
      <c r="G11" s="91"/>
      <c r="H11" s="170"/>
      <c r="I11" s="170"/>
      <c r="J11" s="170"/>
      <c r="K11" s="91"/>
      <c r="M11" s="25"/>
      <c r="Q11" s="91"/>
      <c r="R11" s="169" t="str">
        <f t="shared" si="1"/>
        <v/>
      </c>
    </row>
    <row r="12" spans="1:19" x14ac:dyDescent="0.2">
      <c r="D12" s="171"/>
      <c r="E12" s="171"/>
      <c r="F12" s="24"/>
      <c r="G12" s="172"/>
      <c r="H12" s="171"/>
      <c r="I12" s="171"/>
      <c r="J12" s="171"/>
      <c r="K12" s="172"/>
      <c r="M12" s="25"/>
      <c r="Q12" s="172"/>
      <c r="R12" s="169" t="str">
        <f t="shared" si="1"/>
        <v/>
      </c>
    </row>
    <row r="13" spans="1:19" x14ac:dyDescent="0.2">
      <c r="D13" s="171"/>
      <c r="E13" s="171"/>
      <c r="G13" s="172"/>
      <c r="H13" s="171"/>
      <c r="I13" s="171"/>
      <c r="J13" s="171"/>
      <c r="K13" s="172"/>
      <c r="M13" s="25"/>
      <c r="Q13" s="172"/>
      <c r="R13" s="169" t="str">
        <f t="shared" si="1"/>
        <v/>
      </c>
    </row>
    <row r="14" spans="1:19" x14ac:dyDescent="0.2">
      <c r="D14" s="171"/>
      <c r="E14" s="171"/>
      <c r="G14" s="172"/>
      <c r="H14" s="171"/>
      <c r="I14" s="171"/>
      <c r="J14" s="171"/>
      <c r="K14" s="172"/>
      <c r="M14" s="25"/>
      <c r="Q14" s="172"/>
      <c r="R14" s="169" t="str">
        <f t="shared" si="1"/>
        <v/>
      </c>
    </row>
    <row r="15" spans="1:19" x14ac:dyDescent="0.2">
      <c r="D15" s="171"/>
      <c r="E15" s="171"/>
      <c r="G15" s="172"/>
      <c r="H15" s="171"/>
      <c r="I15" s="171"/>
      <c r="J15" s="171"/>
      <c r="K15" s="172"/>
      <c r="M15" s="25"/>
      <c r="Q15" s="172"/>
      <c r="R15" s="169" t="str">
        <f t="shared" si="1"/>
        <v/>
      </c>
    </row>
    <row r="16" spans="1:19" x14ac:dyDescent="0.2">
      <c r="D16" s="171"/>
      <c r="E16" s="171"/>
      <c r="G16" s="172"/>
      <c r="H16" s="171"/>
      <c r="I16" s="171"/>
      <c r="J16" s="171"/>
      <c r="K16" s="172"/>
      <c r="M16" s="25"/>
      <c r="Q16" s="172"/>
      <c r="R16" s="169" t="str">
        <f t="shared" si="1"/>
        <v/>
      </c>
    </row>
    <row r="17" spans="7:18" x14ac:dyDescent="0.2">
      <c r="G17" s="172"/>
      <c r="K17" s="172"/>
      <c r="M17" s="25"/>
      <c r="Q17" s="172"/>
      <c r="R17" s="169" t="str">
        <f t="shared" si="1"/>
        <v/>
      </c>
    </row>
    <row r="18" spans="7:18" x14ac:dyDescent="0.2">
      <c r="G18" s="172"/>
      <c r="K18" s="172"/>
      <c r="M18" s="25"/>
      <c r="Q18" s="172"/>
      <c r="R18" s="169" t="str">
        <f t="shared" si="1"/>
        <v/>
      </c>
    </row>
    <row r="19" spans="7:18" x14ac:dyDescent="0.2">
      <c r="G19" s="172"/>
      <c r="K19" s="172"/>
      <c r="M19" s="25"/>
      <c r="Q19" s="172"/>
      <c r="R19" s="169" t="str">
        <f t="shared" si="1"/>
        <v/>
      </c>
    </row>
    <row r="20" spans="7:18" x14ac:dyDescent="0.2">
      <c r="G20" s="172"/>
      <c r="K20" s="172"/>
      <c r="M20" s="25"/>
      <c r="Q20" s="172"/>
      <c r="R20" s="169" t="str">
        <f t="shared" si="1"/>
        <v/>
      </c>
    </row>
    <row r="21" spans="7:18" x14ac:dyDescent="0.2">
      <c r="G21" s="172"/>
      <c r="K21" s="172"/>
      <c r="M21" s="25"/>
      <c r="Q21" s="172"/>
      <c r="R21" s="169" t="str">
        <f t="shared" si="1"/>
        <v/>
      </c>
    </row>
    <row r="22" spans="7:18" x14ac:dyDescent="0.2">
      <c r="G22" s="172"/>
      <c r="K22" s="172"/>
      <c r="M22" s="25"/>
      <c r="Q22" s="172"/>
      <c r="R22" s="169" t="str">
        <f t="shared" si="1"/>
        <v/>
      </c>
    </row>
    <row r="23" spans="7:18" x14ac:dyDescent="0.2">
      <c r="G23" s="172"/>
      <c r="K23" s="172"/>
      <c r="M23" s="25"/>
      <c r="Q23" s="172"/>
      <c r="R23" s="169" t="str">
        <f t="shared" si="1"/>
        <v/>
      </c>
    </row>
    <row r="24" spans="7:18" x14ac:dyDescent="0.2">
      <c r="G24" s="172"/>
      <c r="K24" s="172"/>
      <c r="M24" s="25"/>
      <c r="Q24" s="172"/>
      <c r="R24" s="169" t="str">
        <f t="shared" si="1"/>
        <v/>
      </c>
    </row>
    <row r="25" spans="7:18" x14ac:dyDescent="0.2">
      <c r="M25" s="25"/>
      <c r="R25" s="169" t="str">
        <f t="shared" si="1"/>
        <v/>
      </c>
    </row>
    <row r="26" spans="7:18" x14ac:dyDescent="0.2">
      <c r="M26" s="25"/>
      <c r="R26" s="169" t="str">
        <f t="shared" si="1"/>
        <v/>
      </c>
    </row>
    <row r="27" spans="7:18" x14ac:dyDescent="0.2">
      <c r="M27" s="25"/>
      <c r="P27" s="132"/>
      <c r="R27" s="169" t="str">
        <f t="shared" si="1"/>
        <v/>
      </c>
    </row>
    <row r="28" spans="7:18" x14ac:dyDescent="0.2">
      <c r="M28" s="25"/>
      <c r="P28" s="132"/>
      <c r="R28" s="169" t="str">
        <f t="shared" si="1"/>
        <v/>
      </c>
    </row>
    <row r="29" spans="7:18" x14ac:dyDescent="0.2">
      <c r="M29" s="25"/>
      <c r="P29" s="132"/>
      <c r="R29" s="169" t="str">
        <f t="shared" si="1"/>
        <v/>
      </c>
    </row>
    <row r="30" spans="7:18" x14ac:dyDescent="0.2">
      <c r="P30" s="132"/>
      <c r="R30" s="169" t="str">
        <f t="shared" si="1"/>
        <v/>
      </c>
    </row>
    <row r="31" spans="7:18" x14ac:dyDescent="0.2">
      <c r="P31" s="132"/>
      <c r="R31" s="169" t="str">
        <f t="shared" si="1"/>
        <v/>
      </c>
    </row>
    <row r="32" spans="7:18" x14ac:dyDescent="0.2">
      <c r="P32" s="132"/>
      <c r="R32" s="169" t="str">
        <f t="shared" si="1"/>
        <v/>
      </c>
    </row>
    <row r="33" spans="16:18" x14ac:dyDescent="0.2">
      <c r="P33" s="132"/>
      <c r="R33" s="169" t="str">
        <f t="shared" si="1"/>
        <v/>
      </c>
    </row>
    <row r="34" spans="16:18" x14ac:dyDescent="0.2">
      <c r="P34" s="132"/>
      <c r="R34" s="169" t="str">
        <f t="shared" si="1"/>
        <v/>
      </c>
    </row>
    <row r="35" spans="16:18" x14ac:dyDescent="0.2">
      <c r="P35" s="132"/>
      <c r="R35" s="169" t="str">
        <f t="shared" si="1"/>
        <v/>
      </c>
    </row>
    <row r="36" spans="16:18" x14ac:dyDescent="0.2">
      <c r="P36" s="132"/>
      <c r="R36" s="169" t="str">
        <f t="shared" si="1"/>
        <v/>
      </c>
    </row>
    <row r="37" spans="16:18" x14ac:dyDescent="0.2">
      <c r="P37" s="132"/>
      <c r="R37" s="169" t="str">
        <f t="shared" si="1"/>
        <v/>
      </c>
    </row>
    <row r="38" spans="16:18" x14ac:dyDescent="0.2">
      <c r="P38" s="132"/>
      <c r="R38" s="169" t="str">
        <f t="shared" si="1"/>
        <v/>
      </c>
    </row>
    <row r="39" spans="16:18" x14ac:dyDescent="0.2">
      <c r="P39" s="132"/>
      <c r="R39" s="169" t="str">
        <f t="shared" si="1"/>
        <v/>
      </c>
    </row>
    <row r="40" spans="16:18" x14ac:dyDescent="0.2">
      <c r="P40" s="132"/>
      <c r="R40" s="169" t="str">
        <f t="shared" si="1"/>
        <v/>
      </c>
    </row>
    <row r="41" spans="16:18" x14ac:dyDescent="0.2">
      <c r="P41" s="132"/>
      <c r="R41" s="169" t="str">
        <f t="shared" si="1"/>
        <v/>
      </c>
    </row>
    <row r="42" spans="16:18" x14ac:dyDescent="0.2">
      <c r="P42" s="132"/>
      <c r="R42" s="169" t="str">
        <f t="shared" si="1"/>
        <v/>
      </c>
    </row>
    <row r="43" spans="16:18" x14ac:dyDescent="0.2">
      <c r="P43" s="132"/>
      <c r="R43" s="169" t="str">
        <f t="shared" si="1"/>
        <v/>
      </c>
    </row>
    <row r="44" spans="16:18" x14ac:dyDescent="0.2">
      <c r="P44" s="132"/>
      <c r="R44" s="169" t="str">
        <f t="shared" si="1"/>
        <v/>
      </c>
    </row>
    <row r="45" spans="16:18" x14ac:dyDescent="0.2">
      <c r="P45" s="132"/>
      <c r="R45" s="169" t="str">
        <f t="shared" si="1"/>
        <v/>
      </c>
    </row>
    <row r="46" spans="16:18" x14ac:dyDescent="0.2">
      <c r="P46" s="132"/>
      <c r="R46" s="169" t="str">
        <f t="shared" si="1"/>
        <v/>
      </c>
    </row>
    <row r="47" spans="16:18" x14ac:dyDescent="0.2">
      <c r="P47" s="132"/>
      <c r="R47" s="169" t="str">
        <f t="shared" si="1"/>
        <v/>
      </c>
    </row>
    <row r="48" spans="16:18" x14ac:dyDescent="0.2">
      <c r="R48" s="132"/>
    </row>
    <row r="49" spans="18:18" x14ac:dyDescent="0.2">
      <c r="R49" s="132"/>
    </row>
    <row r="50" spans="18:18" x14ac:dyDescent="0.2">
      <c r="R50" s="132"/>
    </row>
    <row r="51" spans="18:18" x14ac:dyDescent="0.2">
      <c r="R51" s="132"/>
    </row>
    <row r="52" spans="18:18" x14ac:dyDescent="0.2">
      <c r="R52" s="132"/>
    </row>
    <row r="53" spans="18:18" x14ac:dyDescent="0.2">
      <c r="R53" s="132"/>
    </row>
    <row r="54" spans="18:18" x14ac:dyDescent="0.2">
      <c r="R54" s="132"/>
    </row>
    <row r="55" spans="18:18" x14ac:dyDescent="0.2">
      <c r="R55" s="132"/>
    </row>
    <row r="56" spans="18:18" x14ac:dyDescent="0.2">
      <c r="R56" s="132"/>
    </row>
    <row r="57" spans="18:18" x14ac:dyDescent="0.2">
      <c r="R57" s="132"/>
    </row>
    <row r="58" spans="18:18" x14ac:dyDescent="0.2">
      <c r="R58" s="132"/>
    </row>
    <row r="59" spans="18:18" x14ac:dyDescent="0.2">
      <c r="R59" s="132"/>
    </row>
    <row r="60" spans="18:18" x14ac:dyDescent="0.2">
      <c r="R60" s="132"/>
    </row>
    <row r="61" spans="18:18" x14ac:dyDescent="0.2">
      <c r="R61" s="132"/>
    </row>
    <row r="62" spans="18:18" x14ac:dyDescent="0.2">
      <c r="R62" s="132"/>
    </row>
    <row r="63" spans="18:18" x14ac:dyDescent="0.2">
      <c r="R63" s="132"/>
    </row>
    <row r="64" spans="18:18" x14ac:dyDescent="0.2">
      <c r="R64" s="132"/>
    </row>
    <row r="65" spans="18:18" x14ac:dyDescent="0.2">
      <c r="R65" s="132"/>
    </row>
    <row r="66" spans="18:18" x14ac:dyDescent="0.2">
      <c r="R66" s="132"/>
    </row>
    <row r="67" spans="18:18" x14ac:dyDescent="0.2">
      <c r="R67" s="132"/>
    </row>
    <row r="68" spans="18:18" x14ac:dyDescent="0.2">
      <c r="R68" s="132"/>
    </row>
    <row r="69" spans="18:18" x14ac:dyDescent="0.2">
      <c r="R69" s="132"/>
    </row>
    <row r="70" spans="18:18" x14ac:dyDescent="0.2">
      <c r="R70" s="132"/>
    </row>
  </sheetData>
  <phoneticPr fontId="2"/>
  <pageMargins left="0.75" right="0.75" top="1" bottom="1" header="0.51200000000000001" footer="0.51200000000000001"/>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T50"/>
  <sheetViews>
    <sheetView topLeftCell="E1" zoomScale="90" workbookViewId="0">
      <selection activeCell="E1" sqref="E1"/>
    </sheetView>
  </sheetViews>
  <sheetFormatPr defaultRowHeight="13" x14ac:dyDescent="0.2"/>
  <cols>
    <col min="1" max="1" width="16.6328125" customWidth="1"/>
    <col min="3" max="3" width="8.26953125" customWidth="1"/>
    <col min="4" max="4" width="9.08984375" customWidth="1"/>
    <col min="7" max="7" width="9.7265625" customWidth="1"/>
    <col min="8" max="8" width="11.26953125" customWidth="1"/>
    <col min="9" max="9" width="10.453125" customWidth="1"/>
    <col min="10" max="10" width="9.08984375" customWidth="1"/>
    <col min="11" max="11" width="11.453125" customWidth="1"/>
    <col min="12" max="12" width="11.36328125" customWidth="1"/>
    <col min="13" max="14" width="10.26953125" customWidth="1"/>
    <col min="15" max="15" width="9.08984375" customWidth="1"/>
    <col min="16" max="16" width="9.26953125" customWidth="1"/>
    <col min="20" max="20" width="10" customWidth="1"/>
    <col min="21" max="21" width="11" bestFit="1" customWidth="1"/>
    <col min="22" max="22" width="13.90625" customWidth="1"/>
    <col min="24" max="24" width="61.26953125" bestFit="1" customWidth="1"/>
  </cols>
  <sheetData>
    <row r="1" spans="1:20" x14ac:dyDescent="0.2">
      <c r="A1" s="189" t="str">
        <f>[3]!FOPPOSITION(A3,A4)</f>
        <v>FOPPOSITION(A3,A4)</v>
      </c>
      <c r="B1" s="189" t="str">
        <f>[3]!FOPPOSITION(B3,B4)</f>
        <v>FOPPOSITION(B3,B4)</v>
      </c>
      <c r="C1" s="189" t="str">
        <f>[3]!FOPPOSITION(C3,C4)</f>
        <v>FOPPOSITION(C3,C4)</v>
      </c>
      <c r="D1" s="189" t="str">
        <f>[3]!FOPPOSITION(D3,D4)</f>
        <v>FOPPOSITION(D3,D4)</v>
      </c>
      <c r="E1" s="189" t="str">
        <f>[3]!FOPPOSITION(E3,E4)</f>
        <v>FOPPOSITION(E3,E4)</v>
      </c>
      <c r="F1" s="189" t="str">
        <f>[3]!FOPPOSITION(F3,F4)</f>
        <v>FOPPOSITION(F3,F4)</v>
      </c>
      <c r="G1" s="189" t="e">
        <f>[3]!FOPPOSITION(G3,G4)</f>
        <v>#N/A</v>
      </c>
      <c r="H1" s="189" t="str">
        <f>[3]!FOPPOSITION(H3,H4)</f>
        <v>FOPPOSITION(H3,H4)</v>
      </c>
      <c r="I1" s="189" t="str">
        <f>[3]!FOPPOSITION(I3,I4)</f>
        <v>FOPPOSITION(I3,I4)</v>
      </c>
      <c r="J1" s="189" t="str">
        <f>[3]!FOPPOSITION(J3,J4)</f>
        <v>FOPPOSITION(J3,J4)</v>
      </c>
      <c r="K1" s="189" t="str">
        <f>[3]!FOPPOSITION(K3,K4)</f>
        <v>FOPPOSITION(K3,K4)</v>
      </c>
      <c r="L1" s="189" t="str">
        <f>[3]!FOPPOSITION(L3,L4)</f>
        <v>FOPPOSITION(L3,L4)</v>
      </c>
      <c r="M1" s="189" t="str">
        <f>[3]!FOPPOSITION(M3,M4)</f>
        <v>FOPPOSITION(M3,M4)</v>
      </c>
      <c r="N1" s="189" t="str">
        <f>[3]!FOPPOSITION(N3,N4)</f>
        <v>FOPPOSITION(N3,N4)</v>
      </c>
      <c r="O1" s="189" t="str">
        <f>[3]!FOPPOSITION(O3,O4)</f>
        <v>FOPPOSITION(O3,O4)</v>
      </c>
      <c r="P1" s="189" t="str">
        <f>[3]!FOPPOSITION(P3,P4)</f>
        <v>FOPPOSITION(P3,P4)</v>
      </c>
      <c r="T1" s="189" t="str">
        <f>[3]!FOPPOSITION(T3,T4)</f>
        <v>FOPPOSITION(T3,T4)</v>
      </c>
    </row>
    <row r="2" spans="1:20" x14ac:dyDescent="0.2">
      <c r="A2" s="186" t="s">
        <v>158</v>
      </c>
      <c r="B2" s="187"/>
      <c r="C2" s="187"/>
      <c r="D2" s="187"/>
      <c r="E2" s="187"/>
      <c r="F2" s="187"/>
      <c r="G2" s="187"/>
      <c r="H2" s="187"/>
      <c r="I2" s="187"/>
      <c r="J2" s="187"/>
      <c r="K2" s="187"/>
      <c r="L2" s="187"/>
      <c r="M2" s="187"/>
      <c r="N2" s="187"/>
      <c r="O2" s="187"/>
      <c r="P2" s="187"/>
      <c r="Q2" s="187"/>
      <c r="R2" s="187"/>
      <c r="S2" s="187"/>
      <c r="T2" s="188"/>
    </row>
    <row r="3" spans="1:20" ht="27.75" customHeight="1" x14ac:dyDescent="0.2">
      <c r="A3" s="173" t="s">
        <v>135</v>
      </c>
      <c r="B3" s="174" t="s">
        <v>159</v>
      </c>
      <c r="C3" s="174" t="s">
        <v>137</v>
      </c>
      <c r="D3" s="174" t="s">
        <v>160</v>
      </c>
      <c r="E3" s="174" t="s">
        <v>161</v>
      </c>
      <c r="F3" s="174" t="s">
        <v>162</v>
      </c>
      <c r="G3" s="174" t="s">
        <v>163</v>
      </c>
      <c r="H3" s="174" t="s">
        <v>164</v>
      </c>
      <c r="I3" s="174" t="s">
        <v>165</v>
      </c>
      <c r="J3" s="174" t="s">
        <v>97</v>
      </c>
      <c r="K3" s="174" t="s">
        <v>166</v>
      </c>
      <c r="L3" s="174" t="s">
        <v>167</v>
      </c>
      <c r="M3" s="174" t="s">
        <v>168</v>
      </c>
      <c r="N3" s="175" t="s">
        <v>60</v>
      </c>
      <c r="O3" s="175" t="s">
        <v>169</v>
      </c>
      <c r="P3" s="175" t="s">
        <v>170</v>
      </c>
      <c r="Q3" s="176" t="s">
        <v>89</v>
      </c>
      <c r="R3" s="177" t="s">
        <v>10</v>
      </c>
      <c r="S3" s="177" t="s">
        <v>107</v>
      </c>
      <c r="T3" s="281" t="s">
        <v>171</v>
      </c>
    </row>
    <row r="4" spans="1:20" x14ac:dyDescent="0.2">
      <c r="A4" s="178" t="s">
        <v>313</v>
      </c>
      <c r="B4" s="90" t="s">
        <v>314</v>
      </c>
      <c r="C4" s="90" t="s">
        <v>314</v>
      </c>
      <c r="D4" s="90" t="s">
        <v>315</v>
      </c>
      <c r="E4" s="179" t="s">
        <v>315</v>
      </c>
      <c r="F4" s="90" t="s">
        <v>315</v>
      </c>
      <c r="G4" s="90">
        <v>1</v>
      </c>
      <c r="H4" s="180" t="s">
        <v>314</v>
      </c>
      <c r="I4" s="90" t="s">
        <v>315</v>
      </c>
      <c r="J4" s="90" t="s">
        <v>315</v>
      </c>
      <c r="K4" s="178" t="s">
        <v>315</v>
      </c>
      <c r="L4" s="180" t="s">
        <v>315</v>
      </c>
      <c r="M4" s="181" t="s">
        <v>315</v>
      </c>
      <c r="N4" t="s">
        <v>315</v>
      </c>
      <c r="O4" t="s">
        <v>315</v>
      </c>
      <c r="P4" t="s">
        <v>315</v>
      </c>
      <c r="Q4" t="str">
        <f>IF(S4="","",IF(LEFT(A4,6)="N225先物","N225",IF(LEFT(A4,6)="N225ミニ","N225mini","OP")))</f>
        <v>OP</v>
      </c>
      <c r="R4" t="e">
        <f>IF(S4="","",MID(N4,3,3)+200500)</f>
        <v>#VALUE!</v>
      </c>
      <c r="S4" t="str">
        <f>I4&amp;J4</f>
        <v>***END******END***</v>
      </c>
      <c r="T4" s="182" t="s">
        <v>313</v>
      </c>
    </row>
    <row r="5" spans="1:20" x14ac:dyDescent="0.2">
      <c r="A5" s="178"/>
      <c r="B5" s="90"/>
      <c r="C5" s="90"/>
      <c r="D5" s="90"/>
      <c r="E5" s="179"/>
      <c r="F5" s="90"/>
      <c r="G5" s="90"/>
      <c r="H5" s="180"/>
      <c r="I5" s="90"/>
      <c r="J5" s="90"/>
      <c r="K5" s="178"/>
      <c r="L5" s="180"/>
      <c r="M5" s="181"/>
    </row>
    <row r="6" spans="1:20" x14ac:dyDescent="0.2">
      <c r="A6" s="178"/>
      <c r="B6" s="90"/>
      <c r="C6" s="90"/>
      <c r="D6" s="90"/>
      <c r="E6" s="179"/>
      <c r="F6" s="90"/>
      <c r="G6" s="90"/>
      <c r="H6" s="180"/>
      <c r="I6" s="90"/>
      <c r="J6" s="90"/>
      <c r="K6" s="178"/>
      <c r="L6" s="180"/>
      <c r="M6" s="181"/>
      <c r="T6" s="179"/>
    </row>
    <row r="7" spans="1:20" x14ac:dyDescent="0.2">
      <c r="A7" s="91"/>
      <c r="B7" s="24"/>
      <c r="C7" s="24"/>
      <c r="D7" s="24"/>
      <c r="E7" s="170"/>
      <c r="F7" s="24"/>
      <c r="G7" s="24"/>
      <c r="H7" s="183"/>
      <c r="I7" s="24"/>
      <c r="J7" s="24"/>
      <c r="K7" s="91"/>
      <c r="L7" s="183"/>
      <c r="M7" s="184"/>
      <c r="T7" s="170"/>
    </row>
    <row r="8" spans="1:20" x14ac:dyDescent="0.2">
      <c r="A8" s="91"/>
      <c r="B8" s="24"/>
      <c r="C8" s="24"/>
      <c r="D8" s="24"/>
      <c r="E8" s="170"/>
      <c r="F8" s="24"/>
      <c r="G8" s="24"/>
      <c r="H8" s="183"/>
      <c r="I8" s="24"/>
      <c r="J8" s="24"/>
      <c r="K8" s="91"/>
      <c r="L8" s="183"/>
      <c r="M8" s="184"/>
      <c r="T8" s="170"/>
    </row>
    <row r="9" spans="1:20" x14ac:dyDescent="0.2">
      <c r="A9" s="91"/>
      <c r="B9" s="24"/>
      <c r="C9" s="24"/>
      <c r="D9" s="24"/>
      <c r="E9" s="170"/>
      <c r="F9" s="24"/>
      <c r="G9" s="24"/>
      <c r="H9" s="183"/>
      <c r="I9" s="24"/>
      <c r="J9" s="24"/>
      <c r="K9" s="91"/>
      <c r="L9" s="183"/>
      <c r="M9" s="184"/>
      <c r="T9" s="170"/>
    </row>
    <row r="10" spans="1:20" x14ac:dyDescent="0.2">
      <c r="A10" s="91"/>
      <c r="B10" s="24"/>
      <c r="C10" s="24"/>
      <c r="D10" s="24"/>
      <c r="E10" s="170"/>
      <c r="F10" s="24"/>
      <c r="G10" s="24"/>
      <c r="H10" s="183"/>
      <c r="I10" s="24"/>
      <c r="J10" s="24"/>
      <c r="K10" s="91"/>
      <c r="L10" s="183"/>
      <c r="M10" s="184"/>
      <c r="T10" s="170"/>
    </row>
    <row r="11" spans="1:20" x14ac:dyDescent="0.2">
      <c r="A11" s="91"/>
      <c r="B11" s="24"/>
      <c r="C11" s="24"/>
      <c r="D11" s="24"/>
      <c r="E11" s="170"/>
      <c r="F11" s="24"/>
      <c r="G11" s="24"/>
      <c r="H11" s="183"/>
      <c r="I11" s="24"/>
      <c r="J11" s="24"/>
      <c r="K11" s="91"/>
      <c r="L11" s="183"/>
      <c r="M11" s="184"/>
      <c r="T11" s="170"/>
    </row>
    <row r="12" spans="1:20" x14ac:dyDescent="0.2">
      <c r="A12" s="172"/>
      <c r="K12" s="172"/>
      <c r="M12" s="164"/>
    </row>
    <row r="13" spans="1:20" x14ac:dyDescent="0.2">
      <c r="A13" s="172"/>
      <c r="K13" s="172"/>
      <c r="M13" s="164"/>
    </row>
    <row r="14" spans="1:20" x14ac:dyDescent="0.2">
      <c r="A14" s="172"/>
      <c r="K14" s="172"/>
      <c r="M14" s="164"/>
    </row>
    <row r="15" spans="1:20" x14ac:dyDescent="0.2">
      <c r="A15" s="172"/>
      <c r="K15" s="172"/>
      <c r="M15" s="164"/>
    </row>
    <row r="16" spans="1:20" x14ac:dyDescent="0.2">
      <c r="A16" s="172"/>
      <c r="K16" s="172"/>
      <c r="M16" s="164"/>
    </row>
    <row r="17" spans="1:13" x14ac:dyDescent="0.2">
      <c r="A17" s="172"/>
      <c r="K17" s="172"/>
      <c r="M17" s="164"/>
    </row>
    <row r="18" spans="1:13" x14ac:dyDescent="0.2">
      <c r="A18" s="172"/>
      <c r="K18" s="172"/>
      <c r="M18" s="164"/>
    </row>
    <row r="19" spans="1:13" x14ac:dyDescent="0.2">
      <c r="A19" s="172"/>
      <c r="K19" s="172"/>
      <c r="M19" s="164"/>
    </row>
    <row r="20" spans="1:13" x14ac:dyDescent="0.2">
      <c r="A20" s="172"/>
      <c r="K20" s="172"/>
      <c r="M20" s="164"/>
    </row>
    <row r="21" spans="1:13" x14ac:dyDescent="0.2">
      <c r="A21" s="172"/>
      <c r="K21" s="172"/>
      <c r="M21" s="164"/>
    </row>
    <row r="22" spans="1:13" x14ac:dyDescent="0.2">
      <c r="A22" s="172"/>
      <c r="K22" s="172"/>
      <c r="M22" s="164"/>
    </row>
    <row r="23" spans="1:13" x14ac:dyDescent="0.2">
      <c r="A23" s="172"/>
      <c r="K23" s="172"/>
      <c r="M23" s="164"/>
    </row>
    <row r="24" spans="1:13" x14ac:dyDescent="0.2">
      <c r="A24" s="172"/>
      <c r="K24" s="172"/>
      <c r="M24" s="164"/>
    </row>
    <row r="25" spans="1:13" x14ac:dyDescent="0.2">
      <c r="K25" s="163"/>
      <c r="M25" s="164"/>
    </row>
    <row r="26" spans="1:13" x14ac:dyDescent="0.2">
      <c r="K26" s="163"/>
      <c r="M26" s="164"/>
    </row>
    <row r="27" spans="1:13" x14ac:dyDescent="0.2">
      <c r="K27" s="163"/>
      <c r="M27" s="164"/>
    </row>
    <row r="28" spans="1:13" x14ac:dyDescent="0.2">
      <c r="K28" s="163"/>
      <c r="M28" s="164"/>
    </row>
    <row r="29" spans="1:13" x14ac:dyDescent="0.2">
      <c r="K29" s="163"/>
      <c r="M29" s="164"/>
    </row>
    <row r="30" spans="1:13" x14ac:dyDescent="0.2">
      <c r="K30" s="163"/>
      <c r="M30" s="164"/>
    </row>
    <row r="31" spans="1:13" x14ac:dyDescent="0.2">
      <c r="K31" s="163"/>
      <c r="M31" s="164"/>
    </row>
    <row r="32" spans="1:13" x14ac:dyDescent="0.2">
      <c r="K32" s="163"/>
      <c r="M32" s="164"/>
    </row>
    <row r="33" spans="11:19" x14ac:dyDescent="0.2">
      <c r="K33" s="163"/>
      <c r="M33" s="164"/>
    </row>
    <row r="34" spans="11:19" x14ac:dyDescent="0.2">
      <c r="K34" s="163"/>
      <c r="M34" s="164"/>
    </row>
    <row r="35" spans="11:19" x14ac:dyDescent="0.2">
      <c r="K35" s="163"/>
      <c r="M35" s="164"/>
    </row>
    <row r="36" spans="11:19" x14ac:dyDescent="0.2">
      <c r="K36" s="163"/>
      <c r="M36" s="164"/>
    </row>
    <row r="37" spans="11:19" x14ac:dyDescent="0.2">
      <c r="K37" s="163"/>
      <c r="M37" s="164"/>
    </row>
    <row r="38" spans="11:19" x14ac:dyDescent="0.2">
      <c r="K38" s="163"/>
      <c r="M38" s="164"/>
    </row>
    <row r="39" spans="11:19" x14ac:dyDescent="0.2">
      <c r="K39" s="163"/>
      <c r="M39" s="164"/>
    </row>
    <row r="40" spans="11:19" x14ac:dyDescent="0.2">
      <c r="K40" s="163"/>
      <c r="M40" s="164"/>
    </row>
    <row r="41" spans="11:19" x14ac:dyDescent="0.2">
      <c r="K41" s="163"/>
      <c r="M41" s="164"/>
    </row>
    <row r="42" spans="11:19" x14ac:dyDescent="0.2">
      <c r="K42" s="163"/>
      <c r="M42" s="164"/>
    </row>
    <row r="43" spans="11:19" x14ac:dyDescent="0.2">
      <c r="K43" s="163"/>
      <c r="M43" s="164"/>
    </row>
    <row r="44" spans="11:19" x14ac:dyDescent="0.2">
      <c r="Q44" t="str">
        <f t="shared" ref="Q44:Q50" si="0">IF(S44="","",IF(LEFT(A44,6)="N225先物","N225",IF(LEFT(A44,6)="N225ミニ","N225mini","OP")))</f>
        <v/>
      </c>
      <c r="R44" t="str">
        <f t="shared" ref="R44:R50" si="1">IF(S44="","",MID(N44,3,3)+200500)</f>
        <v/>
      </c>
      <c r="S44" t="str">
        <f t="shared" ref="S44:S50" si="2">I44&amp;J44</f>
        <v/>
      </c>
    </row>
    <row r="45" spans="11:19" x14ac:dyDescent="0.2">
      <c r="Q45" t="str">
        <f t="shared" si="0"/>
        <v/>
      </c>
      <c r="R45" t="str">
        <f t="shared" si="1"/>
        <v/>
      </c>
      <c r="S45" t="str">
        <f t="shared" si="2"/>
        <v/>
      </c>
    </row>
    <row r="46" spans="11:19" x14ac:dyDescent="0.2">
      <c r="Q46" t="str">
        <f t="shared" si="0"/>
        <v/>
      </c>
      <c r="R46" t="str">
        <f t="shared" si="1"/>
        <v/>
      </c>
      <c r="S46" t="str">
        <f t="shared" si="2"/>
        <v/>
      </c>
    </row>
    <row r="47" spans="11:19" x14ac:dyDescent="0.2">
      <c r="Q47" t="str">
        <f t="shared" si="0"/>
        <v/>
      </c>
      <c r="R47" t="str">
        <f t="shared" si="1"/>
        <v/>
      </c>
      <c r="S47" t="str">
        <f t="shared" si="2"/>
        <v/>
      </c>
    </row>
    <row r="48" spans="11:19" x14ac:dyDescent="0.2">
      <c r="Q48" t="str">
        <f t="shared" si="0"/>
        <v/>
      </c>
      <c r="R48" t="str">
        <f t="shared" si="1"/>
        <v/>
      </c>
      <c r="S48" t="str">
        <f t="shared" si="2"/>
        <v/>
      </c>
    </row>
    <row r="49" spans="17:19" x14ac:dyDescent="0.2">
      <c r="Q49" t="str">
        <f t="shared" si="0"/>
        <v/>
      </c>
      <c r="R49" t="str">
        <f t="shared" si="1"/>
        <v/>
      </c>
      <c r="S49" t="str">
        <f t="shared" si="2"/>
        <v/>
      </c>
    </row>
    <row r="50" spans="17:19" x14ac:dyDescent="0.2">
      <c r="Q50" t="str">
        <f t="shared" si="0"/>
        <v/>
      </c>
      <c r="R50" t="str">
        <f t="shared" si="1"/>
        <v/>
      </c>
      <c r="S50" t="str">
        <f t="shared" si="2"/>
        <v/>
      </c>
    </row>
  </sheetData>
  <phoneticPr fontId="2"/>
  <pageMargins left="0.75" right="0.75" top="1" bottom="1" header="0.51200000000000001" footer="0.51200000000000001"/>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E1199"/>
  <sheetViews>
    <sheetView showGridLines="0" zoomScale="75" zoomScaleNormal="75" workbookViewId="0">
      <selection activeCell="P2" sqref="P2"/>
    </sheetView>
  </sheetViews>
  <sheetFormatPr defaultRowHeight="13" x14ac:dyDescent="0.2"/>
  <cols>
    <col min="1" max="1" width="4.36328125" customWidth="1"/>
    <col min="2" max="2" width="10.26953125" customWidth="1"/>
    <col min="3" max="3" width="11.08984375" customWidth="1"/>
    <col min="6" max="6" width="4.6328125" customWidth="1"/>
    <col min="7" max="7" width="8.26953125" customWidth="1"/>
    <col min="8" max="8" width="8.36328125" bestFit="1" customWidth="1"/>
    <col min="9" max="11" width="6.90625" bestFit="1" customWidth="1"/>
    <col min="12" max="12" width="5" customWidth="1"/>
    <col min="13" max="13" width="7.453125" customWidth="1"/>
    <col min="14" max="14" width="5.6328125" customWidth="1"/>
    <col min="15" max="15" width="9.26953125" style="31" customWidth="1"/>
    <col min="16" max="18" width="6.90625" bestFit="1" customWidth="1"/>
    <col min="19" max="19" width="7.90625" bestFit="1" customWidth="1"/>
    <col min="20" max="20" width="4.453125" customWidth="1"/>
    <col min="21" max="21" width="13" customWidth="1"/>
    <col min="22" max="25" width="11.90625" customWidth="1"/>
  </cols>
  <sheetData>
    <row r="1" spans="2:31" x14ac:dyDescent="0.2">
      <c r="B1" s="123" t="s">
        <v>0</v>
      </c>
      <c r="C1" s="124"/>
      <c r="D1" s="210" t="str">
        <f>条件注文!F30</f>
        <v>N225mini</v>
      </c>
      <c r="E1" s="211" t="str">
        <f>条件注文!F31</f>
        <v>202106</v>
      </c>
      <c r="G1" t="s">
        <v>83</v>
      </c>
      <c r="H1" t="str">
        <f>[3]!FCANDLE(D$1,E$1,"1","1",G1,G$10,"D","0")</f>
        <v>FCANDLE(D$1,E$1,"1","1",G1,G$10,"D","0")</v>
      </c>
      <c r="U1" t="s">
        <v>230</v>
      </c>
    </row>
    <row r="2" spans="2:31" ht="14.25" customHeight="1" x14ac:dyDescent="0.2">
      <c r="B2" s="129" t="s">
        <v>2</v>
      </c>
      <c r="C2" s="407" t="str">
        <f>[3]!FQUOTE($D$1,$E$1,"銘柄名")</f>
        <v>N225ミニ21/06</v>
      </c>
      <c r="D2" s="408"/>
      <c r="E2" s="409"/>
      <c r="G2" t="s">
        <v>82</v>
      </c>
      <c r="H2" t="str">
        <f>[3]!FCANDLE(D$1,E$1,"1","1",G2,H$10,"D","0")</f>
        <v>FCANDLE(D$1,E$1,"1","1",G2,H$10,"D","0")</v>
      </c>
      <c r="S2" t="s">
        <v>231</v>
      </c>
      <c r="T2">
        <f>MATCH(U2,$U$10:$U$1181,0)</f>
        <v>16</v>
      </c>
      <c r="U2" s="31">
        <f>条件注文!B6</f>
        <v>0.375</v>
      </c>
      <c r="V2" t="s">
        <v>82</v>
      </c>
      <c r="W2" t="s">
        <v>81</v>
      </c>
      <c r="X2" t="s">
        <v>80</v>
      </c>
      <c r="Y2" t="s">
        <v>79</v>
      </c>
      <c r="AA2" s="131"/>
      <c r="AB2" s="132"/>
      <c r="AC2" s="132"/>
      <c r="AD2" s="132"/>
      <c r="AE2" s="132"/>
    </row>
    <row r="3" spans="2:31" ht="14.25" customHeight="1" x14ac:dyDescent="0.2">
      <c r="B3" s="130">
        <f>[3]!FQUOTE($D$1,$E$1,"現在値")</f>
        <v>29520</v>
      </c>
      <c r="C3" s="1" t="s">
        <v>1</v>
      </c>
      <c r="D3" s="2">
        <f>[3]!FQUOTE($D$1,$E$1,"前日比")</f>
        <v>310</v>
      </c>
      <c r="E3" s="3" t="str">
        <f>"("&amp;[3]!FQUOTE($D$1,$E$1,"前日比率")&amp;")"</f>
        <v>(1.06)</v>
      </c>
      <c r="G3" t="s">
        <v>81</v>
      </c>
      <c r="H3" t="str">
        <f>[3]!FCANDLE(D$1,E$1,"1","1",G3,I$10,"D","0")</f>
        <v>FCANDLE(D$1,E$1,"1","1",G3,I$10,"D","0")</v>
      </c>
      <c r="S3" t="s">
        <v>232</v>
      </c>
      <c r="T3">
        <f>MATCH(U3,$U$10:$U$1181,0)</f>
        <v>76</v>
      </c>
      <c r="U3" s="31">
        <f>IF(条件注文!C6&lt;=3/24,1,0)+条件注文!C6</f>
        <v>0.41666666666666669</v>
      </c>
      <c r="V3">
        <f ca="1">OFFSET($V$9,T2,0)</f>
        <v>29450</v>
      </c>
      <c r="W3">
        <f ca="1">MAX(OFFSET($W$9,T2,0,T3-T2,2))</f>
        <v>29555</v>
      </c>
      <c r="X3">
        <f ca="1">MIN(OFFSET($W$9,T2,0,T3-T2,2))</f>
        <v>29405</v>
      </c>
      <c r="Y3">
        <f ca="1">OFFSET($Y$9,T3,0)</f>
        <v>29560</v>
      </c>
      <c r="AA3" s="131"/>
      <c r="AB3" s="132"/>
      <c r="AC3" s="132"/>
      <c r="AD3" s="132"/>
      <c r="AE3" s="132"/>
    </row>
    <row r="4" spans="2:31" ht="14.25" customHeight="1" x14ac:dyDescent="0.2">
      <c r="B4" s="129" t="s">
        <v>6</v>
      </c>
      <c r="C4" s="4" t="s">
        <v>3</v>
      </c>
      <c r="D4" s="5" t="s">
        <v>4</v>
      </c>
      <c r="E4" s="6" t="s">
        <v>5</v>
      </c>
      <c r="G4" t="s">
        <v>80</v>
      </c>
      <c r="H4" t="str">
        <f>[3]!FCANDLE(D$1,E$1,"1","1",G4,J$10,"D","0")</f>
        <v>FCANDLE(D$1,E$1,"1","1",G4,J$10,"D","0")</v>
      </c>
      <c r="U4" t="s">
        <v>85</v>
      </c>
      <c r="V4" t="s">
        <v>233</v>
      </c>
      <c r="W4" t="s">
        <v>132</v>
      </c>
      <c r="X4" t="s">
        <v>133</v>
      </c>
      <c r="Y4" t="s">
        <v>86</v>
      </c>
      <c r="AA4" s="131"/>
      <c r="AB4" s="132"/>
      <c r="AC4" s="132"/>
      <c r="AD4" s="132"/>
      <c r="AE4" s="132"/>
    </row>
    <row r="5" spans="2:31" ht="14.25" customHeight="1" x14ac:dyDescent="0.2">
      <c r="B5" s="130">
        <f>[3]!FQUOTE($D$1,$E$1,"出来高")</f>
        <v>362159</v>
      </c>
      <c r="C5" s="7">
        <f>[3]!FBOARD(D1,E1,"成行売気配数量")</f>
        <v>0</v>
      </c>
      <c r="D5" s="8" t="s">
        <v>7</v>
      </c>
      <c r="E5" s="9">
        <f>[3]!FBOARD(D1,E1,"成行買気配数量")</f>
        <v>0</v>
      </c>
      <c r="G5" t="s">
        <v>79</v>
      </c>
      <c r="H5" t="str">
        <f>[3]!FCANDLE(D$1,E$1,"1","1",G5,K$10,"D","0")</f>
        <v>FCANDLE(D$1,E$1,"1","1",G5,K$10,"D","0")</v>
      </c>
      <c r="U5" s="31">
        <f>G10</f>
        <v>0.43194444444444446</v>
      </c>
      <c r="V5" s="338" t="str">
        <f>[3]!FQUOTE($D$1,$E$1,V4)</f>
        <v>10:22:00</v>
      </c>
      <c r="W5">
        <f>[3]!FQUOTE($D$1,$E$1,W4)</f>
        <v>29520</v>
      </c>
      <c r="X5">
        <f>[3]!FQUOTE($D$1,$E$1,X4)</f>
        <v>29525</v>
      </c>
      <c r="Y5">
        <f>[3]!FQUOTE($D$1,$E$1,Y4)</f>
        <v>29520</v>
      </c>
      <c r="AA5" s="131"/>
      <c r="AB5" s="132"/>
      <c r="AC5" s="132"/>
      <c r="AD5" s="132"/>
      <c r="AE5" s="132"/>
    </row>
    <row r="6" spans="2:31" ht="14.25" customHeight="1" x14ac:dyDescent="0.2">
      <c r="B6" s="126">
        <f>[3]!FBOARD(D1,E1,"出来高-2")</f>
        <v>1081</v>
      </c>
      <c r="C6" s="10">
        <f>[3]!FBOARD(D1,E1,"売気配数量-2")</f>
        <v>285</v>
      </c>
      <c r="D6" s="11">
        <f>[3]!FBOARD(D1,E1,"気配値-2")</f>
        <v>29560</v>
      </c>
      <c r="E6" s="12">
        <f>[3]!FBOARD(D1,E1,"買気配数量-2")</f>
        <v>0</v>
      </c>
      <c r="P6" s="30"/>
      <c r="AA6" s="131"/>
      <c r="AB6" s="132"/>
      <c r="AC6" s="132"/>
      <c r="AD6" s="132"/>
      <c r="AE6" s="132"/>
    </row>
    <row r="7" spans="2:31" ht="14.25" customHeight="1" x14ac:dyDescent="0.2">
      <c r="B7" s="127">
        <f>[3]!FBOARD(D1,E1,"出来高-1")</f>
        <v>2522</v>
      </c>
      <c r="C7" s="13">
        <f>[3]!FBOARD(D1,E1,"売気配数量-1")</f>
        <v>311</v>
      </c>
      <c r="D7" s="14">
        <f>[3]!FBOARD(D1,E1,"気配値-1")</f>
        <v>29555</v>
      </c>
      <c r="E7" s="15">
        <f>[3]!FBOARD(D1,E1,"買気配数量-1")</f>
        <v>0</v>
      </c>
      <c r="G7" t="s">
        <v>78</v>
      </c>
      <c r="I7" s="30"/>
      <c r="W7" s="30"/>
      <c r="AA7" s="131"/>
      <c r="AB7" s="132"/>
      <c r="AC7" s="132"/>
      <c r="AD7" s="132"/>
      <c r="AE7" s="132"/>
    </row>
    <row r="8" spans="2:31" ht="14.25" customHeight="1" x14ac:dyDescent="0.2">
      <c r="B8" s="127">
        <f>[3]!FBOARD(D1,E1,"出来高0")</f>
        <v>5951</v>
      </c>
      <c r="C8" s="13">
        <f>[3]!FBOARD(D1,E1,"売気配数量0")</f>
        <v>341</v>
      </c>
      <c r="D8" s="14">
        <f>[3]!FBOARD(D1,E1,"気配値0")</f>
        <v>29550</v>
      </c>
      <c r="E8" s="15">
        <f>[3]!FBOARD(D1,E1,"買気配数量0")</f>
        <v>0</v>
      </c>
      <c r="G8" t="s">
        <v>76</v>
      </c>
      <c r="H8">
        <f>COUNT(G10:G1209)</f>
        <v>98</v>
      </c>
      <c r="O8" s="31" t="s">
        <v>77</v>
      </c>
      <c r="U8" t="s">
        <v>84</v>
      </c>
    </row>
    <row r="9" spans="2:31" ht="14.25" customHeight="1" x14ac:dyDescent="0.2">
      <c r="B9" s="127">
        <f>[3]!FBOARD(D1,E1,"出来高1")</f>
        <v>6049</v>
      </c>
      <c r="C9" s="13">
        <f>[3]!FBOARD(D1,E1,"売気配数量1")</f>
        <v>329</v>
      </c>
      <c r="D9" s="14">
        <f>[3]!FBOARD(D1,E1,"気配値1")</f>
        <v>29545</v>
      </c>
      <c r="E9" s="15">
        <f>[3]!FBOARD(D1,E1,"買気配数量1")</f>
        <v>0</v>
      </c>
    </row>
    <row r="10" spans="2:31" ht="14.25" customHeight="1" x14ac:dyDescent="0.2">
      <c r="B10" s="127">
        <f>[3]!FBOARD(D1,E1,"出来高2")</f>
        <v>9178</v>
      </c>
      <c r="C10" s="13">
        <f>[3]!FBOARD(D1,E1,"売気配数量2")</f>
        <v>299</v>
      </c>
      <c r="D10" s="14">
        <f>[3]!FBOARD(D1,E1,"気配値2")</f>
        <v>29540</v>
      </c>
      <c r="E10" s="15">
        <f>[3]!FBOARD(D1,E1,"買気配数量2")</f>
        <v>0</v>
      </c>
      <c r="G10" s="372">
        <v>0.43194444444444446</v>
      </c>
      <c r="H10">
        <v>29520</v>
      </c>
      <c r="I10">
        <v>29520</v>
      </c>
      <c r="J10">
        <v>29520</v>
      </c>
      <c r="K10">
        <v>29520</v>
      </c>
      <c r="M10">
        <v>1</v>
      </c>
      <c r="N10">
        <f>H8</f>
        <v>98</v>
      </c>
      <c r="O10" s="31">
        <f t="shared" ref="O10:O73" ca="1" si="0">IF(ISNUMBER($G10),OFFSET(G$9,$N10,0),"")+IF(VALUE(OFFSET(G$9,$N10,0))&lt;8/24,1,0)</f>
        <v>0.36458333333333331</v>
      </c>
      <c r="P10" s="132">
        <f t="shared" ref="P10:P73" ca="1" si="1">IF(ISNUMBER($G10),OFFSET(H$9,$N10,0),"")</f>
        <v>29430</v>
      </c>
      <c r="Q10" s="132">
        <f t="shared" ref="Q10:Q73" ca="1" si="2">IF(ISNUMBER($G10),OFFSET(I$9,$N10,0),"")</f>
        <v>29435</v>
      </c>
      <c r="R10" s="132">
        <f t="shared" ref="R10:R73" ca="1" si="3">IF(ISNUMBER($G10),OFFSET(J$9,$N10,0),"")</f>
        <v>29400</v>
      </c>
      <c r="S10" s="132">
        <f t="shared" ref="S10:S73" ca="1" si="4">IF(ISNUMBER($G10),OFFSET(K$9,$N10,0),"")</f>
        <v>29405</v>
      </c>
      <c r="U10" s="131">
        <v>0.36458333333333331</v>
      </c>
      <c r="V10" s="132">
        <f ca="1">VLOOKUP($U10,OFFSET($O$10,0,0,$H$8,5),2)</f>
        <v>29430</v>
      </c>
      <c r="W10" s="132">
        <f t="shared" ref="W10:W73" ca="1" si="5">VLOOKUP($U10,OFFSET($O$10,0,0,$H$8,5),3)</f>
        <v>29435</v>
      </c>
      <c r="X10" s="132">
        <f t="shared" ref="X10:X73" ca="1" si="6">VLOOKUP($U10,OFFSET($O$10,0,0,$H$8,5),4)</f>
        <v>29400</v>
      </c>
      <c r="Y10" s="132">
        <f t="shared" ref="Y10:Y73" ca="1" si="7">VLOOKUP($U10,OFFSET($O$10,0,0,$H$8,5),5)</f>
        <v>29405</v>
      </c>
      <c r="Z10">
        <f>Z9+1</f>
        <v>1</v>
      </c>
    </row>
    <row r="11" spans="2:31" ht="14.25" customHeight="1" x14ac:dyDescent="0.2">
      <c r="B11" s="127">
        <f>[3]!FBOARD(D1,E1,"出来高3")</f>
        <v>7525</v>
      </c>
      <c r="C11" s="13">
        <f>[3]!FBOARD(D1,E1,"売気配数量3")</f>
        <v>252</v>
      </c>
      <c r="D11" s="14">
        <f>[3]!FBOARD(D1,E1,"気配値3")</f>
        <v>29535</v>
      </c>
      <c r="E11" s="15">
        <f>[3]!FBOARD(D1,E1,"買気配数量3")</f>
        <v>0</v>
      </c>
      <c r="G11" s="372">
        <v>0.43124999999999997</v>
      </c>
      <c r="H11">
        <v>29520</v>
      </c>
      <c r="I11">
        <v>29535</v>
      </c>
      <c r="J11">
        <v>29515</v>
      </c>
      <c r="K11">
        <v>29525</v>
      </c>
      <c r="M11">
        <f t="shared" ref="M11:M74" si="8">IF(M10&lt;$H$8,M10+1,"")</f>
        <v>2</v>
      </c>
      <c r="N11">
        <f t="shared" ref="N11:N74" si="9">IF(AND(ISNUMBER(N10),1&lt;N10),N10-1,"")</f>
        <v>97</v>
      </c>
      <c r="O11" s="31">
        <f t="shared" ca="1" si="0"/>
        <v>0.36527777777777781</v>
      </c>
      <c r="P11" s="132">
        <f t="shared" ca="1" si="1"/>
        <v>29405</v>
      </c>
      <c r="Q11" s="132">
        <f t="shared" ca="1" si="2"/>
        <v>29420</v>
      </c>
      <c r="R11" s="132">
        <f t="shared" ca="1" si="3"/>
        <v>29400</v>
      </c>
      <c r="S11" s="132">
        <f t="shared" ca="1" si="4"/>
        <v>29420</v>
      </c>
      <c r="U11" s="131">
        <v>0.36527777777777781</v>
      </c>
      <c r="V11" s="132">
        <f t="shared" ref="V11:V73" ca="1" si="10">VLOOKUP($U11,OFFSET($O$10,0,0,$H$8,5),2)</f>
        <v>29405</v>
      </c>
      <c r="W11" s="132">
        <f t="shared" ca="1" si="5"/>
        <v>29420</v>
      </c>
      <c r="X11" s="132">
        <f t="shared" ca="1" si="6"/>
        <v>29400</v>
      </c>
      <c r="Y11" s="132">
        <f t="shared" ca="1" si="7"/>
        <v>29420</v>
      </c>
      <c r="Z11">
        <f t="shared" ref="Z11:Z74" si="11">Z10+1</f>
        <v>2</v>
      </c>
    </row>
    <row r="12" spans="2:31" ht="14.25" customHeight="1" x14ac:dyDescent="0.2">
      <c r="B12" s="127">
        <f>[3]!FBOARD(D1,E1,"出来高4")</f>
        <v>11619</v>
      </c>
      <c r="C12" s="13">
        <f>[3]!FBOARD(D1,E1,"売気配数量4")</f>
        <v>180</v>
      </c>
      <c r="D12" s="14">
        <f>[3]!FBOARD(D1,E1,"気配値4")</f>
        <v>29530</v>
      </c>
      <c r="E12" s="15">
        <f>[3]!FBOARD(D1,E1,"買気配数量4")</f>
        <v>0</v>
      </c>
      <c r="G12" s="372">
        <v>0.43055555555555558</v>
      </c>
      <c r="H12">
        <v>29510</v>
      </c>
      <c r="I12">
        <v>29520</v>
      </c>
      <c r="J12">
        <v>29505</v>
      </c>
      <c r="K12">
        <v>29520</v>
      </c>
      <c r="M12">
        <f t="shared" si="8"/>
        <v>3</v>
      </c>
      <c r="N12">
        <f t="shared" si="9"/>
        <v>96</v>
      </c>
      <c r="O12" s="31">
        <f t="shared" ca="1" si="0"/>
        <v>0.3659722222222222</v>
      </c>
      <c r="P12" s="132">
        <f t="shared" ca="1" si="1"/>
        <v>29420</v>
      </c>
      <c r="Q12" s="132">
        <f t="shared" ca="1" si="2"/>
        <v>29420</v>
      </c>
      <c r="R12" s="132">
        <f t="shared" ca="1" si="3"/>
        <v>29410</v>
      </c>
      <c r="S12" s="132">
        <f t="shared" ca="1" si="4"/>
        <v>29410</v>
      </c>
      <c r="U12" s="131">
        <v>0.3659722222222222</v>
      </c>
      <c r="V12" s="132">
        <f t="shared" ca="1" si="10"/>
        <v>29420</v>
      </c>
      <c r="W12" s="132">
        <f t="shared" ca="1" si="5"/>
        <v>29420</v>
      </c>
      <c r="X12" s="132">
        <f t="shared" ca="1" si="6"/>
        <v>29410</v>
      </c>
      <c r="Y12" s="132">
        <f t="shared" ca="1" si="7"/>
        <v>29410</v>
      </c>
      <c r="Z12">
        <f t="shared" si="11"/>
        <v>3</v>
      </c>
    </row>
    <row r="13" spans="2:31" ht="14.25" customHeight="1" x14ac:dyDescent="0.2">
      <c r="B13" s="127">
        <f>[3]!FBOARD(D1,E1,"出来高5")</f>
        <v>6925</v>
      </c>
      <c r="C13" s="13">
        <f>[3]!FBOARD(D1,E1,"売気配数量5")</f>
        <v>113</v>
      </c>
      <c r="D13" s="14">
        <f>[3]!FBOARD(D1,E1,"気配値5")</f>
        <v>29525</v>
      </c>
      <c r="E13" s="15">
        <f>[3]!FBOARD(D1,E1,"買気配数量5")</f>
        <v>0</v>
      </c>
      <c r="G13" s="372">
        <v>0.42986111111111108</v>
      </c>
      <c r="H13">
        <v>29515</v>
      </c>
      <c r="I13">
        <v>29520</v>
      </c>
      <c r="J13">
        <v>29505</v>
      </c>
      <c r="K13">
        <v>29510</v>
      </c>
      <c r="M13">
        <f t="shared" si="8"/>
        <v>4</v>
      </c>
      <c r="N13">
        <f t="shared" si="9"/>
        <v>95</v>
      </c>
      <c r="O13" s="31">
        <f t="shared" ca="1" si="0"/>
        <v>0.3666666666666667</v>
      </c>
      <c r="P13" s="132">
        <f t="shared" ca="1" si="1"/>
        <v>29410</v>
      </c>
      <c r="Q13" s="132">
        <f t="shared" ca="1" si="2"/>
        <v>29410</v>
      </c>
      <c r="R13" s="132">
        <f t="shared" ca="1" si="3"/>
        <v>29400</v>
      </c>
      <c r="S13" s="132">
        <f t="shared" ca="1" si="4"/>
        <v>29405</v>
      </c>
      <c r="U13" s="131">
        <v>0.3666666666666667</v>
      </c>
      <c r="V13" s="132">
        <f t="shared" ca="1" si="10"/>
        <v>29410</v>
      </c>
      <c r="W13" s="132">
        <f t="shared" ca="1" si="5"/>
        <v>29410</v>
      </c>
      <c r="X13" s="132">
        <f t="shared" ca="1" si="6"/>
        <v>29400</v>
      </c>
      <c r="Y13" s="132">
        <f t="shared" ca="1" si="7"/>
        <v>29405</v>
      </c>
      <c r="Z13">
        <f t="shared" si="11"/>
        <v>4</v>
      </c>
    </row>
    <row r="14" spans="2:31" ht="14.25" customHeight="1" x14ac:dyDescent="0.2">
      <c r="B14" s="127">
        <f>[3]!FBOARD(D1,E1,"出来高6")</f>
        <v>7091</v>
      </c>
      <c r="C14" s="13">
        <f>[3]!FBOARD(D1,E1,"売気配数量6")</f>
        <v>0</v>
      </c>
      <c r="D14" s="14">
        <f>[3]!FBOARD(D1,E1,"気配値6")</f>
        <v>29520</v>
      </c>
      <c r="E14" s="15">
        <f>[3]!FBOARD(D1,E1,"買気配数量6")</f>
        <v>110</v>
      </c>
      <c r="G14" s="372">
        <v>0.4291666666666667</v>
      </c>
      <c r="H14">
        <v>29530</v>
      </c>
      <c r="I14">
        <v>29530</v>
      </c>
      <c r="J14">
        <v>29510</v>
      </c>
      <c r="K14">
        <v>29515</v>
      </c>
      <c r="M14">
        <f t="shared" si="8"/>
        <v>5</v>
      </c>
      <c r="N14">
        <f t="shared" si="9"/>
        <v>94</v>
      </c>
      <c r="O14" s="31">
        <f t="shared" ca="1" si="0"/>
        <v>0.36736111111111108</v>
      </c>
      <c r="P14" s="132">
        <f t="shared" ca="1" si="1"/>
        <v>29400</v>
      </c>
      <c r="Q14" s="132">
        <f t="shared" ca="1" si="2"/>
        <v>29415</v>
      </c>
      <c r="R14" s="132">
        <f t="shared" ca="1" si="3"/>
        <v>29400</v>
      </c>
      <c r="S14" s="132">
        <f t="shared" ca="1" si="4"/>
        <v>29410</v>
      </c>
      <c r="U14" s="131">
        <v>0.36736111111111108</v>
      </c>
      <c r="V14" s="132">
        <f t="shared" ca="1" si="10"/>
        <v>29400</v>
      </c>
      <c r="W14" s="132">
        <f t="shared" ca="1" si="5"/>
        <v>29415</v>
      </c>
      <c r="X14" s="132">
        <f t="shared" ca="1" si="6"/>
        <v>29400</v>
      </c>
      <c r="Y14" s="132">
        <f t="shared" ca="1" si="7"/>
        <v>29410</v>
      </c>
      <c r="Z14">
        <f t="shared" si="11"/>
        <v>5</v>
      </c>
    </row>
    <row r="15" spans="2:31" ht="14.25" customHeight="1" x14ac:dyDescent="0.2">
      <c r="B15" s="127">
        <f>[3]!FBOARD(D1,E1,"出来高7")</f>
        <v>3196</v>
      </c>
      <c r="C15" s="13">
        <f>[3]!FBOARD(D1,E1,"売気配数量7")</f>
        <v>0</v>
      </c>
      <c r="D15" s="14">
        <f>[3]!FBOARD(D1,E1,"気配値7")</f>
        <v>29515</v>
      </c>
      <c r="E15" s="15">
        <f>[3]!FBOARD(D1,E1,"買気配数量7")</f>
        <v>223</v>
      </c>
      <c r="G15" s="372">
        <v>0.4284722222222222</v>
      </c>
      <c r="H15">
        <v>29535</v>
      </c>
      <c r="I15">
        <v>29535</v>
      </c>
      <c r="J15">
        <v>29525</v>
      </c>
      <c r="K15">
        <v>29530</v>
      </c>
      <c r="M15">
        <f t="shared" si="8"/>
        <v>6</v>
      </c>
      <c r="N15">
        <f t="shared" si="9"/>
        <v>93</v>
      </c>
      <c r="O15" s="31">
        <f t="shared" ca="1" si="0"/>
        <v>0.36805555555555558</v>
      </c>
      <c r="P15" s="132">
        <f t="shared" ca="1" si="1"/>
        <v>29410</v>
      </c>
      <c r="Q15" s="132">
        <f t="shared" ca="1" si="2"/>
        <v>29410</v>
      </c>
      <c r="R15" s="132">
        <f t="shared" ca="1" si="3"/>
        <v>29390</v>
      </c>
      <c r="S15" s="132">
        <f t="shared" ca="1" si="4"/>
        <v>29395</v>
      </c>
      <c r="U15" s="131">
        <v>0.36805555555555558</v>
      </c>
      <c r="V15" s="132">
        <f t="shared" ca="1" si="10"/>
        <v>29410</v>
      </c>
      <c r="W15" s="132">
        <f t="shared" ca="1" si="5"/>
        <v>29410</v>
      </c>
      <c r="X15" s="132">
        <f t="shared" ca="1" si="6"/>
        <v>29390</v>
      </c>
      <c r="Y15" s="132">
        <f t="shared" ca="1" si="7"/>
        <v>29395</v>
      </c>
      <c r="Z15">
        <f t="shared" si="11"/>
        <v>6</v>
      </c>
    </row>
    <row r="16" spans="2:31" ht="14.25" customHeight="1" x14ac:dyDescent="0.2">
      <c r="B16" s="127">
        <f>[3]!FBOARD(D1,E1,"出来高8")</f>
        <v>1199</v>
      </c>
      <c r="C16" s="13">
        <f>[3]!FBOARD(D1,E1,"売気配数量8")</f>
        <v>0</v>
      </c>
      <c r="D16" s="14">
        <f>[3]!FBOARD(D1,E1,"気配値8")</f>
        <v>29510</v>
      </c>
      <c r="E16" s="15">
        <f>[3]!FBOARD(D1,E1,"買気配数量8")</f>
        <v>269</v>
      </c>
      <c r="G16" s="372">
        <v>0.42777777777777781</v>
      </c>
      <c r="H16">
        <v>29535</v>
      </c>
      <c r="I16">
        <v>29540</v>
      </c>
      <c r="J16">
        <v>29530</v>
      </c>
      <c r="K16">
        <v>29535</v>
      </c>
      <c r="M16">
        <f t="shared" si="8"/>
        <v>7</v>
      </c>
      <c r="N16">
        <f t="shared" si="9"/>
        <v>92</v>
      </c>
      <c r="O16" s="31">
        <f t="shared" ca="1" si="0"/>
        <v>0.36874999999999997</v>
      </c>
      <c r="P16" s="132">
        <f t="shared" ca="1" si="1"/>
        <v>29395</v>
      </c>
      <c r="Q16" s="132">
        <f t="shared" ca="1" si="2"/>
        <v>29420</v>
      </c>
      <c r="R16" s="132">
        <f t="shared" ca="1" si="3"/>
        <v>29395</v>
      </c>
      <c r="S16" s="132">
        <f t="shared" ca="1" si="4"/>
        <v>29420</v>
      </c>
      <c r="U16" s="131">
        <v>0.36874999999999997</v>
      </c>
      <c r="V16" s="132">
        <f t="shared" ca="1" si="10"/>
        <v>29395</v>
      </c>
      <c r="W16" s="132">
        <f t="shared" ca="1" si="5"/>
        <v>29420</v>
      </c>
      <c r="X16" s="132">
        <f t="shared" ca="1" si="6"/>
        <v>29395</v>
      </c>
      <c r="Y16" s="132">
        <f t="shared" ca="1" si="7"/>
        <v>29420</v>
      </c>
      <c r="Z16">
        <f t="shared" si="11"/>
        <v>7</v>
      </c>
    </row>
    <row r="17" spans="1:26" ht="14.25" customHeight="1" x14ac:dyDescent="0.2">
      <c r="B17" s="127">
        <f>[3]!FBOARD(D1,E1,"出来高9")</f>
        <v>1261</v>
      </c>
      <c r="C17" s="13">
        <f>[3]!FBOARD(D1,E1,"売気配数量9")</f>
        <v>0</v>
      </c>
      <c r="D17" s="14">
        <f>[3]!FBOARD(D1,E1,"気配値9")</f>
        <v>29505</v>
      </c>
      <c r="E17" s="15">
        <f>[3]!FBOARD(D1,E1,"買気配数量9")</f>
        <v>312</v>
      </c>
      <c r="G17" s="372">
        <v>0.42708333333333331</v>
      </c>
      <c r="H17">
        <v>29545</v>
      </c>
      <c r="I17">
        <v>29545</v>
      </c>
      <c r="J17">
        <v>29530</v>
      </c>
      <c r="K17">
        <v>29540</v>
      </c>
      <c r="M17">
        <f t="shared" si="8"/>
        <v>8</v>
      </c>
      <c r="N17">
        <f t="shared" si="9"/>
        <v>91</v>
      </c>
      <c r="O17" s="31">
        <f t="shared" ca="1" si="0"/>
        <v>0.36944444444444446</v>
      </c>
      <c r="P17" s="132">
        <f t="shared" ca="1" si="1"/>
        <v>29420</v>
      </c>
      <c r="Q17" s="132">
        <f t="shared" ca="1" si="2"/>
        <v>29455</v>
      </c>
      <c r="R17" s="132">
        <f t="shared" ca="1" si="3"/>
        <v>29415</v>
      </c>
      <c r="S17" s="132">
        <f t="shared" ca="1" si="4"/>
        <v>29455</v>
      </c>
      <c r="U17" s="131">
        <v>0.36944444444444446</v>
      </c>
      <c r="V17" s="132">
        <f t="shared" ca="1" si="10"/>
        <v>29420</v>
      </c>
      <c r="W17" s="132">
        <f t="shared" ca="1" si="5"/>
        <v>29455</v>
      </c>
      <c r="X17" s="132">
        <f t="shared" ca="1" si="6"/>
        <v>29415</v>
      </c>
      <c r="Y17" s="132">
        <f t="shared" ca="1" si="7"/>
        <v>29455</v>
      </c>
      <c r="Z17">
        <f t="shared" si="11"/>
        <v>8</v>
      </c>
    </row>
    <row r="18" spans="1:26" ht="14.25" customHeight="1" x14ac:dyDescent="0.2">
      <c r="B18" s="127">
        <f>[3]!FBOARD(D1,E1,"出来高10")</f>
        <v>1404</v>
      </c>
      <c r="C18" s="13">
        <f>[3]!FBOARD(D1,E1,"売気配数量10")</f>
        <v>0</v>
      </c>
      <c r="D18" s="14">
        <f>[3]!FBOARD(D1,E1,"気配値10")</f>
        <v>29500</v>
      </c>
      <c r="E18" s="15">
        <f>[3]!FBOARD(D1,E1,"買気配数量10")</f>
        <v>437</v>
      </c>
      <c r="G18" s="372">
        <v>0.42638888888888887</v>
      </c>
      <c r="H18">
        <v>29555</v>
      </c>
      <c r="I18">
        <v>29555</v>
      </c>
      <c r="J18">
        <v>29540</v>
      </c>
      <c r="K18">
        <v>29550</v>
      </c>
      <c r="M18">
        <f t="shared" si="8"/>
        <v>9</v>
      </c>
      <c r="N18">
        <f t="shared" si="9"/>
        <v>90</v>
      </c>
      <c r="O18" s="31">
        <f t="shared" ca="1" si="0"/>
        <v>0.37013888888888885</v>
      </c>
      <c r="P18" s="132">
        <f t="shared" ca="1" si="1"/>
        <v>29455</v>
      </c>
      <c r="Q18" s="132">
        <f t="shared" ca="1" si="2"/>
        <v>29460</v>
      </c>
      <c r="R18" s="132">
        <f t="shared" ca="1" si="3"/>
        <v>29445</v>
      </c>
      <c r="S18" s="132">
        <f t="shared" ca="1" si="4"/>
        <v>29450</v>
      </c>
      <c r="U18" s="131">
        <v>0.37013888888888885</v>
      </c>
      <c r="V18" s="132">
        <f t="shared" ca="1" si="10"/>
        <v>29455</v>
      </c>
      <c r="W18" s="132">
        <f t="shared" ca="1" si="5"/>
        <v>29460</v>
      </c>
      <c r="X18" s="132">
        <f t="shared" ca="1" si="6"/>
        <v>29445</v>
      </c>
      <c r="Y18" s="132">
        <f t="shared" ca="1" si="7"/>
        <v>29450</v>
      </c>
      <c r="Z18">
        <f t="shared" si="11"/>
        <v>9</v>
      </c>
    </row>
    <row r="19" spans="1:26" ht="14.25" customHeight="1" x14ac:dyDescent="0.2">
      <c r="B19" s="127">
        <f>[3]!FBOARD(D1,E1,"出来高11")</f>
        <v>1272</v>
      </c>
      <c r="C19" s="13">
        <f>[3]!FBOARD(D1,E1,"売気配数量11")</f>
        <v>0</v>
      </c>
      <c r="D19" s="14">
        <f>[3]!FBOARD(D1,E1,"気配値11")</f>
        <v>29495</v>
      </c>
      <c r="E19" s="15">
        <f>[3]!FBOARD(D1,E1,"買気配数量11")</f>
        <v>330</v>
      </c>
      <c r="G19" s="372">
        <v>0.42569444444444443</v>
      </c>
      <c r="H19">
        <v>29545</v>
      </c>
      <c r="I19">
        <v>29560</v>
      </c>
      <c r="J19">
        <v>29545</v>
      </c>
      <c r="K19">
        <v>29555</v>
      </c>
      <c r="M19">
        <f t="shared" si="8"/>
        <v>10</v>
      </c>
      <c r="N19">
        <f t="shared" si="9"/>
        <v>89</v>
      </c>
      <c r="O19" s="31">
        <f t="shared" ca="1" si="0"/>
        <v>0.37083333333333335</v>
      </c>
      <c r="P19" s="132">
        <f t="shared" ca="1" si="1"/>
        <v>29450</v>
      </c>
      <c r="Q19" s="132">
        <f t="shared" ca="1" si="2"/>
        <v>29450</v>
      </c>
      <c r="R19" s="132">
        <f t="shared" ca="1" si="3"/>
        <v>29430</v>
      </c>
      <c r="S19" s="132">
        <f t="shared" ca="1" si="4"/>
        <v>29445</v>
      </c>
      <c r="U19" s="131">
        <v>0.37083333333333335</v>
      </c>
      <c r="V19" s="132">
        <f t="shared" ca="1" si="10"/>
        <v>29450</v>
      </c>
      <c r="W19" s="132">
        <f t="shared" ca="1" si="5"/>
        <v>29450</v>
      </c>
      <c r="X19" s="132">
        <f t="shared" ca="1" si="6"/>
        <v>29430</v>
      </c>
      <c r="Y19" s="132">
        <f t="shared" ca="1" si="7"/>
        <v>29445</v>
      </c>
      <c r="Z19">
        <f t="shared" si="11"/>
        <v>10</v>
      </c>
    </row>
    <row r="20" spans="1:26" ht="14.25" customHeight="1" x14ac:dyDescent="0.2">
      <c r="B20" s="127">
        <f>[3]!FBOARD(D1,E1,"出来高12")</f>
        <v>3822</v>
      </c>
      <c r="C20" s="13">
        <f>[3]!FBOARD(D1,E1,"売気配数量12")</f>
        <v>0</v>
      </c>
      <c r="D20" s="14">
        <f>[3]!FBOARD(D1,E1,"気配値12")</f>
        <v>29490</v>
      </c>
      <c r="E20" s="15">
        <f>[3]!FBOARD(D1,E1,"買気配数量12")</f>
        <v>374</v>
      </c>
      <c r="G20" s="372">
        <v>0.42499999999999999</v>
      </c>
      <c r="H20">
        <v>29550</v>
      </c>
      <c r="I20">
        <v>29555</v>
      </c>
      <c r="J20">
        <v>29545</v>
      </c>
      <c r="K20">
        <v>29550</v>
      </c>
      <c r="M20">
        <f t="shared" si="8"/>
        <v>11</v>
      </c>
      <c r="N20">
        <f t="shared" si="9"/>
        <v>88</v>
      </c>
      <c r="O20" s="31">
        <f t="shared" ca="1" si="0"/>
        <v>0.37152777777777773</v>
      </c>
      <c r="P20" s="132">
        <f t="shared" ca="1" si="1"/>
        <v>29445</v>
      </c>
      <c r="Q20" s="132">
        <f t="shared" ca="1" si="2"/>
        <v>29450</v>
      </c>
      <c r="R20" s="132">
        <f t="shared" ca="1" si="3"/>
        <v>29430</v>
      </c>
      <c r="S20" s="132">
        <f t="shared" ca="1" si="4"/>
        <v>29430</v>
      </c>
      <c r="U20" s="131">
        <v>0.37152777777777773</v>
      </c>
      <c r="V20" s="132">
        <f t="shared" ca="1" si="10"/>
        <v>29445</v>
      </c>
      <c r="W20" s="132">
        <f t="shared" ca="1" si="5"/>
        <v>29450</v>
      </c>
      <c r="X20" s="132">
        <f t="shared" ca="1" si="6"/>
        <v>29430</v>
      </c>
      <c r="Y20" s="132">
        <f t="shared" ca="1" si="7"/>
        <v>29430</v>
      </c>
      <c r="Z20">
        <f t="shared" si="11"/>
        <v>11</v>
      </c>
    </row>
    <row r="21" spans="1:26" ht="14.25" customHeight="1" x14ac:dyDescent="0.2">
      <c r="B21" s="128">
        <f>[3]!FBOARD(D1,E1,"出来高13")</f>
        <v>4685</v>
      </c>
      <c r="C21" s="7">
        <f>[3]!FBOARD(D1,E1,"売気配数量13")</f>
        <v>0</v>
      </c>
      <c r="D21" s="8">
        <f>[3]!FBOARD(D1,E1,"気配値13")</f>
        <v>29485</v>
      </c>
      <c r="E21" s="9">
        <f>[3]!FBOARD(D1,E1,"買気配数量13")</f>
        <v>321</v>
      </c>
      <c r="G21" s="372">
        <v>0.42430555555555555</v>
      </c>
      <c r="H21">
        <v>29530</v>
      </c>
      <c r="I21">
        <v>29550</v>
      </c>
      <c r="J21">
        <v>29530</v>
      </c>
      <c r="K21">
        <v>29550</v>
      </c>
      <c r="M21">
        <f t="shared" si="8"/>
        <v>12</v>
      </c>
      <c r="N21">
        <f t="shared" si="9"/>
        <v>87</v>
      </c>
      <c r="O21" s="31">
        <f t="shared" ca="1" si="0"/>
        <v>0.37222222222222223</v>
      </c>
      <c r="P21" s="132">
        <f t="shared" ca="1" si="1"/>
        <v>29430</v>
      </c>
      <c r="Q21" s="132">
        <f t="shared" ca="1" si="2"/>
        <v>29430</v>
      </c>
      <c r="R21" s="132">
        <f t="shared" ca="1" si="3"/>
        <v>29415</v>
      </c>
      <c r="S21" s="132">
        <f t="shared" ca="1" si="4"/>
        <v>29430</v>
      </c>
      <c r="U21" s="131">
        <v>0.37222222222222223</v>
      </c>
      <c r="V21" s="132">
        <f t="shared" ca="1" si="10"/>
        <v>29430</v>
      </c>
      <c r="W21" s="132">
        <f t="shared" ca="1" si="5"/>
        <v>29430</v>
      </c>
      <c r="X21" s="132">
        <f t="shared" ca="1" si="6"/>
        <v>29415</v>
      </c>
      <c r="Y21" s="132">
        <f t="shared" ca="1" si="7"/>
        <v>29430</v>
      </c>
      <c r="Z21">
        <f t="shared" si="11"/>
        <v>12</v>
      </c>
    </row>
    <row r="22" spans="1:26" ht="14.25" customHeight="1" x14ac:dyDescent="0.2">
      <c r="G22" s="372">
        <v>0.4236111111111111</v>
      </c>
      <c r="H22">
        <v>29530</v>
      </c>
      <c r="I22">
        <v>29540</v>
      </c>
      <c r="J22">
        <v>29525</v>
      </c>
      <c r="K22">
        <v>29525</v>
      </c>
      <c r="M22">
        <f t="shared" si="8"/>
        <v>13</v>
      </c>
      <c r="N22">
        <f t="shared" si="9"/>
        <v>86</v>
      </c>
      <c r="O22" s="31">
        <f t="shared" ca="1" si="0"/>
        <v>0.37291666666666662</v>
      </c>
      <c r="P22" s="132">
        <f t="shared" ca="1" si="1"/>
        <v>29430</v>
      </c>
      <c r="Q22" s="132">
        <f t="shared" ca="1" si="2"/>
        <v>29440</v>
      </c>
      <c r="R22" s="132">
        <f t="shared" ca="1" si="3"/>
        <v>29425</v>
      </c>
      <c r="S22" s="132">
        <f t="shared" ca="1" si="4"/>
        <v>29430</v>
      </c>
      <c r="U22" s="131">
        <v>0.37291666666666662</v>
      </c>
      <c r="V22" s="132">
        <f t="shared" ca="1" si="10"/>
        <v>29430</v>
      </c>
      <c r="W22" s="132">
        <f t="shared" ca="1" si="5"/>
        <v>29440</v>
      </c>
      <c r="X22" s="132">
        <f t="shared" ca="1" si="6"/>
        <v>29425</v>
      </c>
      <c r="Y22" s="132">
        <f t="shared" ca="1" si="7"/>
        <v>29430</v>
      </c>
      <c r="Z22">
        <f t="shared" si="11"/>
        <v>13</v>
      </c>
    </row>
    <row r="23" spans="1:26" ht="14.25" customHeight="1" x14ac:dyDescent="0.2">
      <c r="G23" s="372">
        <v>0.42291666666666666</v>
      </c>
      <c r="H23">
        <v>29520</v>
      </c>
      <c r="I23">
        <v>29530</v>
      </c>
      <c r="J23">
        <v>29510</v>
      </c>
      <c r="K23">
        <v>29525</v>
      </c>
      <c r="M23">
        <f t="shared" si="8"/>
        <v>14</v>
      </c>
      <c r="N23">
        <f t="shared" si="9"/>
        <v>85</v>
      </c>
      <c r="O23" s="31">
        <f t="shared" ca="1" si="0"/>
        <v>0.37361111111111112</v>
      </c>
      <c r="P23" s="132">
        <f t="shared" ca="1" si="1"/>
        <v>29435</v>
      </c>
      <c r="Q23" s="132">
        <f t="shared" ca="1" si="2"/>
        <v>29450</v>
      </c>
      <c r="R23" s="132">
        <f t="shared" ca="1" si="3"/>
        <v>29430</v>
      </c>
      <c r="S23" s="132">
        <f t="shared" ca="1" si="4"/>
        <v>29445</v>
      </c>
      <c r="U23" s="131">
        <v>0.37361111111111112</v>
      </c>
      <c r="V23" s="132">
        <f t="shared" ca="1" si="10"/>
        <v>29435</v>
      </c>
      <c r="W23" s="132">
        <f t="shared" ca="1" si="5"/>
        <v>29450</v>
      </c>
      <c r="X23" s="132">
        <f t="shared" ca="1" si="6"/>
        <v>29430</v>
      </c>
      <c r="Y23" s="132">
        <f t="shared" ca="1" si="7"/>
        <v>29445</v>
      </c>
      <c r="Z23">
        <f t="shared" si="11"/>
        <v>14</v>
      </c>
    </row>
    <row r="24" spans="1:26" ht="14.25" customHeight="1" x14ac:dyDescent="0.2">
      <c r="G24" s="372">
        <v>0.42222222222222222</v>
      </c>
      <c r="H24">
        <v>29520</v>
      </c>
      <c r="I24">
        <v>29525</v>
      </c>
      <c r="J24">
        <v>29520</v>
      </c>
      <c r="K24">
        <v>29525</v>
      </c>
      <c r="M24">
        <f t="shared" si="8"/>
        <v>15</v>
      </c>
      <c r="N24">
        <f t="shared" si="9"/>
        <v>84</v>
      </c>
      <c r="O24" s="31">
        <f t="shared" ca="1" si="0"/>
        <v>0.3743055555555555</v>
      </c>
      <c r="P24" s="132">
        <f t="shared" ca="1" si="1"/>
        <v>29445</v>
      </c>
      <c r="Q24" s="132">
        <f t="shared" ca="1" si="2"/>
        <v>29450</v>
      </c>
      <c r="R24" s="132">
        <f t="shared" ca="1" si="3"/>
        <v>29435</v>
      </c>
      <c r="S24" s="132">
        <f t="shared" ca="1" si="4"/>
        <v>29450</v>
      </c>
      <c r="U24" s="131">
        <v>0.3743055555555555</v>
      </c>
      <c r="V24" s="132">
        <f t="shared" ca="1" si="10"/>
        <v>29445</v>
      </c>
      <c r="W24" s="132">
        <f t="shared" ca="1" si="5"/>
        <v>29450</v>
      </c>
      <c r="X24" s="132">
        <f t="shared" ca="1" si="6"/>
        <v>29435</v>
      </c>
      <c r="Y24" s="132">
        <f t="shared" ca="1" si="7"/>
        <v>29450</v>
      </c>
      <c r="Z24">
        <f t="shared" si="11"/>
        <v>15</v>
      </c>
    </row>
    <row r="25" spans="1:26" ht="14.25" customHeight="1" x14ac:dyDescent="0.2">
      <c r="G25" s="372">
        <v>0.42152777777777778</v>
      </c>
      <c r="H25">
        <v>29530</v>
      </c>
      <c r="I25">
        <v>29530</v>
      </c>
      <c r="J25">
        <v>29520</v>
      </c>
      <c r="K25">
        <v>29520</v>
      </c>
      <c r="M25">
        <f t="shared" si="8"/>
        <v>16</v>
      </c>
      <c r="N25">
        <f t="shared" si="9"/>
        <v>83</v>
      </c>
      <c r="O25" s="31">
        <f t="shared" ca="1" si="0"/>
        <v>0.375</v>
      </c>
      <c r="P25" s="132">
        <f t="shared" ca="1" si="1"/>
        <v>29450</v>
      </c>
      <c r="Q25" s="132">
        <f t="shared" ca="1" si="2"/>
        <v>29465</v>
      </c>
      <c r="R25" s="132">
        <f t="shared" ca="1" si="3"/>
        <v>29440</v>
      </c>
      <c r="S25" s="132">
        <f t="shared" ca="1" si="4"/>
        <v>29460</v>
      </c>
      <c r="U25" s="131">
        <v>0.375</v>
      </c>
      <c r="V25" s="132">
        <f t="shared" ca="1" si="10"/>
        <v>29450</v>
      </c>
      <c r="W25" s="132">
        <f t="shared" ca="1" si="5"/>
        <v>29465</v>
      </c>
      <c r="X25" s="132">
        <f t="shared" ca="1" si="6"/>
        <v>29440</v>
      </c>
      <c r="Y25" s="132">
        <f t="shared" ca="1" si="7"/>
        <v>29460</v>
      </c>
      <c r="Z25">
        <f t="shared" si="11"/>
        <v>16</v>
      </c>
    </row>
    <row r="26" spans="1:26" ht="14.25" customHeight="1" x14ac:dyDescent="0.2">
      <c r="G26" s="372">
        <v>0.42083333333333334</v>
      </c>
      <c r="H26">
        <v>29525</v>
      </c>
      <c r="I26">
        <v>29535</v>
      </c>
      <c r="J26">
        <v>29525</v>
      </c>
      <c r="K26">
        <v>29530</v>
      </c>
      <c r="M26">
        <f t="shared" si="8"/>
        <v>17</v>
      </c>
      <c r="N26">
        <f t="shared" si="9"/>
        <v>82</v>
      </c>
      <c r="O26" s="31">
        <f t="shared" ca="1" si="0"/>
        <v>0.3756944444444445</v>
      </c>
      <c r="P26" s="132">
        <f t="shared" ca="1" si="1"/>
        <v>29460</v>
      </c>
      <c r="Q26" s="132">
        <f t="shared" ca="1" si="2"/>
        <v>29505</v>
      </c>
      <c r="R26" s="132">
        <f t="shared" ca="1" si="3"/>
        <v>29455</v>
      </c>
      <c r="S26" s="132">
        <f t="shared" ca="1" si="4"/>
        <v>29465</v>
      </c>
      <c r="U26" s="131">
        <v>0.3756944444444445</v>
      </c>
      <c r="V26" s="132">
        <f t="shared" ca="1" si="10"/>
        <v>29460</v>
      </c>
      <c r="W26" s="132">
        <f t="shared" ca="1" si="5"/>
        <v>29505</v>
      </c>
      <c r="X26" s="132">
        <f t="shared" ca="1" si="6"/>
        <v>29455</v>
      </c>
      <c r="Y26" s="132">
        <f t="shared" ca="1" si="7"/>
        <v>29465</v>
      </c>
      <c r="Z26">
        <f t="shared" si="11"/>
        <v>17</v>
      </c>
    </row>
    <row r="27" spans="1:26" ht="14.25" customHeight="1" x14ac:dyDescent="0.2">
      <c r="G27" s="372">
        <v>0.4201388888888889</v>
      </c>
      <c r="H27">
        <v>29525</v>
      </c>
      <c r="I27">
        <v>29530</v>
      </c>
      <c r="J27">
        <v>29515</v>
      </c>
      <c r="K27">
        <v>29525</v>
      </c>
      <c r="M27">
        <f t="shared" si="8"/>
        <v>18</v>
      </c>
      <c r="N27">
        <f t="shared" si="9"/>
        <v>81</v>
      </c>
      <c r="O27" s="31">
        <f t="shared" ca="1" si="0"/>
        <v>0.37638888888888888</v>
      </c>
      <c r="P27" s="132">
        <f t="shared" ca="1" si="1"/>
        <v>29465</v>
      </c>
      <c r="Q27" s="132">
        <f t="shared" ca="1" si="2"/>
        <v>29470</v>
      </c>
      <c r="R27" s="132">
        <f t="shared" ca="1" si="3"/>
        <v>29440</v>
      </c>
      <c r="S27" s="132">
        <f t="shared" ca="1" si="4"/>
        <v>29450</v>
      </c>
      <c r="U27" s="131">
        <v>0.37638888888888888</v>
      </c>
      <c r="V27" s="132">
        <f t="shared" ca="1" si="10"/>
        <v>29465</v>
      </c>
      <c r="W27" s="132">
        <f t="shared" ca="1" si="5"/>
        <v>29470</v>
      </c>
      <c r="X27" s="132">
        <f t="shared" ca="1" si="6"/>
        <v>29440</v>
      </c>
      <c r="Y27" s="132">
        <f t="shared" ca="1" si="7"/>
        <v>29450</v>
      </c>
      <c r="Z27">
        <f t="shared" si="11"/>
        <v>18</v>
      </c>
    </row>
    <row r="28" spans="1:26" ht="14.25" customHeight="1" x14ac:dyDescent="0.2">
      <c r="A28" s="208"/>
      <c r="G28" s="372">
        <v>0.41944444444444445</v>
      </c>
      <c r="H28">
        <v>29530</v>
      </c>
      <c r="I28">
        <v>29530</v>
      </c>
      <c r="J28">
        <v>29515</v>
      </c>
      <c r="K28">
        <v>29530</v>
      </c>
      <c r="M28">
        <f t="shared" si="8"/>
        <v>19</v>
      </c>
      <c r="N28">
        <f t="shared" si="9"/>
        <v>80</v>
      </c>
      <c r="O28" s="31">
        <f t="shared" ca="1" si="0"/>
        <v>0.37708333333333338</v>
      </c>
      <c r="P28" s="132">
        <f t="shared" ca="1" si="1"/>
        <v>29450</v>
      </c>
      <c r="Q28" s="132">
        <f t="shared" ca="1" si="2"/>
        <v>29465</v>
      </c>
      <c r="R28" s="132">
        <f t="shared" ca="1" si="3"/>
        <v>29435</v>
      </c>
      <c r="S28" s="132">
        <f t="shared" ca="1" si="4"/>
        <v>29445</v>
      </c>
      <c r="U28" s="131">
        <v>0.37708333333333338</v>
      </c>
      <c r="V28" s="132">
        <f t="shared" ca="1" si="10"/>
        <v>29450</v>
      </c>
      <c r="W28" s="132">
        <f t="shared" ca="1" si="5"/>
        <v>29465</v>
      </c>
      <c r="X28" s="132">
        <f t="shared" ca="1" si="6"/>
        <v>29435</v>
      </c>
      <c r="Y28" s="132">
        <f t="shared" ca="1" si="7"/>
        <v>29445</v>
      </c>
      <c r="Z28">
        <f t="shared" si="11"/>
        <v>19</v>
      </c>
    </row>
    <row r="29" spans="1:26" ht="14.25" customHeight="1" x14ac:dyDescent="0.2">
      <c r="A29" s="208"/>
      <c r="G29" s="372">
        <v>0.41875000000000001</v>
      </c>
      <c r="H29">
        <v>29525</v>
      </c>
      <c r="I29">
        <v>29540</v>
      </c>
      <c r="J29">
        <v>29520</v>
      </c>
      <c r="K29">
        <v>29530</v>
      </c>
      <c r="M29">
        <f t="shared" si="8"/>
        <v>20</v>
      </c>
      <c r="N29">
        <f t="shared" si="9"/>
        <v>79</v>
      </c>
      <c r="O29" s="31">
        <f t="shared" ca="1" si="0"/>
        <v>0.37777777777777777</v>
      </c>
      <c r="P29" s="132">
        <f t="shared" ca="1" si="1"/>
        <v>29440</v>
      </c>
      <c r="Q29" s="132">
        <f t="shared" ca="1" si="2"/>
        <v>29455</v>
      </c>
      <c r="R29" s="132">
        <f t="shared" ca="1" si="3"/>
        <v>29430</v>
      </c>
      <c r="S29" s="132">
        <f t="shared" ca="1" si="4"/>
        <v>29445</v>
      </c>
      <c r="U29" s="131">
        <v>0.37777777777777777</v>
      </c>
      <c r="V29" s="132">
        <f t="shared" ca="1" si="10"/>
        <v>29440</v>
      </c>
      <c r="W29" s="132">
        <f t="shared" ca="1" si="5"/>
        <v>29455</v>
      </c>
      <c r="X29" s="132">
        <f t="shared" ca="1" si="6"/>
        <v>29430</v>
      </c>
      <c r="Y29" s="132">
        <f t="shared" ca="1" si="7"/>
        <v>29445</v>
      </c>
      <c r="Z29">
        <f t="shared" si="11"/>
        <v>20</v>
      </c>
    </row>
    <row r="30" spans="1:26" ht="14.25" customHeight="1" x14ac:dyDescent="0.2">
      <c r="A30" s="208"/>
      <c r="G30" s="372">
        <v>0.41805555555555557</v>
      </c>
      <c r="H30">
        <v>29520</v>
      </c>
      <c r="I30">
        <v>29530</v>
      </c>
      <c r="J30">
        <v>29510</v>
      </c>
      <c r="K30">
        <v>29525</v>
      </c>
      <c r="M30">
        <f t="shared" si="8"/>
        <v>21</v>
      </c>
      <c r="N30">
        <f t="shared" si="9"/>
        <v>78</v>
      </c>
      <c r="O30" s="31">
        <f t="shared" ca="1" si="0"/>
        <v>0.37847222222222227</v>
      </c>
      <c r="P30" s="132">
        <f t="shared" ca="1" si="1"/>
        <v>29445</v>
      </c>
      <c r="Q30" s="132">
        <f t="shared" ca="1" si="2"/>
        <v>29450</v>
      </c>
      <c r="R30" s="132">
        <f t="shared" ca="1" si="3"/>
        <v>29420</v>
      </c>
      <c r="S30" s="132">
        <f t="shared" ca="1" si="4"/>
        <v>29420</v>
      </c>
      <c r="U30" s="131">
        <v>0.37847222222222227</v>
      </c>
      <c r="V30" s="132">
        <f t="shared" ca="1" si="10"/>
        <v>29445</v>
      </c>
      <c r="W30" s="132">
        <f t="shared" ca="1" si="5"/>
        <v>29450</v>
      </c>
      <c r="X30" s="132">
        <f t="shared" ca="1" si="6"/>
        <v>29420</v>
      </c>
      <c r="Y30" s="132">
        <f t="shared" ca="1" si="7"/>
        <v>29420</v>
      </c>
      <c r="Z30">
        <f t="shared" si="11"/>
        <v>21</v>
      </c>
    </row>
    <row r="31" spans="1:26" ht="14.25" customHeight="1" x14ac:dyDescent="0.2">
      <c r="A31" s="208"/>
      <c r="G31" s="372">
        <v>0.41736111111111113</v>
      </c>
      <c r="H31">
        <v>29560</v>
      </c>
      <c r="I31">
        <v>29565</v>
      </c>
      <c r="J31">
        <v>29520</v>
      </c>
      <c r="K31">
        <v>29525</v>
      </c>
      <c r="M31">
        <f t="shared" si="8"/>
        <v>22</v>
      </c>
      <c r="N31">
        <f t="shared" si="9"/>
        <v>77</v>
      </c>
      <c r="O31" s="31">
        <f t="shared" ca="1" si="0"/>
        <v>0.37916666666666665</v>
      </c>
      <c r="P31" s="132">
        <f t="shared" ca="1" si="1"/>
        <v>29420</v>
      </c>
      <c r="Q31" s="132">
        <f t="shared" ca="1" si="2"/>
        <v>29425</v>
      </c>
      <c r="R31" s="132">
        <f t="shared" ca="1" si="3"/>
        <v>29405</v>
      </c>
      <c r="S31" s="132">
        <f t="shared" ca="1" si="4"/>
        <v>29420</v>
      </c>
      <c r="U31" s="131">
        <v>0.37916666666666665</v>
      </c>
      <c r="V31" s="132">
        <f t="shared" ca="1" si="10"/>
        <v>29420</v>
      </c>
      <c r="W31" s="132">
        <f t="shared" ca="1" si="5"/>
        <v>29425</v>
      </c>
      <c r="X31" s="132">
        <f t="shared" ca="1" si="6"/>
        <v>29405</v>
      </c>
      <c r="Y31" s="132">
        <f t="shared" ca="1" si="7"/>
        <v>29420</v>
      </c>
      <c r="Z31">
        <f t="shared" si="11"/>
        <v>22</v>
      </c>
    </row>
    <row r="32" spans="1:26" ht="14.25" customHeight="1" x14ac:dyDescent="0.2">
      <c r="A32" s="208"/>
      <c r="G32" s="372">
        <v>0.41666666666666669</v>
      </c>
      <c r="H32">
        <v>29550</v>
      </c>
      <c r="I32">
        <v>29565</v>
      </c>
      <c r="J32">
        <v>29545</v>
      </c>
      <c r="K32">
        <v>29560</v>
      </c>
      <c r="M32">
        <f t="shared" si="8"/>
        <v>23</v>
      </c>
      <c r="N32">
        <f t="shared" si="9"/>
        <v>76</v>
      </c>
      <c r="O32" s="31">
        <f t="shared" ca="1" si="0"/>
        <v>0.37986111111111115</v>
      </c>
      <c r="P32" s="132">
        <f t="shared" ca="1" si="1"/>
        <v>29420</v>
      </c>
      <c r="Q32" s="132">
        <f t="shared" ca="1" si="2"/>
        <v>29440</v>
      </c>
      <c r="R32" s="132">
        <f t="shared" ca="1" si="3"/>
        <v>29420</v>
      </c>
      <c r="S32" s="132">
        <f t="shared" ca="1" si="4"/>
        <v>29440</v>
      </c>
      <c r="U32" s="131">
        <v>0.37986111111111115</v>
      </c>
      <c r="V32" s="132">
        <f t="shared" ca="1" si="10"/>
        <v>29420</v>
      </c>
      <c r="W32" s="132">
        <f t="shared" ca="1" si="5"/>
        <v>29440</v>
      </c>
      <c r="X32" s="132">
        <f t="shared" ca="1" si="6"/>
        <v>29420</v>
      </c>
      <c r="Y32" s="132">
        <f t="shared" ca="1" si="7"/>
        <v>29440</v>
      </c>
      <c r="Z32">
        <f t="shared" si="11"/>
        <v>23</v>
      </c>
    </row>
    <row r="33" spans="1:26" ht="14.25" customHeight="1" x14ac:dyDescent="0.2">
      <c r="A33" s="208"/>
      <c r="G33" s="372">
        <v>0.41597222222222219</v>
      </c>
      <c r="H33">
        <v>29550</v>
      </c>
      <c r="I33">
        <v>29550</v>
      </c>
      <c r="J33">
        <v>29540</v>
      </c>
      <c r="K33">
        <v>29550</v>
      </c>
      <c r="M33">
        <f t="shared" si="8"/>
        <v>24</v>
      </c>
      <c r="N33">
        <f t="shared" si="9"/>
        <v>75</v>
      </c>
      <c r="O33" s="31">
        <f t="shared" ca="1" si="0"/>
        <v>0.38055555555555554</v>
      </c>
      <c r="P33" s="132">
        <f t="shared" ca="1" si="1"/>
        <v>29440</v>
      </c>
      <c r="Q33" s="132">
        <f t="shared" ca="1" si="2"/>
        <v>29460</v>
      </c>
      <c r="R33" s="132">
        <f t="shared" ca="1" si="3"/>
        <v>29435</v>
      </c>
      <c r="S33" s="132">
        <f t="shared" ca="1" si="4"/>
        <v>29455</v>
      </c>
      <c r="U33" s="131">
        <v>0.38055555555555554</v>
      </c>
      <c r="V33" s="132">
        <f t="shared" ca="1" si="10"/>
        <v>29440</v>
      </c>
      <c r="W33" s="132">
        <f t="shared" ca="1" si="5"/>
        <v>29460</v>
      </c>
      <c r="X33" s="132">
        <f t="shared" ca="1" si="6"/>
        <v>29435</v>
      </c>
      <c r="Y33" s="132">
        <f t="shared" ca="1" si="7"/>
        <v>29455</v>
      </c>
      <c r="Z33">
        <f t="shared" si="11"/>
        <v>24</v>
      </c>
    </row>
    <row r="34" spans="1:26" ht="14.25" customHeight="1" x14ac:dyDescent="0.2">
      <c r="A34" s="208"/>
      <c r="G34" s="372">
        <v>0.4152777777777778</v>
      </c>
      <c r="H34">
        <v>29545</v>
      </c>
      <c r="I34">
        <v>29550</v>
      </c>
      <c r="J34">
        <v>29540</v>
      </c>
      <c r="K34">
        <v>29545</v>
      </c>
      <c r="M34">
        <f t="shared" si="8"/>
        <v>25</v>
      </c>
      <c r="N34">
        <f t="shared" si="9"/>
        <v>74</v>
      </c>
      <c r="O34" s="31">
        <f t="shared" ca="1" si="0"/>
        <v>0.38125000000000003</v>
      </c>
      <c r="P34" s="132">
        <f t="shared" ca="1" si="1"/>
        <v>29455</v>
      </c>
      <c r="Q34" s="132">
        <f t="shared" ca="1" si="2"/>
        <v>29460</v>
      </c>
      <c r="R34" s="132">
        <f t="shared" ca="1" si="3"/>
        <v>29445</v>
      </c>
      <c r="S34" s="132">
        <f t="shared" ca="1" si="4"/>
        <v>29450</v>
      </c>
      <c r="U34" s="131">
        <v>0.38125000000000003</v>
      </c>
      <c r="V34" s="132">
        <f t="shared" ca="1" si="10"/>
        <v>29455</v>
      </c>
      <c r="W34" s="132">
        <f t="shared" ca="1" si="5"/>
        <v>29460</v>
      </c>
      <c r="X34" s="132">
        <f t="shared" ca="1" si="6"/>
        <v>29445</v>
      </c>
      <c r="Y34" s="132">
        <f t="shared" ca="1" si="7"/>
        <v>29450</v>
      </c>
      <c r="Z34">
        <f t="shared" si="11"/>
        <v>25</v>
      </c>
    </row>
    <row r="35" spans="1:26" ht="14.25" customHeight="1" x14ac:dyDescent="0.2">
      <c r="A35" s="208"/>
      <c r="G35" s="372">
        <v>0.4145833333333333</v>
      </c>
      <c r="H35">
        <v>29540</v>
      </c>
      <c r="I35">
        <v>29550</v>
      </c>
      <c r="J35">
        <v>29535</v>
      </c>
      <c r="K35">
        <v>29540</v>
      </c>
      <c r="M35">
        <f t="shared" si="8"/>
        <v>26</v>
      </c>
      <c r="N35">
        <f t="shared" si="9"/>
        <v>73</v>
      </c>
      <c r="O35" s="31">
        <f t="shared" ca="1" si="0"/>
        <v>0.38194444444444442</v>
      </c>
      <c r="P35" s="132">
        <f t="shared" ca="1" si="1"/>
        <v>29450</v>
      </c>
      <c r="Q35" s="132">
        <f t="shared" ca="1" si="2"/>
        <v>29465</v>
      </c>
      <c r="R35" s="132">
        <f t="shared" ca="1" si="3"/>
        <v>29440</v>
      </c>
      <c r="S35" s="132">
        <f t="shared" ca="1" si="4"/>
        <v>29450</v>
      </c>
      <c r="U35" s="131">
        <v>0.38194444444444442</v>
      </c>
      <c r="V35" s="132">
        <f t="shared" ca="1" si="10"/>
        <v>29450</v>
      </c>
      <c r="W35" s="132">
        <f t="shared" ca="1" si="5"/>
        <v>29465</v>
      </c>
      <c r="X35" s="132">
        <f t="shared" ca="1" si="6"/>
        <v>29440</v>
      </c>
      <c r="Y35" s="132">
        <f t="shared" ca="1" si="7"/>
        <v>29450</v>
      </c>
      <c r="Z35">
        <f t="shared" si="11"/>
        <v>26</v>
      </c>
    </row>
    <row r="36" spans="1:26" ht="14.25" customHeight="1" x14ac:dyDescent="0.2">
      <c r="G36" s="372">
        <v>0.41388888888888892</v>
      </c>
      <c r="H36">
        <v>29540</v>
      </c>
      <c r="I36">
        <v>29545</v>
      </c>
      <c r="J36">
        <v>29535</v>
      </c>
      <c r="K36">
        <v>29545</v>
      </c>
      <c r="M36">
        <f t="shared" si="8"/>
        <v>27</v>
      </c>
      <c r="N36">
        <f t="shared" si="9"/>
        <v>72</v>
      </c>
      <c r="O36" s="31">
        <f t="shared" ca="1" si="0"/>
        <v>0.38263888888888892</v>
      </c>
      <c r="P36" s="132">
        <f t="shared" ca="1" si="1"/>
        <v>29450</v>
      </c>
      <c r="Q36" s="132">
        <f t="shared" ca="1" si="2"/>
        <v>29465</v>
      </c>
      <c r="R36" s="132">
        <f t="shared" ca="1" si="3"/>
        <v>29445</v>
      </c>
      <c r="S36" s="132">
        <f t="shared" ca="1" si="4"/>
        <v>29450</v>
      </c>
      <c r="U36" s="131">
        <v>0.38263888888888892</v>
      </c>
      <c r="V36" s="132">
        <f t="shared" ca="1" si="10"/>
        <v>29450</v>
      </c>
      <c r="W36" s="132">
        <f t="shared" ca="1" si="5"/>
        <v>29465</v>
      </c>
      <c r="X36" s="132">
        <f t="shared" ca="1" si="6"/>
        <v>29445</v>
      </c>
      <c r="Y36" s="132">
        <f t="shared" ca="1" si="7"/>
        <v>29450</v>
      </c>
      <c r="Z36">
        <f t="shared" si="11"/>
        <v>27</v>
      </c>
    </row>
    <row r="37" spans="1:26" ht="14.25" customHeight="1" x14ac:dyDescent="0.2">
      <c r="G37" s="372">
        <v>0.41319444444444442</v>
      </c>
      <c r="H37">
        <v>29550</v>
      </c>
      <c r="I37">
        <v>29550</v>
      </c>
      <c r="J37">
        <v>29540</v>
      </c>
      <c r="K37">
        <v>29540</v>
      </c>
      <c r="M37">
        <f t="shared" si="8"/>
        <v>28</v>
      </c>
      <c r="N37">
        <f t="shared" si="9"/>
        <v>71</v>
      </c>
      <c r="O37" s="31">
        <f t="shared" ca="1" si="0"/>
        <v>0.3833333333333333</v>
      </c>
      <c r="P37" s="132">
        <f t="shared" ca="1" si="1"/>
        <v>29450</v>
      </c>
      <c r="Q37" s="132">
        <f t="shared" ca="1" si="2"/>
        <v>29470</v>
      </c>
      <c r="R37" s="132">
        <f t="shared" ca="1" si="3"/>
        <v>29445</v>
      </c>
      <c r="S37" s="132">
        <f t="shared" ca="1" si="4"/>
        <v>29470</v>
      </c>
      <c r="U37" s="131">
        <v>0.3833333333333333</v>
      </c>
      <c r="V37" s="132">
        <f t="shared" ca="1" si="10"/>
        <v>29450</v>
      </c>
      <c r="W37" s="132">
        <f t="shared" ca="1" si="5"/>
        <v>29470</v>
      </c>
      <c r="X37" s="132">
        <f t="shared" ca="1" si="6"/>
        <v>29445</v>
      </c>
      <c r="Y37" s="132">
        <f t="shared" ca="1" si="7"/>
        <v>29470</v>
      </c>
      <c r="Z37">
        <f t="shared" si="11"/>
        <v>28</v>
      </c>
    </row>
    <row r="38" spans="1:26" ht="14.25" customHeight="1" x14ac:dyDescent="0.2">
      <c r="G38" s="372">
        <v>0.41250000000000003</v>
      </c>
      <c r="H38">
        <v>29545</v>
      </c>
      <c r="I38">
        <v>29555</v>
      </c>
      <c r="J38">
        <v>29540</v>
      </c>
      <c r="K38">
        <v>29550</v>
      </c>
      <c r="M38">
        <f t="shared" si="8"/>
        <v>29</v>
      </c>
      <c r="N38">
        <f t="shared" si="9"/>
        <v>70</v>
      </c>
      <c r="O38" s="31">
        <f t="shared" ca="1" si="0"/>
        <v>0.3840277777777778</v>
      </c>
      <c r="P38" s="132">
        <f t="shared" ca="1" si="1"/>
        <v>29470</v>
      </c>
      <c r="Q38" s="132">
        <f t="shared" ca="1" si="2"/>
        <v>29480</v>
      </c>
      <c r="R38" s="132">
        <f t="shared" ca="1" si="3"/>
        <v>29455</v>
      </c>
      <c r="S38" s="132">
        <f t="shared" ca="1" si="4"/>
        <v>29470</v>
      </c>
      <c r="U38" s="131">
        <v>0.3840277777777778</v>
      </c>
      <c r="V38" s="132">
        <f t="shared" ca="1" si="10"/>
        <v>29470</v>
      </c>
      <c r="W38" s="132">
        <f t="shared" ca="1" si="5"/>
        <v>29480</v>
      </c>
      <c r="X38" s="132">
        <f t="shared" ca="1" si="6"/>
        <v>29455</v>
      </c>
      <c r="Y38" s="132">
        <f t="shared" ca="1" si="7"/>
        <v>29470</v>
      </c>
      <c r="Z38">
        <f t="shared" si="11"/>
        <v>29</v>
      </c>
    </row>
    <row r="39" spans="1:26" ht="14.25" customHeight="1" x14ac:dyDescent="0.2">
      <c r="G39" s="372">
        <v>0.41180555555555554</v>
      </c>
      <c r="H39">
        <v>29540</v>
      </c>
      <c r="I39">
        <v>29550</v>
      </c>
      <c r="J39">
        <v>29535</v>
      </c>
      <c r="K39">
        <v>29545</v>
      </c>
      <c r="M39">
        <f t="shared" si="8"/>
        <v>30</v>
      </c>
      <c r="N39">
        <f t="shared" si="9"/>
        <v>69</v>
      </c>
      <c r="O39" s="31">
        <f t="shared" ca="1" si="0"/>
        <v>0.38472222222222219</v>
      </c>
      <c r="P39" s="132">
        <f t="shared" ca="1" si="1"/>
        <v>29470</v>
      </c>
      <c r="Q39" s="132">
        <f t="shared" ca="1" si="2"/>
        <v>29470</v>
      </c>
      <c r="R39" s="132">
        <f t="shared" ca="1" si="3"/>
        <v>29445</v>
      </c>
      <c r="S39" s="132">
        <f t="shared" ca="1" si="4"/>
        <v>29455</v>
      </c>
      <c r="U39" s="131">
        <v>0.38472222222222219</v>
      </c>
      <c r="V39" s="132">
        <f t="shared" ca="1" si="10"/>
        <v>29470</v>
      </c>
      <c r="W39" s="132">
        <f t="shared" ca="1" si="5"/>
        <v>29470</v>
      </c>
      <c r="X39" s="132">
        <f t="shared" ca="1" si="6"/>
        <v>29445</v>
      </c>
      <c r="Y39" s="132">
        <f t="shared" ca="1" si="7"/>
        <v>29455</v>
      </c>
      <c r="Z39">
        <f t="shared" si="11"/>
        <v>30</v>
      </c>
    </row>
    <row r="40" spans="1:26" ht="14.25" customHeight="1" x14ac:dyDescent="0.2">
      <c r="G40" s="372">
        <v>0.41111111111111115</v>
      </c>
      <c r="H40">
        <v>29535</v>
      </c>
      <c r="I40">
        <v>29545</v>
      </c>
      <c r="J40">
        <v>29535</v>
      </c>
      <c r="K40">
        <v>29540</v>
      </c>
      <c r="M40">
        <f t="shared" si="8"/>
        <v>31</v>
      </c>
      <c r="N40">
        <f t="shared" si="9"/>
        <v>68</v>
      </c>
      <c r="O40" s="31">
        <f t="shared" ca="1" si="0"/>
        <v>0.38541666666666669</v>
      </c>
      <c r="P40" s="132">
        <f t="shared" ca="1" si="1"/>
        <v>29460</v>
      </c>
      <c r="Q40" s="132">
        <f t="shared" ca="1" si="2"/>
        <v>29480</v>
      </c>
      <c r="R40" s="132">
        <f t="shared" ca="1" si="3"/>
        <v>29455</v>
      </c>
      <c r="S40" s="132">
        <f t="shared" ca="1" si="4"/>
        <v>29465</v>
      </c>
      <c r="U40" s="131">
        <v>0.38541666666666669</v>
      </c>
      <c r="V40" s="132">
        <f t="shared" ca="1" si="10"/>
        <v>29460</v>
      </c>
      <c r="W40" s="132">
        <f t="shared" ca="1" si="5"/>
        <v>29480</v>
      </c>
      <c r="X40" s="132">
        <f t="shared" ca="1" si="6"/>
        <v>29455</v>
      </c>
      <c r="Y40" s="132">
        <f t="shared" ca="1" si="7"/>
        <v>29465</v>
      </c>
      <c r="Z40">
        <f t="shared" si="11"/>
        <v>31</v>
      </c>
    </row>
    <row r="41" spans="1:26" ht="14.25" customHeight="1" x14ac:dyDescent="0.2">
      <c r="G41" s="372">
        <v>0.41041666666666665</v>
      </c>
      <c r="H41">
        <v>29540</v>
      </c>
      <c r="I41">
        <v>29545</v>
      </c>
      <c r="J41">
        <v>29530</v>
      </c>
      <c r="K41">
        <v>29535</v>
      </c>
      <c r="M41">
        <f t="shared" si="8"/>
        <v>32</v>
      </c>
      <c r="N41">
        <f t="shared" si="9"/>
        <v>67</v>
      </c>
      <c r="O41" s="31">
        <f t="shared" ca="1" si="0"/>
        <v>0.38611111111111113</v>
      </c>
      <c r="P41" s="132">
        <f t="shared" ca="1" si="1"/>
        <v>29465</v>
      </c>
      <c r="Q41" s="132">
        <f t="shared" ca="1" si="2"/>
        <v>29470</v>
      </c>
      <c r="R41" s="132">
        <f t="shared" ca="1" si="3"/>
        <v>29455</v>
      </c>
      <c r="S41" s="132">
        <f t="shared" ca="1" si="4"/>
        <v>29470</v>
      </c>
      <c r="U41" s="131">
        <v>0.38611111111111113</v>
      </c>
      <c r="V41" s="132">
        <f t="shared" ca="1" si="10"/>
        <v>29465</v>
      </c>
      <c r="W41" s="132">
        <f t="shared" ca="1" si="5"/>
        <v>29470</v>
      </c>
      <c r="X41" s="132">
        <f t="shared" ca="1" si="6"/>
        <v>29455</v>
      </c>
      <c r="Y41" s="132">
        <f t="shared" ca="1" si="7"/>
        <v>29470</v>
      </c>
      <c r="Z41">
        <f t="shared" si="11"/>
        <v>32</v>
      </c>
    </row>
    <row r="42" spans="1:26" ht="14.25" customHeight="1" x14ac:dyDescent="0.2">
      <c r="G42" s="372">
        <v>0.40972222222222227</v>
      </c>
      <c r="H42">
        <v>29530</v>
      </c>
      <c r="I42">
        <v>29540</v>
      </c>
      <c r="J42">
        <v>29520</v>
      </c>
      <c r="K42">
        <v>29540</v>
      </c>
      <c r="M42">
        <f t="shared" si="8"/>
        <v>33</v>
      </c>
      <c r="N42">
        <f t="shared" si="9"/>
        <v>66</v>
      </c>
      <c r="O42" s="31">
        <f t="shared" ca="1" si="0"/>
        <v>0.38680555555555557</v>
      </c>
      <c r="P42" s="132">
        <f t="shared" ca="1" si="1"/>
        <v>29475</v>
      </c>
      <c r="Q42" s="132">
        <f t="shared" ca="1" si="2"/>
        <v>29475</v>
      </c>
      <c r="R42" s="132">
        <f t="shared" ca="1" si="3"/>
        <v>29445</v>
      </c>
      <c r="S42" s="132">
        <f t="shared" ca="1" si="4"/>
        <v>29450</v>
      </c>
      <c r="U42" s="131">
        <v>0.38680555555555557</v>
      </c>
      <c r="V42" s="132">
        <f t="shared" ca="1" si="10"/>
        <v>29475</v>
      </c>
      <c r="W42" s="132">
        <f t="shared" ca="1" si="5"/>
        <v>29475</v>
      </c>
      <c r="X42" s="132">
        <f t="shared" ca="1" si="6"/>
        <v>29445</v>
      </c>
      <c r="Y42" s="132">
        <f t="shared" ca="1" si="7"/>
        <v>29450</v>
      </c>
      <c r="Z42">
        <f t="shared" si="11"/>
        <v>33</v>
      </c>
    </row>
    <row r="43" spans="1:26" ht="14.25" customHeight="1" x14ac:dyDescent="0.2">
      <c r="G43" s="372">
        <v>0.40902777777777777</v>
      </c>
      <c r="H43">
        <v>29530</v>
      </c>
      <c r="I43">
        <v>29535</v>
      </c>
      <c r="J43">
        <v>29520</v>
      </c>
      <c r="K43">
        <v>29530</v>
      </c>
      <c r="M43">
        <f t="shared" si="8"/>
        <v>34</v>
      </c>
      <c r="N43">
        <f t="shared" si="9"/>
        <v>65</v>
      </c>
      <c r="O43" s="31">
        <f t="shared" ca="1" si="0"/>
        <v>0.38750000000000001</v>
      </c>
      <c r="P43" s="132">
        <f t="shared" ca="1" si="1"/>
        <v>29450</v>
      </c>
      <c r="Q43" s="132">
        <f t="shared" ca="1" si="2"/>
        <v>29480</v>
      </c>
      <c r="R43" s="132">
        <f t="shared" ca="1" si="3"/>
        <v>29450</v>
      </c>
      <c r="S43" s="132">
        <f t="shared" ca="1" si="4"/>
        <v>29475</v>
      </c>
      <c r="U43" s="131">
        <v>0.38750000000000001</v>
      </c>
      <c r="V43" s="132">
        <f t="shared" ca="1" si="10"/>
        <v>29450</v>
      </c>
      <c r="W43" s="132">
        <f t="shared" ca="1" si="5"/>
        <v>29480</v>
      </c>
      <c r="X43" s="132">
        <f t="shared" ca="1" si="6"/>
        <v>29450</v>
      </c>
      <c r="Y43" s="132">
        <f t="shared" ca="1" si="7"/>
        <v>29475</v>
      </c>
      <c r="Z43">
        <f t="shared" si="11"/>
        <v>34</v>
      </c>
    </row>
    <row r="44" spans="1:26" ht="14.25" customHeight="1" x14ac:dyDescent="0.2">
      <c r="G44" s="372">
        <v>0.40833333333333338</v>
      </c>
      <c r="H44">
        <v>29535</v>
      </c>
      <c r="I44">
        <v>29540</v>
      </c>
      <c r="J44">
        <v>29525</v>
      </c>
      <c r="K44">
        <v>29535</v>
      </c>
      <c r="M44">
        <f t="shared" si="8"/>
        <v>35</v>
      </c>
      <c r="N44">
        <f t="shared" si="9"/>
        <v>64</v>
      </c>
      <c r="O44" s="31">
        <f t="shared" ca="1" si="0"/>
        <v>0.38819444444444445</v>
      </c>
      <c r="P44" s="132">
        <f t="shared" ca="1" si="1"/>
        <v>29470</v>
      </c>
      <c r="Q44" s="132">
        <f t="shared" ca="1" si="2"/>
        <v>29495</v>
      </c>
      <c r="R44" s="132">
        <f t="shared" ca="1" si="3"/>
        <v>29470</v>
      </c>
      <c r="S44" s="132">
        <f t="shared" ca="1" si="4"/>
        <v>29485</v>
      </c>
      <c r="U44" s="131">
        <v>0.38819444444444445</v>
      </c>
      <c r="V44" s="132">
        <f t="shared" ca="1" si="10"/>
        <v>29470</v>
      </c>
      <c r="W44" s="132">
        <f t="shared" ca="1" si="5"/>
        <v>29495</v>
      </c>
      <c r="X44" s="132">
        <f t="shared" ca="1" si="6"/>
        <v>29470</v>
      </c>
      <c r="Y44" s="132">
        <f t="shared" ca="1" si="7"/>
        <v>29485</v>
      </c>
      <c r="Z44">
        <f t="shared" si="11"/>
        <v>35</v>
      </c>
    </row>
    <row r="45" spans="1:26" ht="14.25" customHeight="1" x14ac:dyDescent="0.2">
      <c r="G45" s="372">
        <v>0.40763888888888888</v>
      </c>
      <c r="H45">
        <v>29550</v>
      </c>
      <c r="I45">
        <v>29550</v>
      </c>
      <c r="J45">
        <v>29530</v>
      </c>
      <c r="K45">
        <v>29535</v>
      </c>
      <c r="M45">
        <f t="shared" si="8"/>
        <v>36</v>
      </c>
      <c r="N45">
        <f t="shared" si="9"/>
        <v>63</v>
      </c>
      <c r="O45" s="31">
        <f t="shared" ca="1" si="0"/>
        <v>0.3888888888888889</v>
      </c>
      <c r="P45" s="132">
        <f t="shared" ca="1" si="1"/>
        <v>29485</v>
      </c>
      <c r="Q45" s="132">
        <f t="shared" ca="1" si="2"/>
        <v>29490</v>
      </c>
      <c r="R45" s="132">
        <f t="shared" ca="1" si="3"/>
        <v>29475</v>
      </c>
      <c r="S45" s="132">
        <f t="shared" ca="1" si="4"/>
        <v>29480</v>
      </c>
      <c r="U45" s="131">
        <v>0.3888888888888889</v>
      </c>
      <c r="V45" s="132">
        <f t="shared" ca="1" si="10"/>
        <v>29485</v>
      </c>
      <c r="W45" s="132">
        <f t="shared" ca="1" si="5"/>
        <v>29490</v>
      </c>
      <c r="X45" s="132">
        <f t="shared" ca="1" si="6"/>
        <v>29475</v>
      </c>
      <c r="Y45" s="132">
        <f t="shared" ca="1" si="7"/>
        <v>29480</v>
      </c>
      <c r="Z45">
        <f t="shared" si="11"/>
        <v>36</v>
      </c>
    </row>
    <row r="46" spans="1:26" ht="14.25" customHeight="1" x14ac:dyDescent="0.2">
      <c r="G46" s="372">
        <v>0.4069444444444445</v>
      </c>
      <c r="H46">
        <v>29530</v>
      </c>
      <c r="I46">
        <v>29550</v>
      </c>
      <c r="J46">
        <v>29530</v>
      </c>
      <c r="K46">
        <v>29545</v>
      </c>
      <c r="M46">
        <f t="shared" si="8"/>
        <v>37</v>
      </c>
      <c r="N46">
        <f t="shared" si="9"/>
        <v>62</v>
      </c>
      <c r="O46" s="31">
        <f t="shared" ca="1" si="0"/>
        <v>0.38958333333333334</v>
      </c>
      <c r="P46" s="132">
        <f t="shared" ca="1" si="1"/>
        <v>29485</v>
      </c>
      <c r="Q46" s="132">
        <f t="shared" ca="1" si="2"/>
        <v>29495</v>
      </c>
      <c r="R46" s="132">
        <f t="shared" ca="1" si="3"/>
        <v>29470</v>
      </c>
      <c r="S46" s="132">
        <f t="shared" ca="1" si="4"/>
        <v>29475</v>
      </c>
      <c r="U46" s="131">
        <v>0.38958333333333334</v>
      </c>
      <c r="V46" s="132">
        <f t="shared" ca="1" si="10"/>
        <v>29485</v>
      </c>
      <c r="W46" s="132">
        <f t="shared" ca="1" si="5"/>
        <v>29495</v>
      </c>
      <c r="X46" s="132">
        <f t="shared" ca="1" si="6"/>
        <v>29470</v>
      </c>
      <c r="Y46" s="132">
        <f t="shared" ca="1" si="7"/>
        <v>29475</v>
      </c>
      <c r="Z46">
        <f t="shared" si="11"/>
        <v>37</v>
      </c>
    </row>
    <row r="47" spans="1:26" x14ac:dyDescent="0.2">
      <c r="G47" s="372">
        <v>0.40625</v>
      </c>
      <c r="H47">
        <v>29525</v>
      </c>
      <c r="I47">
        <v>29545</v>
      </c>
      <c r="J47">
        <v>29525</v>
      </c>
      <c r="K47">
        <v>29530</v>
      </c>
      <c r="M47">
        <f t="shared" si="8"/>
        <v>38</v>
      </c>
      <c r="N47">
        <f t="shared" si="9"/>
        <v>61</v>
      </c>
      <c r="O47" s="31">
        <f t="shared" ca="1" si="0"/>
        <v>0.39027777777777778</v>
      </c>
      <c r="P47" s="132">
        <f t="shared" ca="1" si="1"/>
        <v>29470</v>
      </c>
      <c r="Q47" s="132">
        <f t="shared" ca="1" si="2"/>
        <v>29480</v>
      </c>
      <c r="R47" s="132">
        <f t="shared" ca="1" si="3"/>
        <v>29450</v>
      </c>
      <c r="S47" s="132">
        <f t="shared" ca="1" si="4"/>
        <v>29450</v>
      </c>
      <c r="U47" s="131">
        <v>0.39027777777777778</v>
      </c>
      <c r="V47" s="132">
        <f t="shared" ca="1" si="10"/>
        <v>29470</v>
      </c>
      <c r="W47" s="132">
        <f t="shared" ca="1" si="5"/>
        <v>29480</v>
      </c>
      <c r="X47" s="132">
        <f t="shared" ca="1" si="6"/>
        <v>29450</v>
      </c>
      <c r="Y47" s="132">
        <f t="shared" ca="1" si="7"/>
        <v>29450</v>
      </c>
      <c r="Z47">
        <f t="shared" si="11"/>
        <v>38</v>
      </c>
    </row>
    <row r="48" spans="1:26" x14ac:dyDescent="0.2">
      <c r="G48" s="372">
        <v>0.4055555555555555</v>
      </c>
      <c r="H48">
        <v>29520</v>
      </c>
      <c r="I48">
        <v>29535</v>
      </c>
      <c r="J48">
        <v>29520</v>
      </c>
      <c r="K48">
        <v>29530</v>
      </c>
      <c r="M48">
        <f t="shared" si="8"/>
        <v>39</v>
      </c>
      <c r="N48">
        <f t="shared" si="9"/>
        <v>60</v>
      </c>
      <c r="O48" s="31">
        <f t="shared" ca="1" si="0"/>
        <v>0.39097222222222222</v>
      </c>
      <c r="P48" s="132">
        <f t="shared" ca="1" si="1"/>
        <v>29450</v>
      </c>
      <c r="Q48" s="132">
        <f t="shared" ca="1" si="2"/>
        <v>29465</v>
      </c>
      <c r="R48" s="132">
        <f t="shared" ca="1" si="3"/>
        <v>29435</v>
      </c>
      <c r="S48" s="132">
        <f t="shared" ca="1" si="4"/>
        <v>29455</v>
      </c>
      <c r="U48" s="131">
        <v>0.39097222222222222</v>
      </c>
      <c r="V48" s="132">
        <f t="shared" ca="1" si="10"/>
        <v>29450</v>
      </c>
      <c r="W48" s="132">
        <f t="shared" ca="1" si="5"/>
        <v>29465</v>
      </c>
      <c r="X48" s="132">
        <f t="shared" ca="1" si="6"/>
        <v>29435</v>
      </c>
      <c r="Y48" s="132">
        <f t="shared" ca="1" si="7"/>
        <v>29455</v>
      </c>
      <c r="Z48">
        <f t="shared" si="11"/>
        <v>39</v>
      </c>
    </row>
    <row r="49" spans="7:26" x14ac:dyDescent="0.2">
      <c r="G49" s="372">
        <v>0.40486111111111112</v>
      </c>
      <c r="H49">
        <v>29530</v>
      </c>
      <c r="I49">
        <v>29535</v>
      </c>
      <c r="J49">
        <v>29515</v>
      </c>
      <c r="K49">
        <v>29520</v>
      </c>
      <c r="M49">
        <f t="shared" si="8"/>
        <v>40</v>
      </c>
      <c r="N49">
        <f t="shared" si="9"/>
        <v>59</v>
      </c>
      <c r="O49" s="31">
        <f t="shared" ca="1" si="0"/>
        <v>0.39166666666666666</v>
      </c>
      <c r="P49" s="132">
        <f t="shared" ca="1" si="1"/>
        <v>29450</v>
      </c>
      <c r="Q49" s="132">
        <f t="shared" ca="1" si="2"/>
        <v>29475</v>
      </c>
      <c r="R49" s="132">
        <f t="shared" ca="1" si="3"/>
        <v>29450</v>
      </c>
      <c r="S49" s="132">
        <f t="shared" ca="1" si="4"/>
        <v>29455</v>
      </c>
      <c r="U49" s="131">
        <v>0.39166666666666666</v>
      </c>
      <c r="V49" s="132">
        <f t="shared" ca="1" si="10"/>
        <v>29450</v>
      </c>
      <c r="W49" s="132">
        <f t="shared" ca="1" si="5"/>
        <v>29475</v>
      </c>
      <c r="X49" s="132">
        <f t="shared" ca="1" si="6"/>
        <v>29450</v>
      </c>
      <c r="Y49" s="132">
        <f t="shared" ca="1" si="7"/>
        <v>29455</v>
      </c>
      <c r="Z49">
        <f t="shared" si="11"/>
        <v>40</v>
      </c>
    </row>
    <row r="50" spans="7:26" x14ac:dyDescent="0.2">
      <c r="G50" s="372">
        <v>0.40416666666666662</v>
      </c>
      <c r="H50">
        <v>29550</v>
      </c>
      <c r="I50">
        <v>29550</v>
      </c>
      <c r="J50">
        <v>29525</v>
      </c>
      <c r="K50">
        <v>29530</v>
      </c>
      <c r="M50">
        <f t="shared" si="8"/>
        <v>41</v>
      </c>
      <c r="N50">
        <f t="shared" si="9"/>
        <v>58</v>
      </c>
      <c r="O50" s="31">
        <f t="shared" ca="1" si="0"/>
        <v>0.3923611111111111</v>
      </c>
      <c r="P50" s="132">
        <f t="shared" ca="1" si="1"/>
        <v>29450</v>
      </c>
      <c r="Q50" s="132">
        <f t="shared" ca="1" si="2"/>
        <v>29460</v>
      </c>
      <c r="R50" s="132">
        <f t="shared" ca="1" si="3"/>
        <v>29450</v>
      </c>
      <c r="S50" s="132">
        <f t="shared" ca="1" si="4"/>
        <v>29460</v>
      </c>
      <c r="U50" s="131">
        <v>0.3923611111111111</v>
      </c>
      <c r="V50" s="132">
        <f t="shared" ca="1" si="10"/>
        <v>29450</v>
      </c>
      <c r="W50" s="132">
        <f t="shared" ca="1" si="5"/>
        <v>29460</v>
      </c>
      <c r="X50" s="132">
        <f t="shared" ca="1" si="6"/>
        <v>29450</v>
      </c>
      <c r="Y50" s="132">
        <f t="shared" ca="1" si="7"/>
        <v>29460</v>
      </c>
      <c r="Z50">
        <f t="shared" si="11"/>
        <v>41</v>
      </c>
    </row>
    <row r="51" spans="7:26" x14ac:dyDescent="0.2">
      <c r="G51" s="372">
        <v>0.40347222222222223</v>
      </c>
      <c r="H51">
        <v>29540</v>
      </c>
      <c r="I51">
        <v>29555</v>
      </c>
      <c r="J51">
        <v>29535</v>
      </c>
      <c r="K51">
        <v>29550</v>
      </c>
      <c r="M51">
        <f t="shared" si="8"/>
        <v>42</v>
      </c>
      <c r="N51">
        <f t="shared" si="9"/>
        <v>57</v>
      </c>
      <c r="O51" s="31">
        <f t="shared" ca="1" si="0"/>
        <v>0.39305555555555555</v>
      </c>
      <c r="P51" s="132">
        <f t="shared" ca="1" si="1"/>
        <v>29455</v>
      </c>
      <c r="Q51" s="132">
        <f t="shared" ca="1" si="2"/>
        <v>29470</v>
      </c>
      <c r="R51" s="132">
        <f t="shared" ca="1" si="3"/>
        <v>29455</v>
      </c>
      <c r="S51" s="132">
        <f t="shared" ca="1" si="4"/>
        <v>29455</v>
      </c>
      <c r="U51" s="131">
        <v>0.39305555555555555</v>
      </c>
      <c r="V51" s="132">
        <f t="shared" ca="1" si="10"/>
        <v>29455</v>
      </c>
      <c r="W51" s="132">
        <f t="shared" ca="1" si="5"/>
        <v>29470</v>
      </c>
      <c r="X51" s="132">
        <f t="shared" ca="1" si="6"/>
        <v>29455</v>
      </c>
      <c r="Y51" s="132">
        <f t="shared" ca="1" si="7"/>
        <v>29455</v>
      </c>
      <c r="Z51">
        <f t="shared" si="11"/>
        <v>42</v>
      </c>
    </row>
    <row r="52" spans="7:26" x14ac:dyDescent="0.2">
      <c r="G52" s="372">
        <v>0.40277777777777773</v>
      </c>
      <c r="H52">
        <v>29530</v>
      </c>
      <c r="I52">
        <v>29550</v>
      </c>
      <c r="J52">
        <v>29530</v>
      </c>
      <c r="K52">
        <v>29545</v>
      </c>
      <c r="M52">
        <f t="shared" si="8"/>
        <v>43</v>
      </c>
      <c r="N52">
        <f t="shared" si="9"/>
        <v>56</v>
      </c>
      <c r="O52" s="31">
        <f t="shared" ca="1" si="0"/>
        <v>0.39374999999999999</v>
      </c>
      <c r="P52" s="132">
        <f t="shared" ca="1" si="1"/>
        <v>29455</v>
      </c>
      <c r="Q52" s="132">
        <f t="shared" ca="1" si="2"/>
        <v>29460</v>
      </c>
      <c r="R52" s="132">
        <f t="shared" ca="1" si="3"/>
        <v>29440</v>
      </c>
      <c r="S52" s="132">
        <f t="shared" ca="1" si="4"/>
        <v>29445</v>
      </c>
      <c r="U52" s="131">
        <v>0.39374999999999999</v>
      </c>
      <c r="V52" s="132">
        <f t="shared" ca="1" si="10"/>
        <v>29455</v>
      </c>
      <c r="W52" s="132">
        <f t="shared" ca="1" si="5"/>
        <v>29460</v>
      </c>
      <c r="X52" s="132">
        <f t="shared" ca="1" si="6"/>
        <v>29440</v>
      </c>
      <c r="Y52" s="132">
        <f t="shared" ca="1" si="7"/>
        <v>29445</v>
      </c>
      <c r="Z52">
        <f t="shared" si="11"/>
        <v>43</v>
      </c>
    </row>
    <row r="53" spans="7:26" x14ac:dyDescent="0.2">
      <c r="G53" s="372">
        <v>0.40208333333333335</v>
      </c>
      <c r="H53">
        <v>29530</v>
      </c>
      <c r="I53">
        <v>29540</v>
      </c>
      <c r="J53">
        <v>29520</v>
      </c>
      <c r="K53">
        <v>29530</v>
      </c>
      <c r="M53">
        <f t="shared" si="8"/>
        <v>44</v>
      </c>
      <c r="N53">
        <f t="shared" si="9"/>
        <v>55</v>
      </c>
      <c r="O53" s="31">
        <f t="shared" ca="1" si="0"/>
        <v>0.39444444444444443</v>
      </c>
      <c r="P53" s="132">
        <f t="shared" ca="1" si="1"/>
        <v>29445</v>
      </c>
      <c r="Q53" s="132">
        <f t="shared" ca="1" si="2"/>
        <v>29455</v>
      </c>
      <c r="R53" s="132">
        <f t="shared" ca="1" si="3"/>
        <v>29440</v>
      </c>
      <c r="S53" s="132">
        <f t="shared" ca="1" si="4"/>
        <v>29445</v>
      </c>
      <c r="U53" s="131">
        <v>0.39444444444444443</v>
      </c>
      <c r="V53" s="132">
        <f t="shared" ca="1" si="10"/>
        <v>29445</v>
      </c>
      <c r="W53" s="132">
        <f t="shared" ca="1" si="5"/>
        <v>29455</v>
      </c>
      <c r="X53" s="132">
        <f t="shared" ca="1" si="6"/>
        <v>29440</v>
      </c>
      <c r="Y53" s="132">
        <f t="shared" ca="1" si="7"/>
        <v>29445</v>
      </c>
      <c r="Z53">
        <f t="shared" si="11"/>
        <v>44</v>
      </c>
    </row>
    <row r="54" spans="7:26" x14ac:dyDescent="0.2">
      <c r="G54" s="372">
        <v>0.40138888888888885</v>
      </c>
      <c r="H54">
        <v>29520</v>
      </c>
      <c r="I54">
        <v>29530</v>
      </c>
      <c r="J54">
        <v>29510</v>
      </c>
      <c r="K54">
        <v>29525</v>
      </c>
      <c r="M54">
        <f t="shared" si="8"/>
        <v>45</v>
      </c>
      <c r="N54">
        <f t="shared" si="9"/>
        <v>54</v>
      </c>
      <c r="O54" s="31">
        <f t="shared" ca="1" si="0"/>
        <v>0.39513888888888887</v>
      </c>
      <c r="P54" s="132">
        <f t="shared" ca="1" si="1"/>
        <v>29445</v>
      </c>
      <c r="Q54" s="132">
        <f t="shared" ca="1" si="2"/>
        <v>29450</v>
      </c>
      <c r="R54" s="132">
        <f t="shared" ca="1" si="3"/>
        <v>29430</v>
      </c>
      <c r="S54" s="132">
        <f t="shared" ca="1" si="4"/>
        <v>29435</v>
      </c>
      <c r="U54" s="131">
        <v>0.39513888888888887</v>
      </c>
      <c r="V54" s="132">
        <f t="shared" ca="1" si="10"/>
        <v>29445</v>
      </c>
      <c r="W54" s="132">
        <f t="shared" ca="1" si="5"/>
        <v>29450</v>
      </c>
      <c r="X54" s="132">
        <f t="shared" ca="1" si="6"/>
        <v>29430</v>
      </c>
      <c r="Y54" s="132">
        <f t="shared" ca="1" si="7"/>
        <v>29435</v>
      </c>
      <c r="Z54">
        <f t="shared" si="11"/>
        <v>45</v>
      </c>
    </row>
    <row r="55" spans="7:26" x14ac:dyDescent="0.2">
      <c r="G55" s="372">
        <v>0.40069444444444446</v>
      </c>
      <c r="H55">
        <v>29540</v>
      </c>
      <c r="I55">
        <v>29550</v>
      </c>
      <c r="J55">
        <v>29515</v>
      </c>
      <c r="K55">
        <v>29520</v>
      </c>
      <c r="M55">
        <f t="shared" si="8"/>
        <v>46</v>
      </c>
      <c r="N55">
        <f t="shared" si="9"/>
        <v>53</v>
      </c>
      <c r="O55" s="31">
        <f t="shared" ca="1" si="0"/>
        <v>0.39583333333333331</v>
      </c>
      <c r="P55" s="132">
        <f t="shared" ca="1" si="1"/>
        <v>29435</v>
      </c>
      <c r="Q55" s="132">
        <f t="shared" ca="1" si="2"/>
        <v>29445</v>
      </c>
      <c r="R55" s="132">
        <f t="shared" ca="1" si="3"/>
        <v>29430</v>
      </c>
      <c r="S55" s="132">
        <f t="shared" ca="1" si="4"/>
        <v>29445</v>
      </c>
      <c r="U55" s="31">
        <v>0.39583333333333331</v>
      </c>
      <c r="V55" s="132">
        <f t="shared" ca="1" si="10"/>
        <v>29435</v>
      </c>
      <c r="W55" s="132">
        <f t="shared" ca="1" si="5"/>
        <v>29445</v>
      </c>
      <c r="X55" s="132">
        <f t="shared" ca="1" si="6"/>
        <v>29430</v>
      </c>
      <c r="Y55" s="132">
        <f t="shared" ca="1" si="7"/>
        <v>29445</v>
      </c>
      <c r="Z55">
        <f t="shared" si="11"/>
        <v>46</v>
      </c>
    </row>
    <row r="56" spans="7:26" x14ac:dyDescent="0.2">
      <c r="G56" s="372">
        <v>0.39999999999999997</v>
      </c>
      <c r="H56">
        <v>29490</v>
      </c>
      <c r="I56">
        <v>29550</v>
      </c>
      <c r="J56">
        <v>29490</v>
      </c>
      <c r="K56">
        <v>29540</v>
      </c>
      <c r="M56">
        <f t="shared" si="8"/>
        <v>47</v>
      </c>
      <c r="N56">
        <f t="shared" si="9"/>
        <v>52</v>
      </c>
      <c r="O56" s="31">
        <f t="shared" ca="1" si="0"/>
        <v>0.39652777777777781</v>
      </c>
      <c r="P56" s="132">
        <f t="shared" ca="1" si="1"/>
        <v>29445</v>
      </c>
      <c r="Q56" s="132">
        <f t="shared" ca="1" si="2"/>
        <v>29460</v>
      </c>
      <c r="R56" s="132">
        <f t="shared" ca="1" si="3"/>
        <v>29440</v>
      </c>
      <c r="S56" s="132">
        <f t="shared" ca="1" si="4"/>
        <v>29460</v>
      </c>
      <c r="U56" s="131">
        <v>0.39652777777777781</v>
      </c>
      <c r="V56" s="132">
        <f t="shared" ca="1" si="10"/>
        <v>29445</v>
      </c>
      <c r="W56" s="132">
        <f t="shared" ca="1" si="5"/>
        <v>29460</v>
      </c>
      <c r="X56" s="132">
        <f t="shared" ca="1" si="6"/>
        <v>29440</v>
      </c>
      <c r="Y56" s="132">
        <f t="shared" ca="1" si="7"/>
        <v>29460</v>
      </c>
      <c r="Z56">
        <f t="shared" si="11"/>
        <v>47</v>
      </c>
    </row>
    <row r="57" spans="7:26" x14ac:dyDescent="0.2">
      <c r="G57" s="372">
        <v>0.39930555555555558</v>
      </c>
      <c r="H57">
        <v>29485</v>
      </c>
      <c r="I57">
        <v>29495</v>
      </c>
      <c r="J57">
        <v>29480</v>
      </c>
      <c r="K57">
        <v>29490</v>
      </c>
      <c r="M57">
        <f t="shared" si="8"/>
        <v>48</v>
      </c>
      <c r="N57">
        <f t="shared" si="9"/>
        <v>51</v>
      </c>
      <c r="O57" s="31">
        <f t="shared" ca="1" si="0"/>
        <v>0.3972222222222222</v>
      </c>
      <c r="P57" s="132">
        <f t="shared" ca="1" si="1"/>
        <v>29460</v>
      </c>
      <c r="Q57" s="132">
        <f t="shared" ca="1" si="2"/>
        <v>29490</v>
      </c>
      <c r="R57" s="132">
        <f t="shared" ca="1" si="3"/>
        <v>29455</v>
      </c>
      <c r="S57" s="132">
        <f t="shared" ca="1" si="4"/>
        <v>29475</v>
      </c>
      <c r="U57" s="131">
        <v>0.3972222222222222</v>
      </c>
      <c r="V57" s="132">
        <f t="shared" ca="1" si="10"/>
        <v>29460</v>
      </c>
      <c r="W57" s="132">
        <f t="shared" ca="1" si="5"/>
        <v>29490</v>
      </c>
      <c r="X57" s="132">
        <f t="shared" ca="1" si="6"/>
        <v>29455</v>
      </c>
      <c r="Y57" s="132">
        <f t="shared" ca="1" si="7"/>
        <v>29475</v>
      </c>
      <c r="Z57">
        <f t="shared" si="11"/>
        <v>48</v>
      </c>
    </row>
    <row r="58" spans="7:26" x14ac:dyDescent="0.2">
      <c r="G58" s="372">
        <v>0.39861111111111108</v>
      </c>
      <c r="H58">
        <v>29475</v>
      </c>
      <c r="I58">
        <v>29485</v>
      </c>
      <c r="J58">
        <v>29470</v>
      </c>
      <c r="K58">
        <v>29480</v>
      </c>
      <c r="M58">
        <f t="shared" si="8"/>
        <v>49</v>
      </c>
      <c r="N58">
        <f t="shared" si="9"/>
        <v>50</v>
      </c>
      <c r="O58" s="31">
        <f t="shared" ca="1" si="0"/>
        <v>0.3979166666666667</v>
      </c>
      <c r="P58" s="132">
        <f t="shared" ca="1" si="1"/>
        <v>29480</v>
      </c>
      <c r="Q58" s="132">
        <f t="shared" ca="1" si="2"/>
        <v>29485</v>
      </c>
      <c r="R58" s="132">
        <f t="shared" ca="1" si="3"/>
        <v>29465</v>
      </c>
      <c r="S58" s="132">
        <f t="shared" ca="1" si="4"/>
        <v>29475</v>
      </c>
      <c r="U58" s="131">
        <v>0.3979166666666667</v>
      </c>
      <c r="V58" s="132">
        <f t="shared" ca="1" si="10"/>
        <v>29480</v>
      </c>
      <c r="W58" s="132">
        <f t="shared" ca="1" si="5"/>
        <v>29485</v>
      </c>
      <c r="X58" s="132">
        <f t="shared" ca="1" si="6"/>
        <v>29465</v>
      </c>
      <c r="Y58" s="132">
        <f t="shared" ca="1" si="7"/>
        <v>29475</v>
      </c>
      <c r="Z58">
        <f t="shared" si="11"/>
        <v>49</v>
      </c>
    </row>
    <row r="59" spans="7:26" x14ac:dyDescent="0.2">
      <c r="G59" s="372">
        <v>0.3979166666666667</v>
      </c>
      <c r="H59">
        <v>29480</v>
      </c>
      <c r="I59">
        <v>29485</v>
      </c>
      <c r="J59">
        <v>29465</v>
      </c>
      <c r="K59">
        <v>29475</v>
      </c>
      <c r="M59">
        <f t="shared" si="8"/>
        <v>50</v>
      </c>
      <c r="N59">
        <f t="shared" si="9"/>
        <v>49</v>
      </c>
      <c r="O59" s="31">
        <f t="shared" ca="1" si="0"/>
        <v>0.39861111111111108</v>
      </c>
      <c r="P59" s="132">
        <f t="shared" ca="1" si="1"/>
        <v>29475</v>
      </c>
      <c r="Q59" s="132">
        <f t="shared" ca="1" si="2"/>
        <v>29485</v>
      </c>
      <c r="R59" s="132">
        <f t="shared" ca="1" si="3"/>
        <v>29470</v>
      </c>
      <c r="S59" s="132">
        <f t="shared" ca="1" si="4"/>
        <v>29480</v>
      </c>
      <c r="U59" s="131">
        <v>0.39861111111111108</v>
      </c>
      <c r="V59" s="132">
        <f t="shared" ca="1" si="10"/>
        <v>29475</v>
      </c>
      <c r="W59" s="132">
        <f t="shared" ca="1" si="5"/>
        <v>29485</v>
      </c>
      <c r="X59" s="132">
        <f t="shared" ca="1" si="6"/>
        <v>29470</v>
      </c>
      <c r="Y59" s="132">
        <f t="shared" ca="1" si="7"/>
        <v>29480</v>
      </c>
      <c r="Z59">
        <f t="shared" si="11"/>
        <v>50</v>
      </c>
    </row>
    <row r="60" spans="7:26" x14ac:dyDescent="0.2">
      <c r="G60" s="372">
        <v>0.3972222222222222</v>
      </c>
      <c r="H60">
        <v>29460</v>
      </c>
      <c r="I60">
        <v>29490</v>
      </c>
      <c r="J60">
        <v>29455</v>
      </c>
      <c r="K60">
        <v>29475</v>
      </c>
      <c r="M60">
        <f t="shared" si="8"/>
        <v>51</v>
      </c>
      <c r="N60">
        <f t="shared" si="9"/>
        <v>48</v>
      </c>
      <c r="O60" s="31">
        <f t="shared" ca="1" si="0"/>
        <v>0.39930555555555558</v>
      </c>
      <c r="P60" s="132">
        <f t="shared" ca="1" si="1"/>
        <v>29485</v>
      </c>
      <c r="Q60" s="132">
        <f t="shared" ca="1" si="2"/>
        <v>29495</v>
      </c>
      <c r="R60" s="132">
        <f t="shared" ca="1" si="3"/>
        <v>29480</v>
      </c>
      <c r="S60" s="132">
        <f t="shared" ca="1" si="4"/>
        <v>29490</v>
      </c>
      <c r="U60" s="131">
        <v>0.39930555555555558</v>
      </c>
      <c r="V60" s="132">
        <f t="shared" ca="1" si="10"/>
        <v>29485</v>
      </c>
      <c r="W60" s="132">
        <f t="shared" ca="1" si="5"/>
        <v>29495</v>
      </c>
      <c r="X60" s="132">
        <f t="shared" ca="1" si="6"/>
        <v>29480</v>
      </c>
      <c r="Y60" s="132">
        <f t="shared" ca="1" si="7"/>
        <v>29490</v>
      </c>
      <c r="Z60">
        <f t="shared" si="11"/>
        <v>51</v>
      </c>
    </row>
    <row r="61" spans="7:26" x14ac:dyDescent="0.2">
      <c r="G61" s="372">
        <v>0.39652777777777781</v>
      </c>
      <c r="H61">
        <v>29445</v>
      </c>
      <c r="I61">
        <v>29460</v>
      </c>
      <c r="J61">
        <v>29440</v>
      </c>
      <c r="K61">
        <v>29460</v>
      </c>
      <c r="M61">
        <f t="shared" si="8"/>
        <v>52</v>
      </c>
      <c r="N61">
        <f t="shared" si="9"/>
        <v>47</v>
      </c>
      <c r="O61" s="31">
        <f t="shared" ca="1" si="0"/>
        <v>0.39999999999999997</v>
      </c>
      <c r="P61" s="132">
        <f t="shared" ca="1" si="1"/>
        <v>29490</v>
      </c>
      <c r="Q61" s="132">
        <f t="shared" ca="1" si="2"/>
        <v>29550</v>
      </c>
      <c r="R61" s="132">
        <f t="shared" ca="1" si="3"/>
        <v>29490</v>
      </c>
      <c r="S61" s="132">
        <f t="shared" ca="1" si="4"/>
        <v>29540</v>
      </c>
      <c r="U61" s="131">
        <v>0.39999999999999997</v>
      </c>
      <c r="V61" s="132">
        <f t="shared" ca="1" si="10"/>
        <v>29490</v>
      </c>
      <c r="W61" s="132">
        <f t="shared" ca="1" si="5"/>
        <v>29550</v>
      </c>
      <c r="X61" s="132">
        <f t="shared" ca="1" si="6"/>
        <v>29490</v>
      </c>
      <c r="Y61" s="132">
        <f t="shared" ca="1" si="7"/>
        <v>29540</v>
      </c>
      <c r="Z61">
        <f t="shared" si="11"/>
        <v>52</v>
      </c>
    </row>
    <row r="62" spans="7:26" x14ac:dyDescent="0.2">
      <c r="G62" s="372">
        <v>0.39583333333333331</v>
      </c>
      <c r="H62">
        <v>29435</v>
      </c>
      <c r="I62">
        <v>29445</v>
      </c>
      <c r="J62">
        <v>29430</v>
      </c>
      <c r="K62">
        <v>29445</v>
      </c>
      <c r="M62">
        <f t="shared" si="8"/>
        <v>53</v>
      </c>
      <c r="N62">
        <f t="shared" si="9"/>
        <v>46</v>
      </c>
      <c r="O62" s="31">
        <f t="shared" ca="1" si="0"/>
        <v>0.40069444444444446</v>
      </c>
      <c r="P62" s="132">
        <f t="shared" ca="1" si="1"/>
        <v>29540</v>
      </c>
      <c r="Q62" s="132">
        <f t="shared" ca="1" si="2"/>
        <v>29550</v>
      </c>
      <c r="R62" s="132">
        <f t="shared" ca="1" si="3"/>
        <v>29515</v>
      </c>
      <c r="S62" s="132">
        <f t="shared" ca="1" si="4"/>
        <v>29520</v>
      </c>
      <c r="U62" s="131">
        <v>0.40069444444444446</v>
      </c>
      <c r="V62" s="132">
        <f t="shared" ca="1" si="10"/>
        <v>29540</v>
      </c>
      <c r="W62" s="132">
        <f t="shared" ca="1" si="5"/>
        <v>29550</v>
      </c>
      <c r="X62" s="132">
        <f t="shared" ca="1" si="6"/>
        <v>29515</v>
      </c>
      <c r="Y62" s="132">
        <f t="shared" ca="1" si="7"/>
        <v>29520</v>
      </c>
      <c r="Z62">
        <f t="shared" si="11"/>
        <v>53</v>
      </c>
    </row>
    <row r="63" spans="7:26" x14ac:dyDescent="0.2">
      <c r="G63" s="372">
        <v>0.39513888888888887</v>
      </c>
      <c r="H63">
        <v>29445</v>
      </c>
      <c r="I63">
        <v>29450</v>
      </c>
      <c r="J63">
        <v>29430</v>
      </c>
      <c r="K63">
        <v>29435</v>
      </c>
      <c r="M63">
        <f t="shared" si="8"/>
        <v>54</v>
      </c>
      <c r="N63">
        <f t="shared" si="9"/>
        <v>45</v>
      </c>
      <c r="O63" s="31">
        <f t="shared" ca="1" si="0"/>
        <v>0.40138888888888885</v>
      </c>
      <c r="P63" s="132">
        <f t="shared" ca="1" si="1"/>
        <v>29520</v>
      </c>
      <c r="Q63" s="132">
        <f t="shared" ca="1" si="2"/>
        <v>29530</v>
      </c>
      <c r="R63" s="132">
        <f t="shared" ca="1" si="3"/>
        <v>29510</v>
      </c>
      <c r="S63" s="132">
        <f t="shared" ca="1" si="4"/>
        <v>29525</v>
      </c>
      <c r="U63" s="131">
        <v>0.40138888888888885</v>
      </c>
      <c r="V63" s="132">
        <f t="shared" ca="1" si="10"/>
        <v>29520</v>
      </c>
      <c r="W63" s="132">
        <f t="shared" ca="1" si="5"/>
        <v>29530</v>
      </c>
      <c r="X63" s="132">
        <f t="shared" ca="1" si="6"/>
        <v>29510</v>
      </c>
      <c r="Y63" s="132">
        <f t="shared" ca="1" si="7"/>
        <v>29525</v>
      </c>
      <c r="Z63">
        <f t="shared" si="11"/>
        <v>54</v>
      </c>
    </row>
    <row r="64" spans="7:26" x14ac:dyDescent="0.2">
      <c r="G64" s="372">
        <v>0.39444444444444443</v>
      </c>
      <c r="H64">
        <v>29445</v>
      </c>
      <c r="I64">
        <v>29455</v>
      </c>
      <c r="J64">
        <v>29440</v>
      </c>
      <c r="K64">
        <v>29445</v>
      </c>
      <c r="M64">
        <f t="shared" si="8"/>
        <v>55</v>
      </c>
      <c r="N64">
        <f t="shared" si="9"/>
        <v>44</v>
      </c>
      <c r="O64" s="31">
        <f t="shared" ca="1" si="0"/>
        <v>0.40208333333333335</v>
      </c>
      <c r="P64" s="132">
        <f t="shared" ca="1" si="1"/>
        <v>29530</v>
      </c>
      <c r="Q64" s="132">
        <f t="shared" ca="1" si="2"/>
        <v>29540</v>
      </c>
      <c r="R64" s="132">
        <f t="shared" ca="1" si="3"/>
        <v>29520</v>
      </c>
      <c r="S64" s="132">
        <f t="shared" ca="1" si="4"/>
        <v>29530</v>
      </c>
      <c r="U64" s="131">
        <v>0.40208333333333335</v>
      </c>
      <c r="V64" s="132">
        <f t="shared" ca="1" si="10"/>
        <v>29530</v>
      </c>
      <c r="W64" s="132">
        <f t="shared" ca="1" si="5"/>
        <v>29540</v>
      </c>
      <c r="X64" s="132">
        <f t="shared" ca="1" si="6"/>
        <v>29520</v>
      </c>
      <c r="Y64" s="132">
        <f t="shared" ca="1" si="7"/>
        <v>29530</v>
      </c>
      <c r="Z64">
        <f t="shared" si="11"/>
        <v>55</v>
      </c>
    </row>
    <row r="65" spans="7:26" x14ac:dyDescent="0.2">
      <c r="G65" s="372">
        <v>0.39374999999999999</v>
      </c>
      <c r="H65">
        <v>29455</v>
      </c>
      <c r="I65">
        <v>29460</v>
      </c>
      <c r="J65">
        <v>29440</v>
      </c>
      <c r="K65">
        <v>29445</v>
      </c>
      <c r="M65">
        <f t="shared" si="8"/>
        <v>56</v>
      </c>
      <c r="N65">
        <f t="shared" si="9"/>
        <v>43</v>
      </c>
      <c r="O65" s="31">
        <f t="shared" ca="1" si="0"/>
        <v>0.40277777777777773</v>
      </c>
      <c r="P65" s="132">
        <f t="shared" ca="1" si="1"/>
        <v>29530</v>
      </c>
      <c r="Q65" s="132">
        <f t="shared" ca="1" si="2"/>
        <v>29550</v>
      </c>
      <c r="R65" s="132">
        <f t="shared" ca="1" si="3"/>
        <v>29530</v>
      </c>
      <c r="S65" s="132">
        <f t="shared" ca="1" si="4"/>
        <v>29545</v>
      </c>
      <c r="U65" s="131">
        <v>0.40277777777777773</v>
      </c>
      <c r="V65" s="132">
        <f t="shared" ca="1" si="10"/>
        <v>29530</v>
      </c>
      <c r="W65" s="132">
        <f t="shared" ca="1" si="5"/>
        <v>29550</v>
      </c>
      <c r="X65" s="132">
        <f t="shared" ca="1" si="6"/>
        <v>29530</v>
      </c>
      <c r="Y65" s="132">
        <f t="shared" ca="1" si="7"/>
        <v>29545</v>
      </c>
      <c r="Z65">
        <f t="shared" si="11"/>
        <v>56</v>
      </c>
    </row>
    <row r="66" spans="7:26" x14ac:dyDescent="0.2">
      <c r="G66" s="372">
        <v>0.39305555555555555</v>
      </c>
      <c r="H66">
        <v>29455</v>
      </c>
      <c r="I66">
        <v>29470</v>
      </c>
      <c r="J66">
        <v>29455</v>
      </c>
      <c r="K66">
        <v>29455</v>
      </c>
      <c r="M66">
        <f t="shared" si="8"/>
        <v>57</v>
      </c>
      <c r="N66">
        <f t="shared" si="9"/>
        <v>42</v>
      </c>
      <c r="O66" s="31">
        <f t="shared" ca="1" si="0"/>
        <v>0.40347222222222223</v>
      </c>
      <c r="P66" s="132">
        <f t="shared" ca="1" si="1"/>
        <v>29540</v>
      </c>
      <c r="Q66" s="132">
        <f t="shared" ca="1" si="2"/>
        <v>29555</v>
      </c>
      <c r="R66" s="132">
        <f t="shared" ca="1" si="3"/>
        <v>29535</v>
      </c>
      <c r="S66" s="132">
        <f t="shared" ca="1" si="4"/>
        <v>29550</v>
      </c>
      <c r="U66" s="131">
        <v>0.40347222222222223</v>
      </c>
      <c r="V66" s="132">
        <f t="shared" ca="1" si="10"/>
        <v>29540</v>
      </c>
      <c r="W66" s="132">
        <f t="shared" ca="1" si="5"/>
        <v>29555</v>
      </c>
      <c r="X66" s="132">
        <f t="shared" ca="1" si="6"/>
        <v>29535</v>
      </c>
      <c r="Y66" s="132">
        <f t="shared" ca="1" si="7"/>
        <v>29550</v>
      </c>
      <c r="Z66">
        <f t="shared" si="11"/>
        <v>57</v>
      </c>
    </row>
    <row r="67" spans="7:26" x14ac:dyDescent="0.2">
      <c r="G67" s="372">
        <v>0.3923611111111111</v>
      </c>
      <c r="H67">
        <v>29450</v>
      </c>
      <c r="I67">
        <v>29460</v>
      </c>
      <c r="J67">
        <v>29450</v>
      </c>
      <c r="K67">
        <v>29460</v>
      </c>
      <c r="M67">
        <f t="shared" si="8"/>
        <v>58</v>
      </c>
      <c r="N67">
        <f t="shared" si="9"/>
        <v>41</v>
      </c>
      <c r="O67" s="31">
        <f t="shared" ca="1" si="0"/>
        <v>0.40416666666666662</v>
      </c>
      <c r="P67" s="132">
        <f t="shared" ca="1" si="1"/>
        <v>29550</v>
      </c>
      <c r="Q67" s="132">
        <f t="shared" ca="1" si="2"/>
        <v>29550</v>
      </c>
      <c r="R67" s="132">
        <f t="shared" ca="1" si="3"/>
        <v>29525</v>
      </c>
      <c r="S67" s="132">
        <f t="shared" ca="1" si="4"/>
        <v>29530</v>
      </c>
      <c r="U67" s="131">
        <v>0.40416666666666662</v>
      </c>
      <c r="V67" s="132">
        <f t="shared" ca="1" si="10"/>
        <v>29550</v>
      </c>
      <c r="W67" s="132">
        <f t="shared" ca="1" si="5"/>
        <v>29550</v>
      </c>
      <c r="X67" s="132">
        <f t="shared" ca="1" si="6"/>
        <v>29525</v>
      </c>
      <c r="Y67" s="132">
        <f t="shared" ca="1" si="7"/>
        <v>29530</v>
      </c>
      <c r="Z67">
        <f t="shared" si="11"/>
        <v>58</v>
      </c>
    </row>
    <row r="68" spans="7:26" x14ac:dyDescent="0.2">
      <c r="G68" s="372">
        <v>0.39166666666666666</v>
      </c>
      <c r="H68">
        <v>29450</v>
      </c>
      <c r="I68">
        <v>29475</v>
      </c>
      <c r="J68">
        <v>29450</v>
      </c>
      <c r="K68">
        <v>29455</v>
      </c>
      <c r="M68">
        <f t="shared" si="8"/>
        <v>59</v>
      </c>
      <c r="N68">
        <f t="shared" si="9"/>
        <v>40</v>
      </c>
      <c r="O68" s="31">
        <f t="shared" ca="1" si="0"/>
        <v>0.40486111111111112</v>
      </c>
      <c r="P68" s="132">
        <f t="shared" ca="1" si="1"/>
        <v>29530</v>
      </c>
      <c r="Q68" s="132">
        <f t="shared" ca="1" si="2"/>
        <v>29535</v>
      </c>
      <c r="R68" s="132">
        <f t="shared" ca="1" si="3"/>
        <v>29515</v>
      </c>
      <c r="S68" s="132">
        <f t="shared" ca="1" si="4"/>
        <v>29520</v>
      </c>
      <c r="U68" s="131">
        <v>0.40486111111111112</v>
      </c>
      <c r="V68" s="132">
        <f t="shared" ca="1" si="10"/>
        <v>29530</v>
      </c>
      <c r="W68" s="132">
        <f t="shared" ca="1" si="5"/>
        <v>29535</v>
      </c>
      <c r="X68" s="132">
        <f t="shared" ca="1" si="6"/>
        <v>29515</v>
      </c>
      <c r="Y68" s="132">
        <f t="shared" ca="1" si="7"/>
        <v>29520</v>
      </c>
      <c r="Z68">
        <f t="shared" si="11"/>
        <v>59</v>
      </c>
    </row>
    <row r="69" spans="7:26" x14ac:dyDescent="0.2">
      <c r="G69" s="372">
        <v>0.39097222222222222</v>
      </c>
      <c r="H69">
        <v>29450</v>
      </c>
      <c r="I69">
        <v>29465</v>
      </c>
      <c r="J69">
        <v>29435</v>
      </c>
      <c r="K69">
        <v>29455</v>
      </c>
      <c r="M69">
        <f t="shared" si="8"/>
        <v>60</v>
      </c>
      <c r="N69">
        <f t="shared" si="9"/>
        <v>39</v>
      </c>
      <c r="O69" s="31">
        <f t="shared" ca="1" si="0"/>
        <v>0.4055555555555555</v>
      </c>
      <c r="P69" s="132">
        <f t="shared" ca="1" si="1"/>
        <v>29520</v>
      </c>
      <c r="Q69" s="132">
        <f t="shared" ca="1" si="2"/>
        <v>29535</v>
      </c>
      <c r="R69" s="132">
        <f t="shared" ca="1" si="3"/>
        <v>29520</v>
      </c>
      <c r="S69" s="132">
        <f t="shared" ca="1" si="4"/>
        <v>29530</v>
      </c>
      <c r="U69" s="131">
        <v>0.4055555555555555</v>
      </c>
      <c r="V69" s="132">
        <f t="shared" ca="1" si="10"/>
        <v>29520</v>
      </c>
      <c r="W69" s="132">
        <f t="shared" ca="1" si="5"/>
        <v>29535</v>
      </c>
      <c r="X69" s="132">
        <f t="shared" ca="1" si="6"/>
        <v>29520</v>
      </c>
      <c r="Y69" s="132">
        <f t="shared" ca="1" si="7"/>
        <v>29530</v>
      </c>
      <c r="Z69">
        <f t="shared" si="11"/>
        <v>60</v>
      </c>
    </row>
    <row r="70" spans="7:26" x14ac:dyDescent="0.2">
      <c r="G70" s="372">
        <v>0.39027777777777778</v>
      </c>
      <c r="H70">
        <v>29470</v>
      </c>
      <c r="I70">
        <v>29480</v>
      </c>
      <c r="J70">
        <v>29450</v>
      </c>
      <c r="K70">
        <v>29450</v>
      </c>
      <c r="M70">
        <f t="shared" si="8"/>
        <v>61</v>
      </c>
      <c r="N70">
        <f t="shared" si="9"/>
        <v>38</v>
      </c>
      <c r="O70" s="31">
        <f t="shared" ca="1" si="0"/>
        <v>0.40625</v>
      </c>
      <c r="P70" s="132">
        <f t="shared" ca="1" si="1"/>
        <v>29525</v>
      </c>
      <c r="Q70" s="132">
        <f t="shared" ca="1" si="2"/>
        <v>29545</v>
      </c>
      <c r="R70" s="132">
        <f t="shared" ca="1" si="3"/>
        <v>29525</v>
      </c>
      <c r="S70" s="132">
        <f t="shared" ca="1" si="4"/>
        <v>29530</v>
      </c>
      <c r="U70" s="131">
        <v>0.40625</v>
      </c>
      <c r="V70" s="132">
        <f t="shared" ca="1" si="10"/>
        <v>29525</v>
      </c>
      <c r="W70" s="132">
        <f t="shared" ca="1" si="5"/>
        <v>29545</v>
      </c>
      <c r="X70" s="132">
        <f t="shared" ca="1" si="6"/>
        <v>29525</v>
      </c>
      <c r="Y70" s="132">
        <f t="shared" ca="1" si="7"/>
        <v>29530</v>
      </c>
      <c r="Z70">
        <f t="shared" si="11"/>
        <v>61</v>
      </c>
    </row>
    <row r="71" spans="7:26" x14ac:dyDescent="0.2">
      <c r="G71" s="372">
        <v>0.38958333333333334</v>
      </c>
      <c r="H71">
        <v>29485</v>
      </c>
      <c r="I71">
        <v>29495</v>
      </c>
      <c r="J71">
        <v>29470</v>
      </c>
      <c r="K71">
        <v>29475</v>
      </c>
      <c r="M71">
        <f t="shared" si="8"/>
        <v>62</v>
      </c>
      <c r="N71">
        <f t="shared" si="9"/>
        <v>37</v>
      </c>
      <c r="O71" s="31">
        <f t="shared" ca="1" si="0"/>
        <v>0.4069444444444445</v>
      </c>
      <c r="P71" s="132">
        <f t="shared" ca="1" si="1"/>
        <v>29530</v>
      </c>
      <c r="Q71" s="132">
        <f t="shared" ca="1" si="2"/>
        <v>29550</v>
      </c>
      <c r="R71" s="132">
        <f t="shared" ca="1" si="3"/>
        <v>29530</v>
      </c>
      <c r="S71" s="132">
        <f t="shared" ca="1" si="4"/>
        <v>29545</v>
      </c>
      <c r="U71" s="131">
        <v>0.4069444444444445</v>
      </c>
      <c r="V71" s="132">
        <f t="shared" ca="1" si="10"/>
        <v>29530</v>
      </c>
      <c r="W71" s="132">
        <f t="shared" ca="1" si="5"/>
        <v>29550</v>
      </c>
      <c r="X71" s="132">
        <f t="shared" ca="1" si="6"/>
        <v>29530</v>
      </c>
      <c r="Y71" s="132">
        <f t="shared" ca="1" si="7"/>
        <v>29545</v>
      </c>
      <c r="Z71">
        <f t="shared" si="11"/>
        <v>62</v>
      </c>
    </row>
    <row r="72" spans="7:26" x14ac:dyDescent="0.2">
      <c r="G72" s="372">
        <v>0.3888888888888889</v>
      </c>
      <c r="H72">
        <v>29485</v>
      </c>
      <c r="I72">
        <v>29490</v>
      </c>
      <c r="J72">
        <v>29475</v>
      </c>
      <c r="K72">
        <v>29480</v>
      </c>
      <c r="M72">
        <f t="shared" si="8"/>
        <v>63</v>
      </c>
      <c r="N72">
        <f t="shared" si="9"/>
        <v>36</v>
      </c>
      <c r="O72" s="31">
        <f t="shared" ca="1" si="0"/>
        <v>0.40763888888888888</v>
      </c>
      <c r="P72" s="132">
        <f t="shared" ca="1" si="1"/>
        <v>29550</v>
      </c>
      <c r="Q72" s="132">
        <f t="shared" ca="1" si="2"/>
        <v>29550</v>
      </c>
      <c r="R72" s="132">
        <f t="shared" ca="1" si="3"/>
        <v>29530</v>
      </c>
      <c r="S72" s="132">
        <f t="shared" ca="1" si="4"/>
        <v>29535</v>
      </c>
      <c r="U72" s="131">
        <v>0.40763888888888888</v>
      </c>
      <c r="V72" s="132">
        <f t="shared" ca="1" si="10"/>
        <v>29550</v>
      </c>
      <c r="W72" s="132">
        <f t="shared" ca="1" si="5"/>
        <v>29550</v>
      </c>
      <c r="X72" s="132">
        <f t="shared" ca="1" si="6"/>
        <v>29530</v>
      </c>
      <c r="Y72" s="132">
        <f t="shared" ca="1" si="7"/>
        <v>29535</v>
      </c>
      <c r="Z72">
        <f t="shared" si="11"/>
        <v>63</v>
      </c>
    </row>
    <row r="73" spans="7:26" x14ac:dyDescent="0.2">
      <c r="G73" s="372">
        <v>0.38819444444444445</v>
      </c>
      <c r="H73">
        <v>29470</v>
      </c>
      <c r="I73">
        <v>29495</v>
      </c>
      <c r="J73">
        <v>29470</v>
      </c>
      <c r="K73">
        <v>29485</v>
      </c>
      <c r="M73">
        <f t="shared" si="8"/>
        <v>64</v>
      </c>
      <c r="N73">
        <f t="shared" si="9"/>
        <v>35</v>
      </c>
      <c r="O73" s="31">
        <f t="shared" ca="1" si="0"/>
        <v>0.40833333333333338</v>
      </c>
      <c r="P73" s="132">
        <f t="shared" ca="1" si="1"/>
        <v>29535</v>
      </c>
      <c r="Q73" s="132">
        <f t="shared" ca="1" si="2"/>
        <v>29540</v>
      </c>
      <c r="R73" s="132">
        <f t="shared" ca="1" si="3"/>
        <v>29525</v>
      </c>
      <c r="S73" s="132">
        <f t="shared" ca="1" si="4"/>
        <v>29535</v>
      </c>
      <c r="U73" s="131">
        <v>0.40833333333333338</v>
      </c>
      <c r="V73" s="132">
        <f t="shared" ca="1" si="10"/>
        <v>29535</v>
      </c>
      <c r="W73" s="132">
        <f t="shared" ca="1" si="5"/>
        <v>29540</v>
      </c>
      <c r="X73" s="132">
        <f t="shared" ca="1" si="6"/>
        <v>29525</v>
      </c>
      <c r="Y73" s="132">
        <f t="shared" ca="1" si="7"/>
        <v>29535</v>
      </c>
      <c r="Z73">
        <f t="shared" si="11"/>
        <v>64</v>
      </c>
    </row>
    <row r="74" spans="7:26" x14ac:dyDescent="0.2">
      <c r="G74" s="372">
        <v>0.38750000000000001</v>
      </c>
      <c r="H74">
        <v>29450</v>
      </c>
      <c r="I74">
        <v>29480</v>
      </c>
      <c r="J74">
        <v>29450</v>
      </c>
      <c r="K74">
        <v>29475</v>
      </c>
      <c r="M74">
        <f t="shared" si="8"/>
        <v>65</v>
      </c>
      <c r="N74">
        <f t="shared" si="9"/>
        <v>34</v>
      </c>
      <c r="O74" s="31">
        <f t="shared" ref="O74:O137" ca="1" si="12">IF(ISNUMBER($G74),OFFSET(G$9,$N74,0),"")+IF(VALUE(OFFSET(G$9,$N74,0))&lt;8/24,1,0)</f>
        <v>0.40902777777777777</v>
      </c>
      <c r="P74" s="132">
        <f t="shared" ref="P74:P137" ca="1" si="13">IF(ISNUMBER($G74),OFFSET(H$9,$N74,0),"")</f>
        <v>29530</v>
      </c>
      <c r="Q74" s="132">
        <f t="shared" ref="Q74:Q137" ca="1" si="14">IF(ISNUMBER($G74),OFFSET(I$9,$N74,0),"")</f>
        <v>29535</v>
      </c>
      <c r="R74" s="132">
        <f t="shared" ref="R74:R137" ca="1" si="15">IF(ISNUMBER($G74),OFFSET(J$9,$N74,0),"")</f>
        <v>29520</v>
      </c>
      <c r="S74" s="132">
        <f t="shared" ref="S74:S137" ca="1" si="16">IF(ISNUMBER($G74),OFFSET(K$9,$N74,0),"")</f>
        <v>29530</v>
      </c>
      <c r="U74" s="131">
        <v>0.40902777777777777</v>
      </c>
      <c r="V74" s="132">
        <f t="shared" ref="V74:V137" ca="1" si="17">VLOOKUP($U74,OFFSET($O$10,0,0,$H$8,5),2)</f>
        <v>29530</v>
      </c>
      <c r="W74" s="132">
        <f t="shared" ref="W74:W137" ca="1" si="18">VLOOKUP($U74,OFFSET($O$10,0,0,$H$8,5),3)</f>
        <v>29535</v>
      </c>
      <c r="X74" s="132">
        <f t="shared" ref="X74:X137" ca="1" si="19">VLOOKUP($U74,OFFSET($O$10,0,0,$H$8,5),4)</f>
        <v>29520</v>
      </c>
      <c r="Y74" s="132">
        <f t="shared" ref="Y74:Y137" ca="1" si="20">VLOOKUP($U74,OFFSET($O$10,0,0,$H$8,5),5)</f>
        <v>29530</v>
      </c>
      <c r="Z74">
        <f t="shared" si="11"/>
        <v>65</v>
      </c>
    </row>
    <row r="75" spans="7:26" x14ac:dyDescent="0.2">
      <c r="G75" s="372">
        <v>0.38680555555555557</v>
      </c>
      <c r="H75">
        <v>29475</v>
      </c>
      <c r="I75">
        <v>29475</v>
      </c>
      <c r="J75">
        <v>29445</v>
      </c>
      <c r="K75">
        <v>29450</v>
      </c>
      <c r="M75">
        <f t="shared" ref="M75:M138" si="21">IF(M74&lt;$H$8,M74+1,"")</f>
        <v>66</v>
      </c>
      <c r="N75">
        <f t="shared" ref="N75:N138" si="22">IF(AND(ISNUMBER(N74),1&lt;N74),N74-1,"")</f>
        <v>33</v>
      </c>
      <c r="O75" s="31">
        <f t="shared" ca="1" si="12"/>
        <v>0.40972222222222227</v>
      </c>
      <c r="P75" s="132">
        <f t="shared" ca="1" si="13"/>
        <v>29530</v>
      </c>
      <c r="Q75" s="132">
        <f t="shared" ca="1" si="14"/>
        <v>29540</v>
      </c>
      <c r="R75" s="132">
        <f t="shared" ca="1" si="15"/>
        <v>29520</v>
      </c>
      <c r="S75" s="132">
        <f t="shared" ca="1" si="16"/>
        <v>29540</v>
      </c>
      <c r="U75" s="131">
        <v>0.40972222222222227</v>
      </c>
      <c r="V75" s="132">
        <f t="shared" ca="1" si="17"/>
        <v>29530</v>
      </c>
      <c r="W75" s="132">
        <f t="shared" ca="1" si="18"/>
        <v>29540</v>
      </c>
      <c r="X75" s="132">
        <f t="shared" ca="1" si="19"/>
        <v>29520</v>
      </c>
      <c r="Y75" s="132">
        <f t="shared" ca="1" si="20"/>
        <v>29540</v>
      </c>
      <c r="Z75">
        <f t="shared" ref="Z75:Z138" si="23">Z74+1</f>
        <v>66</v>
      </c>
    </row>
    <row r="76" spans="7:26" x14ac:dyDescent="0.2">
      <c r="G76" s="372">
        <v>0.38611111111111113</v>
      </c>
      <c r="H76">
        <v>29465</v>
      </c>
      <c r="I76">
        <v>29470</v>
      </c>
      <c r="J76">
        <v>29455</v>
      </c>
      <c r="K76">
        <v>29470</v>
      </c>
      <c r="M76">
        <f t="shared" si="21"/>
        <v>67</v>
      </c>
      <c r="N76">
        <f t="shared" si="22"/>
        <v>32</v>
      </c>
      <c r="O76" s="31">
        <f t="shared" ca="1" si="12"/>
        <v>0.41041666666666665</v>
      </c>
      <c r="P76" s="132">
        <f t="shared" ca="1" si="13"/>
        <v>29540</v>
      </c>
      <c r="Q76" s="132">
        <f t="shared" ca="1" si="14"/>
        <v>29545</v>
      </c>
      <c r="R76" s="132">
        <f t="shared" ca="1" si="15"/>
        <v>29530</v>
      </c>
      <c r="S76" s="132">
        <f t="shared" ca="1" si="16"/>
        <v>29535</v>
      </c>
      <c r="U76" s="131">
        <v>0.41041666666666665</v>
      </c>
      <c r="V76" s="132">
        <f t="shared" ca="1" si="17"/>
        <v>29540</v>
      </c>
      <c r="W76" s="132">
        <f t="shared" ca="1" si="18"/>
        <v>29545</v>
      </c>
      <c r="X76" s="132">
        <f t="shared" ca="1" si="19"/>
        <v>29530</v>
      </c>
      <c r="Y76" s="132">
        <f t="shared" ca="1" si="20"/>
        <v>29535</v>
      </c>
      <c r="Z76">
        <f t="shared" si="23"/>
        <v>67</v>
      </c>
    </row>
    <row r="77" spans="7:26" x14ac:dyDescent="0.2">
      <c r="G77" s="372">
        <v>0.38541666666666669</v>
      </c>
      <c r="H77">
        <v>29460</v>
      </c>
      <c r="I77">
        <v>29480</v>
      </c>
      <c r="J77">
        <v>29455</v>
      </c>
      <c r="K77">
        <v>29465</v>
      </c>
      <c r="M77">
        <f t="shared" si="21"/>
        <v>68</v>
      </c>
      <c r="N77">
        <f t="shared" si="22"/>
        <v>31</v>
      </c>
      <c r="O77" s="31">
        <f t="shared" ca="1" si="12"/>
        <v>0.41111111111111115</v>
      </c>
      <c r="P77" s="132">
        <f t="shared" ca="1" si="13"/>
        <v>29535</v>
      </c>
      <c r="Q77" s="132">
        <f t="shared" ca="1" si="14"/>
        <v>29545</v>
      </c>
      <c r="R77" s="132">
        <f t="shared" ca="1" si="15"/>
        <v>29535</v>
      </c>
      <c r="S77" s="132">
        <f t="shared" ca="1" si="16"/>
        <v>29540</v>
      </c>
      <c r="U77" s="131">
        <v>0.41111111111111115</v>
      </c>
      <c r="V77" s="132">
        <f t="shared" ca="1" si="17"/>
        <v>29535</v>
      </c>
      <c r="W77" s="132">
        <f t="shared" ca="1" si="18"/>
        <v>29545</v>
      </c>
      <c r="X77" s="132">
        <f t="shared" ca="1" si="19"/>
        <v>29535</v>
      </c>
      <c r="Y77" s="132">
        <f t="shared" ca="1" si="20"/>
        <v>29540</v>
      </c>
      <c r="Z77">
        <f t="shared" si="23"/>
        <v>68</v>
      </c>
    </row>
    <row r="78" spans="7:26" x14ac:dyDescent="0.2">
      <c r="G78" s="372">
        <v>0.38472222222222219</v>
      </c>
      <c r="H78">
        <v>29470</v>
      </c>
      <c r="I78">
        <v>29470</v>
      </c>
      <c r="J78">
        <v>29445</v>
      </c>
      <c r="K78">
        <v>29455</v>
      </c>
      <c r="M78">
        <f t="shared" si="21"/>
        <v>69</v>
      </c>
      <c r="N78">
        <f t="shared" si="22"/>
        <v>30</v>
      </c>
      <c r="O78" s="31">
        <f t="shared" ca="1" si="12"/>
        <v>0.41180555555555554</v>
      </c>
      <c r="P78" s="132">
        <f t="shared" ca="1" si="13"/>
        <v>29540</v>
      </c>
      <c r="Q78" s="132">
        <f t="shared" ca="1" si="14"/>
        <v>29550</v>
      </c>
      <c r="R78" s="132">
        <f t="shared" ca="1" si="15"/>
        <v>29535</v>
      </c>
      <c r="S78" s="132">
        <f t="shared" ca="1" si="16"/>
        <v>29545</v>
      </c>
      <c r="U78" s="131">
        <v>0.41180555555555554</v>
      </c>
      <c r="V78" s="132">
        <f t="shared" ca="1" si="17"/>
        <v>29540</v>
      </c>
      <c r="W78" s="132">
        <f t="shared" ca="1" si="18"/>
        <v>29550</v>
      </c>
      <c r="X78" s="132">
        <f t="shared" ca="1" si="19"/>
        <v>29535</v>
      </c>
      <c r="Y78" s="132">
        <f t="shared" ca="1" si="20"/>
        <v>29545</v>
      </c>
      <c r="Z78">
        <f t="shared" si="23"/>
        <v>69</v>
      </c>
    </row>
    <row r="79" spans="7:26" x14ac:dyDescent="0.2">
      <c r="G79" s="372">
        <v>0.3840277777777778</v>
      </c>
      <c r="H79">
        <v>29470</v>
      </c>
      <c r="I79">
        <v>29480</v>
      </c>
      <c r="J79">
        <v>29455</v>
      </c>
      <c r="K79">
        <v>29470</v>
      </c>
      <c r="M79">
        <f t="shared" si="21"/>
        <v>70</v>
      </c>
      <c r="N79">
        <f t="shared" si="22"/>
        <v>29</v>
      </c>
      <c r="O79" s="31">
        <f t="shared" ca="1" si="12"/>
        <v>0.41250000000000003</v>
      </c>
      <c r="P79" s="132">
        <f t="shared" ca="1" si="13"/>
        <v>29545</v>
      </c>
      <c r="Q79" s="132">
        <f t="shared" ca="1" si="14"/>
        <v>29555</v>
      </c>
      <c r="R79" s="132">
        <f t="shared" ca="1" si="15"/>
        <v>29540</v>
      </c>
      <c r="S79" s="132">
        <f t="shared" ca="1" si="16"/>
        <v>29550</v>
      </c>
      <c r="U79" s="131">
        <v>0.41250000000000003</v>
      </c>
      <c r="V79" s="132">
        <f t="shared" ca="1" si="17"/>
        <v>29545</v>
      </c>
      <c r="W79" s="132">
        <f t="shared" ca="1" si="18"/>
        <v>29555</v>
      </c>
      <c r="X79" s="132">
        <f t="shared" ca="1" si="19"/>
        <v>29540</v>
      </c>
      <c r="Y79" s="132">
        <f t="shared" ca="1" si="20"/>
        <v>29550</v>
      </c>
      <c r="Z79">
        <f t="shared" si="23"/>
        <v>70</v>
      </c>
    </row>
    <row r="80" spans="7:26" x14ac:dyDescent="0.2">
      <c r="G80" s="372">
        <v>0.3833333333333333</v>
      </c>
      <c r="H80">
        <v>29450</v>
      </c>
      <c r="I80">
        <v>29470</v>
      </c>
      <c r="J80">
        <v>29445</v>
      </c>
      <c r="K80">
        <v>29470</v>
      </c>
      <c r="M80">
        <f t="shared" si="21"/>
        <v>71</v>
      </c>
      <c r="N80">
        <f t="shared" si="22"/>
        <v>28</v>
      </c>
      <c r="O80" s="31">
        <f t="shared" ca="1" si="12"/>
        <v>0.41319444444444442</v>
      </c>
      <c r="P80" s="132">
        <f t="shared" ca="1" si="13"/>
        <v>29550</v>
      </c>
      <c r="Q80" s="132">
        <f t="shared" ca="1" si="14"/>
        <v>29550</v>
      </c>
      <c r="R80" s="132">
        <f t="shared" ca="1" si="15"/>
        <v>29540</v>
      </c>
      <c r="S80" s="132">
        <f t="shared" ca="1" si="16"/>
        <v>29540</v>
      </c>
      <c r="U80" s="131">
        <v>0.41319444444444442</v>
      </c>
      <c r="V80" s="132">
        <f t="shared" ca="1" si="17"/>
        <v>29550</v>
      </c>
      <c r="W80" s="132">
        <f t="shared" ca="1" si="18"/>
        <v>29550</v>
      </c>
      <c r="X80" s="132">
        <f t="shared" ca="1" si="19"/>
        <v>29540</v>
      </c>
      <c r="Y80" s="132">
        <f t="shared" ca="1" si="20"/>
        <v>29540</v>
      </c>
      <c r="Z80">
        <f t="shared" si="23"/>
        <v>71</v>
      </c>
    </row>
    <row r="81" spans="7:26" x14ac:dyDescent="0.2">
      <c r="G81" s="372">
        <v>0.38263888888888892</v>
      </c>
      <c r="H81">
        <v>29450</v>
      </c>
      <c r="I81">
        <v>29465</v>
      </c>
      <c r="J81">
        <v>29445</v>
      </c>
      <c r="K81">
        <v>29450</v>
      </c>
      <c r="M81">
        <f t="shared" si="21"/>
        <v>72</v>
      </c>
      <c r="N81">
        <f t="shared" si="22"/>
        <v>27</v>
      </c>
      <c r="O81" s="31">
        <f t="shared" ca="1" si="12"/>
        <v>0.41388888888888892</v>
      </c>
      <c r="P81" s="132">
        <f t="shared" ca="1" si="13"/>
        <v>29540</v>
      </c>
      <c r="Q81" s="132">
        <f t="shared" ca="1" si="14"/>
        <v>29545</v>
      </c>
      <c r="R81" s="132">
        <f t="shared" ca="1" si="15"/>
        <v>29535</v>
      </c>
      <c r="S81" s="132">
        <f t="shared" ca="1" si="16"/>
        <v>29545</v>
      </c>
      <c r="U81" s="131">
        <v>0.41388888888888892</v>
      </c>
      <c r="V81" s="132">
        <f t="shared" ca="1" si="17"/>
        <v>29540</v>
      </c>
      <c r="W81" s="132">
        <f t="shared" ca="1" si="18"/>
        <v>29545</v>
      </c>
      <c r="X81" s="132">
        <f t="shared" ca="1" si="19"/>
        <v>29535</v>
      </c>
      <c r="Y81" s="132">
        <f t="shared" ca="1" si="20"/>
        <v>29545</v>
      </c>
      <c r="Z81">
        <f t="shared" si="23"/>
        <v>72</v>
      </c>
    </row>
    <row r="82" spans="7:26" x14ac:dyDescent="0.2">
      <c r="G82" s="372">
        <v>0.38194444444444442</v>
      </c>
      <c r="H82">
        <v>29450</v>
      </c>
      <c r="I82">
        <v>29465</v>
      </c>
      <c r="J82">
        <v>29440</v>
      </c>
      <c r="K82">
        <v>29450</v>
      </c>
      <c r="M82">
        <f t="shared" si="21"/>
        <v>73</v>
      </c>
      <c r="N82">
        <f t="shared" si="22"/>
        <v>26</v>
      </c>
      <c r="O82" s="31">
        <f t="shared" ca="1" si="12"/>
        <v>0.4145833333333333</v>
      </c>
      <c r="P82" s="132">
        <f t="shared" ca="1" si="13"/>
        <v>29540</v>
      </c>
      <c r="Q82" s="132">
        <f t="shared" ca="1" si="14"/>
        <v>29550</v>
      </c>
      <c r="R82" s="132">
        <f t="shared" ca="1" si="15"/>
        <v>29535</v>
      </c>
      <c r="S82" s="132">
        <f t="shared" ca="1" si="16"/>
        <v>29540</v>
      </c>
      <c r="U82" s="131">
        <v>0.4145833333333333</v>
      </c>
      <c r="V82" s="132">
        <f t="shared" ca="1" si="17"/>
        <v>29540</v>
      </c>
      <c r="W82" s="132">
        <f t="shared" ca="1" si="18"/>
        <v>29550</v>
      </c>
      <c r="X82" s="132">
        <f t="shared" ca="1" si="19"/>
        <v>29535</v>
      </c>
      <c r="Y82" s="132">
        <f t="shared" ca="1" si="20"/>
        <v>29540</v>
      </c>
      <c r="Z82">
        <f t="shared" si="23"/>
        <v>73</v>
      </c>
    </row>
    <row r="83" spans="7:26" x14ac:dyDescent="0.2">
      <c r="G83" s="372">
        <v>0.38125000000000003</v>
      </c>
      <c r="H83">
        <v>29455</v>
      </c>
      <c r="I83">
        <v>29460</v>
      </c>
      <c r="J83">
        <v>29445</v>
      </c>
      <c r="K83">
        <v>29450</v>
      </c>
      <c r="M83">
        <f t="shared" si="21"/>
        <v>74</v>
      </c>
      <c r="N83">
        <f t="shared" si="22"/>
        <v>25</v>
      </c>
      <c r="O83" s="31">
        <f t="shared" ca="1" si="12"/>
        <v>0.4152777777777778</v>
      </c>
      <c r="P83" s="132">
        <f t="shared" ca="1" si="13"/>
        <v>29545</v>
      </c>
      <c r="Q83" s="132">
        <f t="shared" ca="1" si="14"/>
        <v>29550</v>
      </c>
      <c r="R83" s="132">
        <f t="shared" ca="1" si="15"/>
        <v>29540</v>
      </c>
      <c r="S83" s="132">
        <f t="shared" ca="1" si="16"/>
        <v>29545</v>
      </c>
      <c r="U83" s="131">
        <v>0.4152777777777778</v>
      </c>
      <c r="V83" s="132">
        <f t="shared" ca="1" si="17"/>
        <v>29545</v>
      </c>
      <c r="W83" s="132">
        <f t="shared" ca="1" si="18"/>
        <v>29550</v>
      </c>
      <c r="X83" s="132">
        <f t="shared" ca="1" si="19"/>
        <v>29540</v>
      </c>
      <c r="Y83" s="132">
        <f t="shared" ca="1" si="20"/>
        <v>29545</v>
      </c>
      <c r="Z83">
        <f t="shared" si="23"/>
        <v>74</v>
      </c>
    </row>
    <row r="84" spans="7:26" x14ac:dyDescent="0.2">
      <c r="G84" s="372">
        <v>0.38055555555555554</v>
      </c>
      <c r="H84">
        <v>29440</v>
      </c>
      <c r="I84">
        <v>29460</v>
      </c>
      <c r="J84">
        <v>29435</v>
      </c>
      <c r="K84">
        <v>29455</v>
      </c>
      <c r="M84">
        <f t="shared" si="21"/>
        <v>75</v>
      </c>
      <c r="N84">
        <f t="shared" si="22"/>
        <v>24</v>
      </c>
      <c r="O84" s="31">
        <f t="shared" ca="1" si="12"/>
        <v>0.41597222222222219</v>
      </c>
      <c r="P84" s="132">
        <f t="shared" ca="1" si="13"/>
        <v>29550</v>
      </c>
      <c r="Q84" s="132">
        <f t="shared" ca="1" si="14"/>
        <v>29550</v>
      </c>
      <c r="R84" s="132">
        <f t="shared" ca="1" si="15"/>
        <v>29540</v>
      </c>
      <c r="S84" s="132">
        <f t="shared" ca="1" si="16"/>
        <v>29550</v>
      </c>
      <c r="U84" s="131">
        <v>0.41597222222222219</v>
      </c>
      <c r="V84" s="132">
        <f t="shared" ca="1" si="17"/>
        <v>29550</v>
      </c>
      <c r="W84" s="132">
        <f t="shared" ca="1" si="18"/>
        <v>29550</v>
      </c>
      <c r="X84" s="132">
        <f t="shared" ca="1" si="19"/>
        <v>29540</v>
      </c>
      <c r="Y84" s="132">
        <f t="shared" ca="1" si="20"/>
        <v>29550</v>
      </c>
      <c r="Z84">
        <f t="shared" si="23"/>
        <v>75</v>
      </c>
    </row>
    <row r="85" spans="7:26" x14ac:dyDescent="0.2">
      <c r="G85" s="372">
        <v>0.37986111111111115</v>
      </c>
      <c r="H85">
        <v>29420</v>
      </c>
      <c r="I85">
        <v>29440</v>
      </c>
      <c r="J85">
        <v>29420</v>
      </c>
      <c r="K85">
        <v>29440</v>
      </c>
      <c r="M85">
        <f t="shared" si="21"/>
        <v>76</v>
      </c>
      <c r="N85">
        <f t="shared" si="22"/>
        <v>23</v>
      </c>
      <c r="O85" s="31">
        <f t="shared" ca="1" si="12"/>
        <v>0.41666666666666669</v>
      </c>
      <c r="P85" s="132">
        <f t="shared" ca="1" si="13"/>
        <v>29550</v>
      </c>
      <c r="Q85" s="132">
        <f t="shared" ca="1" si="14"/>
        <v>29565</v>
      </c>
      <c r="R85" s="132">
        <f t="shared" ca="1" si="15"/>
        <v>29545</v>
      </c>
      <c r="S85" s="132">
        <f t="shared" ca="1" si="16"/>
        <v>29560</v>
      </c>
      <c r="U85" s="131">
        <v>0.41666666666666669</v>
      </c>
      <c r="V85" s="132">
        <f t="shared" ca="1" si="17"/>
        <v>29550</v>
      </c>
      <c r="W85" s="132">
        <f t="shared" ca="1" si="18"/>
        <v>29565</v>
      </c>
      <c r="X85" s="132">
        <f t="shared" ca="1" si="19"/>
        <v>29545</v>
      </c>
      <c r="Y85" s="132">
        <f t="shared" ca="1" si="20"/>
        <v>29560</v>
      </c>
      <c r="Z85">
        <f t="shared" si="23"/>
        <v>76</v>
      </c>
    </row>
    <row r="86" spans="7:26" x14ac:dyDescent="0.2">
      <c r="G86" s="372">
        <v>0.37916666666666665</v>
      </c>
      <c r="H86">
        <v>29420</v>
      </c>
      <c r="I86">
        <v>29425</v>
      </c>
      <c r="J86">
        <v>29405</v>
      </c>
      <c r="K86">
        <v>29420</v>
      </c>
      <c r="M86">
        <f t="shared" si="21"/>
        <v>77</v>
      </c>
      <c r="N86">
        <f t="shared" si="22"/>
        <v>22</v>
      </c>
      <c r="O86" s="31">
        <f t="shared" ca="1" si="12"/>
        <v>0.41736111111111113</v>
      </c>
      <c r="P86" s="132">
        <f t="shared" ca="1" si="13"/>
        <v>29560</v>
      </c>
      <c r="Q86" s="132">
        <f t="shared" ca="1" si="14"/>
        <v>29565</v>
      </c>
      <c r="R86" s="132">
        <f t="shared" ca="1" si="15"/>
        <v>29520</v>
      </c>
      <c r="S86" s="132">
        <f t="shared" ca="1" si="16"/>
        <v>29525</v>
      </c>
      <c r="U86" s="131">
        <v>0.41736111111111113</v>
      </c>
      <c r="V86" s="132">
        <f t="shared" ca="1" si="17"/>
        <v>29560</v>
      </c>
      <c r="W86" s="132">
        <f t="shared" ca="1" si="18"/>
        <v>29565</v>
      </c>
      <c r="X86" s="132">
        <f t="shared" ca="1" si="19"/>
        <v>29520</v>
      </c>
      <c r="Y86" s="132">
        <f t="shared" ca="1" si="20"/>
        <v>29525</v>
      </c>
      <c r="Z86">
        <f t="shared" si="23"/>
        <v>77</v>
      </c>
    </row>
    <row r="87" spans="7:26" x14ac:dyDescent="0.2">
      <c r="G87" s="372">
        <v>0.37847222222222227</v>
      </c>
      <c r="H87">
        <v>29445</v>
      </c>
      <c r="I87">
        <v>29450</v>
      </c>
      <c r="J87">
        <v>29420</v>
      </c>
      <c r="K87">
        <v>29420</v>
      </c>
      <c r="M87">
        <f t="shared" si="21"/>
        <v>78</v>
      </c>
      <c r="N87">
        <f t="shared" si="22"/>
        <v>21</v>
      </c>
      <c r="O87" s="31">
        <f t="shared" ca="1" si="12"/>
        <v>0.41805555555555557</v>
      </c>
      <c r="P87" s="132">
        <f t="shared" ca="1" si="13"/>
        <v>29520</v>
      </c>
      <c r="Q87" s="132">
        <f t="shared" ca="1" si="14"/>
        <v>29530</v>
      </c>
      <c r="R87" s="132">
        <f t="shared" ca="1" si="15"/>
        <v>29510</v>
      </c>
      <c r="S87" s="132">
        <f t="shared" ca="1" si="16"/>
        <v>29525</v>
      </c>
      <c r="U87" s="131">
        <v>0.41805555555555557</v>
      </c>
      <c r="V87" s="132">
        <f t="shared" ca="1" si="17"/>
        <v>29520</v>
      </c>
      <c r="W87" s="132">
        <f t="shared" ca="1" si="18"/>
        <v>29530</v>
      </c>
      <c r="X87" s="132">
        <f t="shared" ca="1" si="19"/>
        <v>29510</v>
      </c>
      <c r="Y87" s="132">
        <f t="shared" ca="1" si="20"/>
        <v>29525</v>
      </c>
      <c r="Z87">
        <f t="shared" si="23"/>
        <v>78</v>
      </c>
    </row>
    <row r="88" spans="7:26" x14ac:dyDescent="0.2">
      <c r="G88" s="372">
        <v>0.37777777777777777</v>
      </c>
      <c r="H88">
        <v>29440</v>
      </c>
      <c r="I88">
        <v>29455</v>
      </c>
      <c r="J88">
        <v>29430</v>
      </c>
      <c r="K88">
        <v>29445</v>
      </c>
      <c r="M88">
        <f t="shared" si="21"/>
        <v>79</v>
      </c>
      <c r="N88">
        <f t="shared" si="22"/>
        <v>20</v>
      </c>
      <c r="O88" s="31">
        <f t="shared" ca="1" si="12"/>
        <v>0.41875000000000001</v>
      </c>
      <c r="P88" s="132">
        <f t="shared" ca="1" si="13"/>
        <v>29525</v>
      </c>
      <c r="Q88" s="132">
        <f t="shared" ca="1" si="14"/>
        <v>29540</v>
      </c>
      <c r="R88" s="132">
        <f t="shared" ca="1" si="15"/>
        <v>29520</v>
      </c>
      <c r="S88" s="132">
        <f t="shared" ca="1" si="16"/>
        <v>29530</v>
      </c>
      <c r="U88" s="131">
        <v>0.41875000000000001</v>
      </c>
      <c r="V88" s="132">
        <f t="shared" ca="1" si="17"/>
        <v>29525</v>
      </c>
      <c r="W88" s="132">
        <f t="shared" ca="1" si="18"/>
        <v>29540</v>
      </c>
      <c r="X88" s="132">
        <f t="shared" ca="1" si="19"/>
        <v>29520</v>
      </c>
      <c r="Y88" s="132">
        <f t="shared" ca="1" si="20"/>
        <v>29530</v>
      </c>
      <c r="Z88">
        <f t="shared" si="23"/>
        <v>79</v>
      </c>
    </row>
    <row r="89" spans="7:26" x14ac:dyDescent="0.2">
      <c r="G89" s="372">
        <v>0.37708333333333338</v>
      </c>
      <c r="H89">
        <v>29450</v>
      </c>
      <c r="I89">
        <v>29465</v>
      </c>
      <c r="J89">
        <v>29435</v>
      </c>
      <c r="K89">
        <v>29445</v>
      </c>
      <c r="M89">
        <f t="shared" si="21"/>
        <v>80</v>
      </c>
      <c r="N89">
        <f t="shared" si="22"/>
        <v>19</v>
      </c>
      <c r="O89" s="31">
        <f t="shared" ca="1" si="12"/>
        <v>0.41944444444444445</v>
      </c>
      <c r="P89" s="132">
        <f t="shared" ca="1" si="13"/>
        <v>29530</v>
      </c>
      <c r="Q89" s="132">
        <f t="shared" ca="1" si="14"/>
        <v>29530</v>
      </c>
      <c r="R89" s="132">
        <f t="shared" ca="1" si="15"/>
        <v>29515</v>
      </c>
      <c r="S89" s="132">
        <f t="shared" ca="1" si="16"/>
        <v>29530</v>
      </c>
      <c r="U89" s="131">
        <v>0.41944444444444445</v>
      </c>
      <c r="V89" s="132">
        <f t="shared" ca="1" si="17"/>
        <v>29530</v>
      </c>
      <c r="W89" s="132">
        <f t="shared" ca="1" si="18"/>
        <v>29530</v>
      </c>
      <c r="X89" s="132">
        <f t="shared" ca="1" si="19"/>
        <v>29515</v>
      </c>
      <c r="Y89" s="132">
        <f t="shared" ca="1" si="20"/>
        <v>29530</v>
      </c>
      <c r="Z89">
        <f t="shared" si="23"/>
        <v>80</v>
      </c>
    </row>
    <row r="90" spans="7:26" x14ac:dyDescent="0.2">
      <c r="G90" s="372">
        <v>0.37638888888888888</v>
      </c>
      <c r="H90">
        <v>29465</v>
      </c>
      <c r="I90">
        <v>29470</v>
      </c>
      <c r="J90">
        <v>29440</v>
      </c>
      <c r="K90">
        <v>29450</v>
      </c>
      <c r="M90">
        <f t="shared" si="21"/>
        <v>81</v>
      </c>
      <c r="N90">
        <f t="shared" si="22"/>
        <v>18</v>
      </c>
      <c r="O90" s="31">
        <f t="shared" ca="1" si="12"/>
        <v>0.4201388888888889</v>
      </c>
      <c r="P90" s="132">
        <f t="shared" ca="1" si="13"/>
        <v>29525</v>
      </c>
      <c r="Q90" s="132">
        <f t="shared" ca="1" si="14"/>
        <v>29530</v>
      </c>
      <c r="R90" s="132">
        <f t="shared" ca="1" si="15"/>
        <v>29515</v>
      </c>
      <c r="S90" s="132">
        <f t="shared" ca="1" si="16"/>
        <v>29525</v>
      </c>
      <c r="U90" s="131">
        <v>0.4201388888888889</v>
      </c>
      <c r="V90" s="132">
        <f t="shared" ca="1" si="17"/>
        <v>29525</v>
      </c>
      <c r="W90" s="132">
        <f t="shared" ca="1" si="18"/>
        <v>29530</v>
      </c>
      <c r="X90" s="132">
        <f t="shared" ca="1" si="19"/>
        <v>29515</v>
      </c>
      <c r="Y90" s="132">
        <f t="shared" ca="1" si="20"/>
        <v>29525</v>
      </c>
      <c r="Z90">
        <f t="shared" si="23"/>
        <v>81</v>
      </c>
    </row>
    <row r="91" spans="7:26" x14ac:dyDescent="0.2">
      <c r="G91" s="372">
        <v>0.3756944444444445</v>
      </c>
      <c r="H91">
        <v>29460</v>
      </c>
      <c r="I91">
        <v>29505</v>
      </c>
      <c r="J91">
        <v>29455</v>
      </c>
      <c r="K91">
        <v>29465</v>
      </c>
      <c r="M91">
        <f t="shared" si="21"/>
        <v>82</v>
      </c>
      <c r="N91">
        <f t="shared" si="22"/>
        <v>17</v>
      </c>
      <c r="O91" s="31">
        <f t="shared" ca="1" si="12"/>
        <v>0.42083333333333334</v>
      </c>
      <c r="P91" s="132">
        <f t="shared" ca="1" si="13"/>
        <v>29525</v>
      </c>
      <c r="Q91" s="132">
        <f t="shared" ca="1" si="14"/>
        <v>29535</v>
      </c>
      <c r="R91" s="132">
        <f t="shared" ca="1" si="15"/>
        <v>29525</v>
      </c>
      <c r="S91" s="132">
        <f t="shared" ca="1" si="16"/>
        <v>29530</v>
      </c>
      <c r="U91" s="131">
        <v>0.42083333333333334</v>
      </c>
      <c r="V91" s="132">
        <f t="shared" ca="1" si="17"/>
        <v>29525</v>
      </c>
      <c r="W91" s="132">
        <f t="shared" ca="1" si="18"/>
        <v>29535</v>
      </c>
      <c r="X91" s="132">
        <f t="shared" ca="1" si="19"/>
        <v>29525</v>
      </c>
      <c r="Y91" s="132">
        <f t="shared" ca="1" si="20"/>
        <v>29530</v>
      </c>
      <c r="Z91">
        <f t="shared" si="23"/>
        <v>82</v>
      </c>
    </row>
    <row r="92" spans="7:26" x14ac:dyDescent="0.2">
      <c r="G92" s="371">
        <v>0.375</v>
      </c>
      <c r="H92">
        <v>29450</v>
      </c>
      <c r="I92">
        <v>29465</v>
      </c>
      <c r="J92">
        <v>29440</v>
      </c>
      <c r="K92">
        <v>29460</v>
      </c>
      <c r="M92">
        <f t="shared" si="21"/>
        <v>83</v>
      </c>
      <c r="N92">
        <f t="shared" si="22"/>
        <v>16</v>
      </c>
      <c r="O92" s="31">
        <f t="shared" ca="1" si="12"/>
        <v>0.42152777777777778</v>
      </c>
      <c r="P92" s="132">
        <f t="shared" ca="1" si="13"/>
        <v>29530</v>
      </c>
      <c r="Q92" s="132">
        <f t="shared" ca="1" si="14"/>
        <v>29530</v>
      </c>
      <c r="R92" s="132">
        <f t="shared" ca="1" si="15"/>
        <v>29520</v>
      </c>
      <c r="S92" s="132">
        <f t="shared" ca="1" si="16"/>
        <v>29520</v>
      </c>
      <c r="U92" s="131">
        <v>0.42152777777777778</v>
      </c>
      <c r="V92" s="132">
        <f t="shared" ca="1" si="17"/>
        <v>29530</v>
      </c>
      <c r="W92" s="132">
        <f t="shared" ca="1" si="18"/>
        <v>29530</v>
      </c>
      <c r="X92" s="132">
        <f t="shared" ca="1" si="19"/>
        <v>29520</v>
      </c>
      <c r="Y92" s="132">
        <f t="shared" ca="1" si="20"/>
        <v>29520</v>
      </c>
      <c r="Z92">
        <f t="shared" si="23"/>
        <v>83</v>
      </c>
    </row>
    <row r="93" spans="7:26" x14ac:dyDescent="0.2">
      <c r="G93" s="371">
        <v>0.3743055555555555</v>
      </c>
      <c r="H93">
        <v>29445</v>
      </c>
      <c r="I93">
        <v>29450</v>
      </c>
      <c r="J93">
        <v>29435</v>
      </c>
      <c r="K93">
        <v>29450</v>
      </c>
      <c r="M93">
        <f t="shared" si="21"/>
        <v>84</v>
      </c>
      <c r="N93">
        <f t="shared" si="22"/>
        <v>15</v>
      </c>
      <c r="O93" s="31">
        <f t="shared" ca="1" si="12"/>
        <v>0.42222222222222222</v>
      </c>
      <c r="P93" s="132">
        <f t="shared" ca="1" si="13"/>
        <v>29520</v>
      </c>
      <c r="Q93" s="132">
        <f t="shared" ca="1" si="14"/>
        <v>29525</v>
      </c>
      <c r="R93" s="132">
        <f t="shared" ca="1" si="15"/>
        <v>29520</v>
      </c>
      <c r="S93" s="132">
        <f t="shared" ca="1" si="16"/>
        <v>29525</v>
      </c>
      <c r="U93" s="131">
        <v>0.42222222222222222</v>
      </c>
      <c r="V93" s="132">
        <f t="shared" ca="1" si="17"/>
        <v>29520</v>
      </c>
      <c r="W93" s="132">
        <f t="shared" ca="1" si="18"/>
        <v>29525</v>
      </c>
      <c r="X93" s="132">
        <f t="shared" ca="1" si="19"/>
        <v>29520</v>
      </c>
      <c r="Y93" s="132">
        <f t="shared" ca="1" si="20"/>
        <v>29525</v>
      </c>
      <c r="Z93">
        <f t="shared" si="23"/>
        <v>84</v>
      </c>
    </row>
    <row r="94" spans="7:26" x14ac:dyDescent="0.2">
      <c r="G94" s="371">
        <v>0.37361111111111112</v>
      </c>
      <c r="H94">
        <v>29435</v>
      </c>
      <c r="I94">
        <v>29450</v>
      </c>
      <c r="J94">
        <v>29430</v>
      </c>
      <c r="K94">
        <v>29445</v>
      </c>
      <c r="M94">
        <f t="shared" si="21"/>
        <v>85</v>
      </c>
      <c r="N94">
        <f t="shared" si="22"/>
        <v>14</v>
      </c>
      <c r="O94" s="31">
        <f t="shared" ca="1" si="12"/>
        <v>0.42291666666666666</v>
      </c>
      <c r="P94" s="132">
        <f t="shared" ca="1" si="13"/>
        <v>29520</v>
      </c>
      <c r="Q94" s="132">
        <f t="shared" ca="1" si="14"/>
        <v>29530</v>
      </c>
      <c r="R94" s="132">
        <f t="shared" ca="1" si="15"/>
        <v>29510</v>
      </c>
      <c r="S94" s="132">
        <f t="shared" ca="1" si="16"/>
        <v>29525</v>
      </c>
      <c r="U94" s="131">
        <v>0.42291666666666666</v>
      </c>
      <c r="V94" s="132">
        <f t="shared" ca="1" si="17"/>
        <v>29520</v>
      </c>
      <c r="W94" s="132">
        <f t="shared" ca="1" si="18"/>
        <v>29530</v>
      </c>
      <c r="X94" s="132">
        <f t="shared" ca="1" si="19"/>
        <v>29510</v>
      </c>
      <c r="Y94" s="132">
        <f t="shared" ca="1" si="20"/>
        <v>29525</v>
      </c>
      <c r="Z94">
        <f t="shared" si="23"/>
        <v>85</v>
      </c>
    </row>
    <row r="95" spans="7:26" x14ac:dyDescent="0.2">
      <c r="G95" s="371">
        <v>0.37291666666666662</v>
      </c>
      <c r="H95">
        <v>29430</v>
      </c>
      <c r="I95">
        <v>29440</v>
      </c>
      <c r="J95">
        <v>29425</v>
      </c>
      <c r="K95">
        <v>29430</v>
      </c>
      <c r="M95">
        <f t="shared" si="21"/>
        <v>86</v>
      </c>
      <c r="N95">
        <f t="shared" si="22"/>
        <v>13</v>
      </c>
      <c r="O95" s="31">
        <f t="shared" ca="1" si="12"/>
        <v>0.4236111111111111</v>
      </c>
      <c r="P95" s="132">
        <f t="shared" ca="1" si="13"/>
        <v>29530</v>
      </c>
      <c r="Q95" s="132">
        <f t="shared" ca="1" si="14"/>
        <v>29540</v>
      </c>
      <c r="R95" s="132">
        <f t="shared" ca="1" si="15"/>
        <v>29525</v>
      </c>
      <c r="S95" s="132">
        <f t="shared" ca="1" si="16"/>
        <v>29525</v>
      </c>
      <c r="U95" s="131">
        <v>0.4236111111111111</v>
      </c>
      <c r="V95" s="132">
        <f t="shared" ca="1" si="17"/>
        <v>29530</v>
      </c>
      <c r="W95" s="132">
        <f t="shared" ca="1" si="18"/>
        <v>29540</v>
      </c>
      <c r="X95" s="132">
        <f t="shared" ca="1" si="19"/>
        <v>29525</v>
      </c>
      <c r="Y95" s="132">
        <f t="shared" ca="1" si="20"/>
        <v>29525</v>
      </c>
      <c r="Z95">
        <f t="shared" si="23"/>
        <v>86</v>
      </c>
    </row>
    <row r="96" spans="7:26" x14ac:dyDescent="0.2">
      <c r="G96" s="371">
        <v>0.37222222222222223</v>
      </c>
      <c r="H96">
        <v>29430</v>
      </c>
      <c r="I96">
        <v>29430</v>
      </c>
      <c r="J96">
        <v>29415</v>
      </c>
      <c r="K96">
        <v>29430</v>
      </c>
      <c r="M96">
        <f t="shared" si="21"/>
        <v>87</v>
      </c>
      <c r="N96">
        <f t="shared" si="22"/>
        <v>12</v>
      </c>
      <c r="O96" s="31">
        <f t="shared" ca="1" si="12"/>
        <v>0.42430555555555555</v>
      </c>
      <c r="P96" s="132">
        <f t="shared" ca="1" si="13"/>
        <v>29530</v>
      </c>
      <c r="Q96" s="132">
        <f t="shared" ca="1" si="14"/>
        <v>29550</v>
      </c>
      <c r="R96" s="132">
        <f t="shared" ca="1" si="15"/>
        <v>29530</v>
      </c>
      <c r="S96" s="132">
        <f t="shared" ca="1" si="16"/>
        <v>29550</v>
      </c>
      <c r="U96" s="131">
        <v>0.42430555555555555</v>
      </c>
      <c r="V96" s="132">
        <f t="shared" ca="1" si="17"/>
        <v>29530</v>
      </c>
      <c r="W96" s="132">
        <f t="shared" ca="1" si="18"/>
        <v>29550</v>
      </c>
      <c r="X96" s="132">
        <f t="shared" ca="1" si="19"/>
        <v>29530</v>
      </c>
      <c r="Y96" s="132">
        <f t="shared" ca="1" si="20"/>
        <v>29550</v>
      </c>
      <c r="Z96">
        <f t="shared" si="23"/>
        <v>87</v>
      </c>
    </row>
    <row r="97" spans="7:26" x14ac:dyDescent="0.2">
      <c r="G97" s="371">
        <v>0.37152777777777773</v>
      </c>
      <c r="H97">
        <v>29445</v>
      </c>
      <c r="I97">
        <v>29450</v>
      </c>
      <c r="J97">
        <v>29430</v>
      </c>
      <c r="K97">
        <v>29430</v>
      </c>
      <c r="M97">
        <f t="shared" si="21"/>
        <v>88</v>
      </c>
      <c r="N97">
        <f t="shared" si="22"/>
        <v>11</v>
      </c>
      <c r="O97" s="31">
        <f t="shared" ca="1" si="12"/>
        <v>0.42499999999999999</v>
      </c>
      <c r="P97" s="132">
        <f t="shared" ca="1" si="13"/>
        <v>29550</v>
      </c>
      <c r="Q97" s="132">
        <f t="shared" ca="1" si="14"/>
        <v>29555</v>
      </c>
      <c r="R97" s="132">
        <f t="shared" ca="1" si="15"/>
        <v>29545</v>
      </c>
      <c r="S97" s="132">
        <f t="shared" ca="1" si="16"/>
        <v>29550</v>
      </c>
      <c r="U97" s="131">
        <v>0.42499999999999999</v>
      </c>
      <c r="V97" s="132">
        <f t="shared" ca="1" si="17"/>
        <v>29550</v>
      </c>
      <c r="W97" s="132">
        <f t="shared" ca="1" si="18"/>
        <v>29555</v>
      </c>
      <c r="X97" s="132">
        <f t="shared" ca="1" si="19"/>
        <v>29545</v>
      </c>
      <c r="Y97" s="132">
        <f t="shared" ca="1" si="20"/>
        <v>29550</v>
      </c>
      <c r="Z97">
        <f t="shared" si="23"/>
        <v>88</v>
      </c>
    </row>
    <row r="98" spans="7:26" x14ac:dyDescent="0.2">
      <c r="G98" s="371">
        <v>0.37083333333333335</v>
      </c>
      <c r="H98">
        <v>29450</v>
      </c>
      <c r="I98">
        <v>29450</v>
      </c>
      <c r="J98">
        <v>29430</v>
      </c>
      <c r="K98">
        <v>29445</v>
      </c>
      <c r="M98">
        <f t="shared" si="21"/>
        <v>89</v>
      </c>
      <c r="N98">
        <f t="shared" si="22"/>
        <v>10</v>
      </c>
      <c r="O98" s="31">
        <f t="shared" ca="1" si="12"/>
        <v>0.42569444444444443</v>
      </c>
      <c r="P98" s="132">
        <f t="shared" ca="1" si="13"/>
        <v>29545</v>
      </c>
      <c r="Q98" s="132">
        <f t="shared" ca="1" si="14"/>
        <v>29560</v>
      </c>
      <c r="R98" s="132">
        <f t="shared" ca="1" si="15"/>
        <v>29545</v>
      </c>
      <c r="S98" s="132">
        <f t="shared" ca="1" si="16"/>
        <v>29555</v>
      </c>
      <c r="U98" s="131">
        <v>0.42569444444444443</v>
      </c>
      <c r="V98" s="132">
        <f t="shared" ca="1" si="17"/>
        <v>29545</v>
      </c>
      <c r="W98" s="132">
        <f t="shared" ca="1" si="18"/>
        <v>29560</v>
      </c>
      <c r="X98" s="132">
        <f t="shared" ca="1" si="19"/>
        <v>29545</v>
      </c>
      <c r="Y98" s="132">
        <f t="shared" ca="1" si="20"/>
        <v>29555</v>
      </c>
      <c r="Z98">
        <f t="shared" si="23"/>
        <v>89</v>
      </c>
    </row>
    <row r="99" spans="7:26" x14ac:dyDescent="0.2">
      <c r="G99" s="371">
        <v>0.37013888888888885</v>
      </c>
      <c r="H99">
        <v>29455</v>
      </c>
      <c r="I99">
        <v>29460</v>
      </c>
      <c r="J99">
        <v>29445</v>
      </c>
      <c r="K99">
        <v>29450</v>
      </c>
      <c r="M99">
        <f t="shared" si="21"/>
        <v>90</v>
      </c>
      <c r="N99">
        <f t="shared" si="22"/>
        <v>9</v>
      </c>
      <c r="O99" s="31">
        <f t="shared" ca="1" si="12"/>
        <v>0.42638888888888887</v>
      </c>
      <c r="P99" s="132">
        <f t="shared" ca="1" si="13"/>
        <v>29555</v>
      </c>
      <c r="Q99" s="132">
        <f t="shared" ca="1" si="14"/>
        <v>29555</v>
      </c>
      <c r="R99" s="132">
        <f t="shared" ca="1" si="15"/>
        <v>29540</v>
      </c>
      <c r="S99" s="132">
        <f t="shared" ca="1" si="16"/>
        <v>29550</v>
      </c>
      <c r="U99" s="131">
        <v>0.42638888888888887</v>
      </c>
      <c r="V99" s="132">
        <f t="shared" ca="1" si="17"/>
        <v>29555</v>
      </c>
      <c r="W99" s="132">
        <f t="shared" ca="1" si="18"/>
        <v>29555</v>
      </c>
      <c r="X99" s="132">
        <f t="shared" ca="1" si="19"/>
        <v>29540</v>
      </c>
      <c r="Y99" s="132">
        <f t="shared" ca="1" si="20"/>
        <v>29550</v>
      </c>
      <c r="Z99">
        <f t="shared" si="23"/>
        <v>90</v>
      </c>
    </row>
    <row r="100" spans="7:26" x14ac:dyDescent="0.2">
      <c r="G100" s="371">
        <v>0.36944444444444446</v>
      </c>
      <c r="H100">
        <v>29420</v>
      </c>
      <c r="I100">
        <v>29455</v>
      </c>
      <c r="J100">
        <v>29415</v>
      </c>
      <c r="K100">
        <v>29455</v>
      </c>
      <c r="M100">
        <f t="shared" si="21"/>
        <v>91</v>
      </c>
      <c r="N100">
        <f t="shared" si="22"/>
        <v>8</v>
      </c>
      <c r="O100" s="31">
        <f t="shared" ca="1" si="12"/>
        <v>0.42708333333333331</v>
      </c>
      <c r="P100" s="132">
        <f t="shared" ca="1" si="13"/>
        <v>29545</v>
      </c>
      <c r="Q100" s="132">
        <f t="shared" ca="1" si="14"/>
        <v>29545</v>
      </c>
      <c r="R100" s="132">
        <f t="shared" ca="1" si="15"/>
        <v>29530</v>
      </c>
      <c r="S100" s="132">
        <f t="shared" ca="1" si="16"/>
        <v>29540</v>
      </c>
      <c r="U100" s="131">
        <v>0.42708333333333331</v>
      </c>
      <c r="V100" s="132">
        <f t="shared" ca="1" si="17"/>
        <v>29545</v>
      </c>
      <c r="W100" s="132">
        <f t="shared" ca="1" si="18"/>
        <v>29545</v>
      </c>
      <c r="X100" s="132">
        <f t="shared" ca="1" si="19"/>
        <v>29530</v>
      </c>
      <c r="Y100" s="132">
        <f t="shared" ca="1" si="20"/>
        <v>29540</v>
      </c>
      <c r="Z100">
        <f t="shared" si="23"/>
        <v>91</v>
      </c>
    </row>
    <row r="101" spans="7:26" x14ac:dyDescent="0.2">
      <c r="G101" s="371">
        <v>0.36874999999999997</v>
      </c>
      <c r="H101">
        <v>29395</v>
      </c>
      <c r="I101">
        <v>29420</v>
      </c>
      <c r="J101">
        <v>29395</v>
      </c>
      <c r="K101">
        <v>29420</v>
      </c>
      <c r="M101">
        <f t="shared" si="21"/>
        <v>92</v>
      </c>
      <c r="N101">
        <f t="shared" si="22"/>
        <v>7</v>
      </c>
      <c r="O101" s="31">
        <f t="shared" ca="1" si="12"/>
        <v>0.42777777777777781</v>
      </c>
      <c r="P101" s="132">
        <f t="shared" ca="1" si="13"/>
        <v>29535</v>
      </c>
      <c r="Q101" s="132">
        <f t="shared" ca="1" si="14"/>
        <v>29540</v>
      </c>
      <c r="R101" s="132">
        <f t="shared" ca="1" si="15"/>
        <v>29530</v>
      </c>
      <c r="S101" s="132">
        <f t="shared" ca="1" si="16"/>
        <v>29535</v>
      </c>
      <c r="U101" s="131">
        <v>0.42777777777777781</v>
      </c>
      <c r="V101" s="132">
        <f t="shared" ca="1" si="17"/>
        <v>29535</v>
      </c>
      <c r="W101" s="132">
        <f t="shared" ca="1" si="18"/>
        <v>29540</v>
      </c>
      <c r="X101" s="132">
        <f t="shared" ca="1" si="19"/>
        <v>29530</v>
      </c>
      <c r="Y101" s="132">
        <f t="shared" ca="1" si="20"/>
        <v>29535</v>
      </c>
      <c r="Z101">
        <f t="shared" si="23"/>
        <v>92</v>
      </c>
    </row>
    <row r="102" spans="7:26" x14ac:dyDescent="0.2">
      <c r="G102" s="371">
        <v>0.36805555555555558</v>
      </c>
      <c r="H102">
        <v>29410</v>
      </c>
      <c r="I102">
        <v>29410</v>
      </c>
      <c r="J102">
        <v>29390</v>
      </c>
      <c r="K102">
        <v>29395</v>
      </c>
      <c r="M102">
        <f t="shared" si="21"/>
        <v>93</v>
      </c>
      <c r="N102">
        <f t="shared" si="22"/>
        <v>6</v>
      </c>
      <c r="O102" s="31">
        <f t="shared" ca="1" si="12"/>
        <v>0.4284722222222222</v>
      </c>
      <c r="P102" s="132">
        <f t="shared" ca="1" si="13"/>
        <v>29535</v>
      </c>
      <c r="Q102" s="132">
        <f t="shared" ca="1" si="14"/>
        <v>29535</v>
      </c>
      <c r="R102" s="132">
        <f t="shared" ca="1" si="15"/>
        <v>29525</v>
      </c>
      <c r="S102" s="132">
        <f t="shared" ca="1" si="16"/>
        <v>29530</v>
      </c>
      <c r="U102" s="131">
        <v>0.4284722222222222</v>
      </c>
      <c r="V102" s="132">
        <f t="shared" ca="1" si="17"/>
        <v>29535</v>
      </c>
      <c r="W102" s="132">
        <f t="shared" ca="1" si="18"/>
        <v>29535</v>
      </c>
      <c r="X102" s="132">
        <f t="shared" ca="1" si="19"/>
        <v>29525</v>
      </c>
      <c r="Y102" s="132">
        <f t="shared" ca="1" si="20"/>
        <v>29530</v>
      </c>
      <c r="Z102">
        <f t="shared" si="23"/>
        <v>93</v>
      </c>
    </row>
    <row r="103" spans="7:26" x14ac:dyDescent="0.2">
      <c r="G103" s="371">
        <v>0.36736111111111108</v>
      </c>
      <c r="H103">
        <v>29400</v>
      </c>
      <c r="I103">
        <v>29415</v>
      </c>
      <c r="J103">
        <v>29400</v>
      </c>
      <c r="K103">
        <v>29410</v>
      </c>
      <c r="M103">
        <f t="shared" si="21"/>
        <v>94</v>
      </c>
      <c r="N103">
        <f t="shared" si="22"/>
        <v>5</v>
      </c>
      <c r="O103" s="31">
        <f t="shared" ca="1" si="12"/>
        <v>0.4291666666666667</v>
      </c>
      <c r="P103" s="132">
        <f t="shared" ca="1" si="13"/>
        <v>29530</v>
      </c>
      <c r="Q103" s="132">
        <f t="shared" ca="1" si="14"/>
        <v>29530</v>
      </c>
      <c r="R103" s="132">
        <f t="shared" ca="1" si="15"/>
        <v>29510</v>
      </c>
      <c r="S103" s="132">
        <f t="shared" ca="1" si="16"/>
        <v>29515</v>
      </c>
      <c r="U103" s="131">
        <v>0.4291666666666667</v>
      </c>
      <c r="V103" s="132">
        <f t="shared" ca="1" si="17"/>
        <v>29530</v>
      </c>
      <c r="W103" s="132">
        <f t="shared" ca="1" si="18"/>
        <v>29530</v>
      </c>
      <c r="X103" s="132">
        <f t="shared" ca="1" si="19"/>
        <v>29510</v>
      </c>
      <c r="Y103" s="132">
        <f t="shared" ca="1" si="20"/>
        <v>29515</v>
      </c>
      <c r="Z103">
        <f t="shared" si="23"/>
        <v>94</v>
      </c>
    </row>
    <row r="104" spans="7:26" x14ac:dyDescent="0.2">
      <c r="G104" s="371">
        <v>0.3666666666666667</v>
      </c>
      <c r="H104">
        <v>29410</v>
      </c>
      <c r="I104">
        <v>29410</v>
      </c>
      <c r="J104">
        <v>29400</v>
      </c>
      <c r="K104">
        <v>29405</v>
      </c>
      <c r="M104">
        <f t="shared" si="21"/>
        <v>95</v>
      </c>
      <c r="N104">
        <f t="shared" si="22"/>
        <v>4</v>
      </c>
      <c r="O104" s="31">
        <f t="shared" ca="1" si="12"/>
        <v>0.42986111111111108</v>
      </c>
      <c r="P104" s="132">
        <f t="shared" ca="1" si="13"/>
        <v>29515</v>
      </c>
      <c r="Q104" s="132">
        <f t="shared" ca="1" si="14"/>
        <v>29520</v>
      </c>
      <c r="R104" s="132">
        <f t="shared" ca="1" si="15"/>
        <v>29505</v>
      </c>
      <c r="S104" s="132">
        <f t="shared" ca="1" si="16"/>
        <v>29510</v>
      </c>
      <c r="U104" s="131">
        <v>0.42986111111111108</v>
      </c>
      <c r="V104" s="132">
        <f t="shared" ca="1" si="17"/>
        <v>29515</v>
      </c>
      <c r="W104" s="132">
        <f t="shared" ca="1" si="18"/>
        <v>29520</v>
      </c>
      <c r="X104" s="132">
        <f t="shared" ca="1" si="19"/>
        <v>29505</v>
      </c>
      <c r="Y104" s="132">
        <f t="shared" ca="1" si="20"/>
        <v>29510</v>
      </c>
      <c r="Z104">
        <f t="shared" si="23"/>
        <v>95</v>
      </c>
    </row>
    <row r="105" spans="7:26" x14ac:dyDescent="0.2">
      <c r="G105" s="371">
        <v>0.3659722222222222</v>
      </c>
      <c r="H105">
        <v>29420</v>
      </c>
      <c r="I105">
        <v>29420</v>
      </c>
      <c r="J105">
        <v>29410</v>
      </c>
      <c r="K105">
        <v>29410</v>
      </c>
      <c r="M105">
        <f t="shared" si="21"/>
        <v>96</v>
      </c>
      <c r="N105">
        <f t="shared" si="22"/>
        <v>3</v>
      </c>
      <c r="O105" s="31">
        <f t="shared" ca="1" si="12"/>
        <v>0.43055555555555558</v>
      </c>
      <c r="P105" s="132">
        <f t="shared" ca="1" si="13"/>
        <v>29510</v>
      </c>
      <c r="Q105" s="132">
        <f t="shared" ca="1" si="14"/>
        <v>29520</v>
      </c>
      <c r="R105" s="132">
        <f t="shared" ca="1" si="15"/>
        <v>29505</v>
      </c>
      <c r="S105" s="132">
        <f t="shared" ca="1" si="16"/>
        <v>29520</v>
      </c>
      <c r="U105" s="131">
        <v>0.43055555555555558</v>
      </c>
      <c r="V105" s="132">
        <f t="shared" ca="1" si="17"/>
        <v>29510</v>
      </c>
      <c r="W105" s="132">
        <f t="shared" ca="1" si="18"/>
        <v>29520</v>
      </c>
      <c r="X105" s="132">
        <f t="shared" ca="1" si="19"/>
        <v>29505</v>
      </c>
      <c r="Y105" s="132">
        <f t="shared" ca="1" si="20"/>
        <v>29520</v>
      </c>
      <c r="Z105">
        <f t="shared" si="23"/>
        <v>96</v>
      </c>
    </row>
    <row r="106" spans="7:26" x14ac:dyDescent="0.2">
      <c r="G106" s="371">
        <v>0.36527777777777781</v>
      </c>
      <c r="H106">
        <v>29405</v>
      </c>
      <c r="I106">
        <v>29420</v>
      </c>
      <c r="J106">
        <v>29400</v>
      </c>
      <c r="K106">
        <v>29420</v>
      </c>
      <c r="M106">
        <f t="shared" si="21"/>
        <v>97</v>
      </c>
      <c r="N106">
        <f t="shared" si="22"/>
        <v>2</v>
      </c>
      <c r="O106" s="31">
        <f t="shared" ca="1" si="12"/>
        <v>0.43124999999999997</v>
      </c>
      <c r="P106" s="132">
        <f t="shared" ca="1" si="13"/>
        <v>29520</v>
      </c>
      <c r="Q106" s="132">
        <f t="shared" ca="1" si="14"/>
        <v>29535</v>
      </c>
      <c r="R106" s="132">
        <f t="shared" ca="1" si="15"/>
        <v>29515</v>
      </c>
      <c r="S106" s="132">
        <f t="shared" ca="1" si="16"/>
        <v>29525</v>
      </c>
      <c r="U106" s="131">
        <v>0.43124999999999997</v>
      </c>
      <c r="V106" s="132">
        <f t="shared" ca="1" si="17"/>
        <v>29520</v>
      </c>
      <c r="W106" s="132">
        <f t="shared" ca="1" si="18"/>
        <v>29535</v>
      </c>
      <c r="X106" s="132">
        <f t="shared" ca="1" si="19"/>
        <v>29515</v>
      </c>
      <c r="Y106" s="132">
        <f t="shared" ca="1" si="20"/>
        <v>29525</v>
      </c>
      <c r="Z106">
        <f t="shared" si="23"/>
        <v>97</v>
      </c>
    </row>
    <row r="107" spans="7:26" x14ac:dyDescent="0.2">
      <c r="G107" s="371">
        <v>0.36458333333333331</v>
      </c>
      <c r="H107">
        <v>29430</v>
      </c>
      <c r="I107">
        <v>29435</v>
      </c>
      <c r="J107">
        <v>29400</v>
      </c>
      <c r="K107">
        <v>29405</v>
      </c>
      <c r="M107">
        <f t="shared" si="21"/>
        <v>98</v>
      </c>
      <c r="N107">
        <f t="shared" si="22"/>
        <v>1</v>
      </c>
      <c r="O107" s="31">
        <f t="shared" ca="1" si="12"/>
        <v>0.43194444444444446</v>
      </c>
      <c r="P107" s="132">
        <f t="shared" ca="1" si="13"/>
        <v>29520</v>
      </c>
      <c r="Q107" s="132">
        <f t="shared" ca="1" si="14"/>
        <v>29520</v>
      </c>
      <c r="R107" s="132">
        <f t="shared" ca="1" si="15"/>
        <v>29520</v>
      </c>
      <c r="S107" s="132">
        <f t="shared" ca="1" si="16"/>
        <v>29520</v>
      </c>
      <c r="U107" s="131">
        <v>0.43194444444444446</v>
      </c>
      <c r="V107" s="132">
        <f t="shared" ca="1" si="17"/>
        <v>29520</v>
      </c>
      <c r="W107" s="132">
        <f t="shared" ca="1" si="18"/>
        <v>29520</v>
      </c>
      <c r="X107" s="132">
        <f t="shared" ca="1" si="19"/>
        <v>29520</v>
      </c>
      <c r="Y107" s="132">
        <f t="shared" ca="1" si="20"/>
        <v>29520</v>
      </c>
      <c r="Z107">
        <f t="shared" si="23"/>
        <v>98</v>
      </c>
    </row>
    <row r="108" spans="7:26" x14ac:dyDescent="0.2">
      <c r="G108" s="371"/>
      <c r="M108" t="str">
        <f t="shared" si="21"/>
        <v/>
      </c>
      <c r="N108" t="str">
        <f t="shared" si="22"/>
        <v/>
      </c>
      <c r="O108" s="31" t="e">
        <f t="shared" ca="1" si="12"/>
        <v>#VALUE!</v>
      </c>
      <c r="P108" s="132" t="str">
        <f t="shared" ca="1" si="13"/>
        <v/>
      </c>
      <c r="Q108" s="132" t="str">
        <f t="shared" ca="1" si="14"/>
        <v/>
      </c>
      <c r="R108" s="132" t="str">
        <f t="shared" ca="1" si="15"/>
        <v/>
      </c>
      <c r="S108" s="132" t="str">
        <f t="shared" ca="1" si="16"/>
        <v/>
      </c>
      <c r="U108" s="131">
        <v>0.43263888888888885</v>
      </c>
      <c r="V108" s="132">
        <f t="shared" ca="1" si="17"/>
        <v>29520</v>
      </c>
      <c r="W108" s="132">
        <f t="shared" ca="1" si="18"/>
        <v>29520</v>
      </c>
      <c r="X108" s="132">
        <f t="shared" ca="1" si="19"/>
        <v>29520</v>
      </c>
      <c r="Y108" s="132">
        <f t="shared" ca="1" si="20"/>
        <v>29520</v>
      </c>
      <c r="Z108">
        <f t="shared" si="23"/>
        <v>99</v>
      </c>
    </row>
    <row r="109" spans="7:26" x14ac:dyDescent="0.2">
      <c r="G109" s="371"/>
      <c r="M109" t="str">
        <f t="shared" si="21"/>
        <v/>
      </c>
      <c r="N109" t="str">
        <f t="shared" si="22"/>
        <v/>
      </c>
      <c r="O109" s="31" t="e">
        <f t="shared" ca="1" si="12"/>
        <v>#VALUE!</v>
      </c>
      <c r="P109" s="132" t="str">
        <f t="shared" ca="1" si="13"/>
        <v/>
      </c>
      <c r="Q109" s="132" t="str">
        <f t="shared" ca="1" si="14"/>
        <v/>
      </c>
      <c r="R109" s="132" t="str">
        <f t="shared" ca="1" si="15"/>
        <v/>
      </c>
      <c r="S109" s="132" t="str">
        <f t="shared" ca="1" si="16"/>
        <v/>
      </c>
      <c r="U109" s="131">
        <v>0.43333333333333335</v>
      </c>
      <c r="V109" s="132">
        <f t="shared" ca="1" si="17"/>
        <v>29520</v>
      </c>
      <c r="W109" s="132">
        <f t="shared" ca="1" si="18"/>
        <v>29520</v>
      </c>
      <c r="X109" s="132">
        <f t="shared" ca="1" si="19"/>
        <v>29520</v>
      </c>
      <c r="Y109" s="132">
        <f t="shared" ca="1" si="20"/>
        <v>29520</v>
      </c>
      <c r="Z109">
        <f t="shared" si="23"/>
        <v>100</v>
      </c>
    </row>
    <row r="110" spans="7:26" x14ac:dyDescent="0.2">
      <c r="G110" s="371"/>
      <c r="M110" t="str">
        <f t="shared" si="21"/>
        <v/>
      </c>
      <c r="N110" t="str">
        <f t="shared" si="22"/>
        <v/>
      </c>
      <c r="O110" s="31" t="e">
        <f t="shared" ca="1" si="12"/>
        <v>#VALUE!</v>
      </c>
      <c r="P110" s="132" t="str">
        <f t="shared" ca="1" si="13"/>
        <v/>
      </c>
      <c r="Q110" s="132" t="str">
        <f t="shared" ca="1" si="14"/>
        <v/>
      </c>
      <c r="R110" s="132" t="str">
        <f t="shared" ca="1" si="15"/>
        <v/>
      </c>
      <c r="S110" s="132" t="str">
        <f t="shared" ca="1" si="16"/>
        <v/>
      </c>
      <c r="U110" s="131">
        <v>0.43402777777777773</v>
      </c>
      <c r="V110" s="132">
        <f t="shared" ca="1" si="17"/>
        <v>29520</v>
      </c>
      <c r="W110" s="132">
        <f t="shared" ca="1" si="18"/>
        <v>29520</v>
      </c>
      <c r="X110" s="132">
        <f t="shared" ca="1" si="19"/>
        <v>29520</v>
      </c>
      <c r="Y110" s="132">
        <f t="shared" ca="1" si="20"/>
        <v>29520</v>
      </c>
      <c r="Z110">
        <f t="shared" si="23"/>
        <v>101</v>
      </c>
    </row>
    <row r="111" spans="7:26" x14ac:dyDescent="0.2">
      <c r="G111" s="371"/>
      <c r="M111" t="str">
        <f t="shared" si="21"/>
        <v/>
      </c>
      <c r="N111" t="str">
        <f t="shared" si="22"/>
        <v/>
      </c>
      <c r="O111" s="31" t="e">
        <f t="shared" ca="1" si="12"/>
        <v>#VALUE!</v>
      </c>
      <c r="P111" s="132" t="str">
        <f t="shared" ca="1" si="13"/>
        <v/>
      </c>
      <c r="Q111" s="132" t="str">
        <f t="shared" ca="1" si="14"/>
        <v/>
      </c>
      <c r="R111" s="132" t="str">
        <f t="shared" ca="1" si="15"/>
        <v/>
      </c>
      <c r="S111" s="132" t="str">
        <f t="shared" ca="1" si="16"/>
        <v/>
      </c>
      <c r="U111" s="131">
        <v>0.43472222222222223</v>
      </c>
      <c r="V111" s="132">
        <f t="shared" ca="1" si="17"/>
        <v>29520</v>
      </c>
      <c r="W111" s="132">
        <f t="shared" ca="1" si="18"/>
        <v>29520</v>
      </c>
      <c r="X111" s="132">
        <f t="shared" ca="1" si="19"/>
        <v>29520</v>
      </c>
      <c r="Y111" s="132">
        <f t="shared" ca="1" si="20"/>
        <v>29520</v>
      </c>
      <c r="Z111">
        <f t="shared" si="23"/>
        <v>102</v>
      </c>
    </row>
    <row r="112" spans="7:26" x14ac:dyDescent="0.2">
      <c r="G112" s="371"/>
      <c r="M112" t="str">
        <f t="shared" si="21"/>
        <v/>
      </c>
      <c r="N112" t="str">
        <f t="shared" si="22"/>
        <v/>
      </c>
      <c r="O112" s="31" t="e">
        <f t="shared" ca="1" si="12"/>
        <v>#VALUE!</v>
      </c>
      <c r="P112" s="132" t="str">
        <f t="shared" ca="1" si="13"/>
        <v/>
      </c>
      <c r="Q112" s="132" t="str">
        <f t="shared" ca="1" si="14"/>
        <v/>
      </c>
      <c r="R112" s="132" t="str">
        <f t="shared" ca="1" si="15"/>
        <v/>
      </c>
      <c r="S112" s="132" t="str">
        <f t="shared" ca="1" si="16"/>
        <v/>
      </c>
      <c r="U112" s="131">
        <v>0.43541666666666662</v>
      </c>
      <c r="V112" s="132">
        <f t="shared" ca="1" si="17"/>
        <v>29520</v>
      </c>
      <c r="W112" s="132">
        <f t="shared" ca="1" si="18"/>
        <v>29520</v>
      </c>
      <c r="X112" s="132">
        <f t="shared" ca="1" si="19"/>
        <v>29520</v>
      </c>
      <c r="Y112" s="132">
        <f t="shared" ca="1" si="20"/>
        <v>29520</v>
      </c>
      <c r="Z112">
        <f t="shared" si="23"/>
        <v>103</v>
      </c>
    </row>
    <row r="113" spans="7:26" x14ac:dyDescent="0.2">
      <c r="G113" s="371"/>
      <c r="M113" t="str">
        <f t="shared" si="21"/>
        <v/>
      </c>
      <c r="N113" t="str">
        <f t="shared" si="22"/>
        <v/>
      </c>
      <c r="O113" s="31" t="e">
        <f t="shared" ca="1" si="12"/>
        <v>#VALUE!</v>
      </c>
      <c r="P113" s="132" t="str">
        <f t="shared" ca="1" si="13"/>
        <v/>
      </c>
      <c r="Q113" s="132" t="str">
        <f t="shared" ca="1" si="14"/>
        <v/>
      </c>
      <c r="R113" s="132" t="str">
        <f t="shared" ca="1" si="15"/>
        <v/>
      </c>
      <c r="S113" s="132" t="str">
        <f t="shared" ca="1" si="16"/>
        <v/>
      </c>
      <c r="U113" s="131">
        <v>0.43611111111111112</v>
      </c>
      <c r="V113" s="132">
        <f t="shared" ca="1" si="17"/>
        <v>29520</v>
      </c>
      <c r="W113" s="132">
        <f t="shared" ca="1" si="18"/>
        <v>29520</v>
      </c>
      <c r="X113" s="132">
        <f t="shared" ca="1" si="19"/>
        <v>29520</v>
      </c>
      <c r="Y113" s="132">
        <f t="shared" ca="1" si="20"/>
        <v>29520</v>
      </c>
      <c r="Z113">
        <f t="shared" si="23"/>
        <v>104</v>
      </c>
    </row>
    <row r="114" spans="7:26" x14ac:dyDescent="0.2">
      <c r="G114" s="371"/>
      <c r="M114" t="str">
        <f t="shared" si="21"/>
        <v/>
      </c>
      <c r="N114" t="str">
        <f t="shared" si="22"/>
        <v/>
      </c>
      <c r="O114" s="31" t="e">
        <f t="shared" ca="1" si="12"/>
        <v>#VALUE!</v>
      </c>
      <c r="P114" s="132" t="str">
        <f t="shared" ca="1" si="13"/>
        <v/>
      </c>
      <c r="Q114" s="132" t="str">
        <f t="shared" ca="1" si="14"/>
        <v/>
      </c>
      <c r="R114" s="132" t="str">
        <f t="shared" ca="1" si="15"/>
        <v/>
      </c>
      <c r="S114" s="132" t="str">
        <f t="shared" ca="1" si="16"/>
        <v/>
      </c>
      <c r="U114" s="131">
        <v>0.4368055555555555</v>
      </c>
      <c r="V114" s="132">
        <f t="shared" ca="1" si="17"/>
        <v>29520</v>
      </c>
      <c r="W114" s="132">
        <f t="shared" ca="1" si="18"/>
        <v>29520</v>
      </c>
      <c r="X114" s="132">
        <f t="shared" ca="1" si="19"/>
        <v>29520</v>
      </c>
      <c r="Y114" s="132">
        <f t="shared" ca="1" si="20"/>
        <v>29520</v>
      </c>
      <c r="Z114">
        <f t="shared" si="23"/>
        <v>105</v>
      </c>
    </row>
    <row r="115" spans="7:26" x14ac:dyDescent="0.2">
      <c r="G115" s="371"/>
      <c r="M115" t="str">
        <f t="shared" si="21"/>
        <v/>
      </c>
      <c r="N115" t="str">
        <f t="shared" si="22"/>
        <v/>
      </c>
      <c r="O115" s="31" t="e">
        <f t="shared" ca="1" si="12"/>
        <v>#VALUE!</v>
      </c>
      <c r="P115" s="132" t="str">
        <f t="shared" ca="1" si="13"/>
        <v/>
      </c>
      <c r="Q115" s="132" t="str">
        <f t="shared" ca="1" si="14"/>
        <v/>
      </c>
      <c r="R115" s="132" t="str">
        <f t="shared" ca="1" si="15"/>
        <v/>
      </c>
      <c r="S115" s="132" t="str">
        <f t="shared" ca="1" si="16"/>
        <v/>
      </c>
      <c r="U115" s="131">
        <v>0.4375</v>
      </c>
      <c r="V115" s="132">
        <f t="shared" ca="1" si="17"/>
        <v>29520</v>
      </c>
      <c r="W115" s="132">
        <f t="shared" ca="1" si="18"/>
        <v>29520</v>
      </c>
      <c r="X115" s="132">
        <f t="shared" ca="1" si="19"/>
        <v>29520</v>
      </c>
      <c r="Y115" s="132">
        <f t="shared" ca="1" si="20"/>
        <v>29520</v>
      </c>
      <c r="Z115">
        <f t="shared" si="23"/>
        <v>106</v>
      </c>
    </row>
    <row r="116" spans="7:26" x14ac:dyDescent="0.2">
      <c r="G116" s="371"/>
      <c r="M116" t="str">
        <f t="shared" si="21"/>
        <v/>
      </c>
      <c r="N116" t="str">
        <f t="shared" si="22"/>
        <v/>
      </c>
      <c r="O116" s="31" t="e">
        <f t="shared" ca="1" si="12"/>
        <v>#VALUE!</v>
      </c>
      <c r="P116" s="132" t="str">
        <f t="shared" ca="1" si="13"/>
        <v/>
      </c>
      <c r="Q116" s="132" t="str">
        <f t="shared" ca="1" si="14"/>
        <v/>
      </c>
      <c r="R116" s="132" t="str">
        <f t="shared" ca="1" si="15"/>
        <v/>
      </c>
      <c r="S116" s="132" t="str">
        <f t="shared" ca="1" si="16"/>
        <v/>
      </c>
      <c r="U116" s="131">
        <v>0.4381944444444445</v>
      </c>
      <c r="V116" s="132">
        <f t="shared" ca="1" si="17"/>
        <v>29520</v>
      </c>
      <c r="W116" s="132">
        <f t="shared" ca="1" si="18"/>
        <v>29520</v>
      </c>
      <c r="X116" s="132">
        <f t="shared" ca="1" si="19"/>
        <v>29520</v>
      </c>
      <c r="Y116" s="132">
        <f t="shared" ca="1" si="20"/>
        <v>29520</v>
      </c>
      <c r="Z116">
        <f t="shared" si="23"/>
        <v>107</v>
      </c>
    </row>
    <row r="117" spans="7:26" x14ac:dyDescent="0.2">
      <c r="G117" s="371"/>
      <c r="M117" t="str">
        <f t="shared" si="21"/>
        <v/>
      </c>
      <c r="N117" t="str">
        <f t="shared" si="22"/>
        <v/>
      </c>
      <c r="O117" s="31" t="e">
        <f t="shared" ca="1" si="12"/>
        <v>#VALUE!</v>
      </c>
      <c r="P117" s="132" t="str">
        <f t="shared" ca="1" si="13"/>
        <v/>
      </c>
      <c r="Q117" s="132" t="str">
        <f t="shared" ca="1" si="14"/>
        <v/>
      </c>
      <c r="R117" s="132" t="str">
        <f t="shared" ca="1" si="15"/>
        <v/>
      </c>
      <c r="S117" s="132" t="str">
        <f t="shared" ca="1" si="16"/>
        <v/>
      </c>
      <c r="U117" s="131">
        <v>0.43888888888888888</v>
      </c>
      <c r="V117" s="132">
        <f t="shared" ca="1" si="17"/>
        <v>29520</v>
      </c>
      <c r="W117" s="132">
        <f t="shared" ca="1" si="18"/>
        <v>29520</v>
      </c>
      <c r="X117" s="132">
        <f t="shared" ca="1" si="19"/>
        <v>29520</v>
      </c>
      <c r="Y117" s="132">
        <f t="shared" ca="1" si="20"/>
        <v>29520</v>
      </c>
      <c r="Z117">
        <f t="shared" si="23"/>
        <v>108</v>
      </c>
    </row>
    <row r="118" spans="7:26" x14ac:dyDescent="0.2">
      <c r="G118" s="371"/>
      <c r="M118" t="str">
        <f t="shared" si="21"/>
        <v/>
      </c>
      <c r="N118" t="str">
        <f t="shared" si="22"/>
        <v/>
      </c>
      <c r="O118" s="31" t="e">
        <f t="shared" ca="1" si="12"/>
        <v>#VALUE!</v>
      </c>
      <c r="P118" s="132" t="str">
        <f t="shared" ca="1" si="13"/>
        <v/>
      </c>
      <c r="Q118" s="132" t="str">
        <f t="shared" ca="1" si="14"/>
        <v/>
      </c>
      <c r="R118" s="132" t="str">
        <f t="shared" ca="1" si="15"/>
        <v/>
      </c>
      <c r="S118" s="132" t="str">
        <f t="shared" ca="1" si="16"/>
        <v/>
      </c>
      <c r="U118" s="131">
        <v>0.43958333333333338</v>
      </c>
      <c r="V118" s="132">
        <f t="shared" ca="1" si="17"/>
        <v>29520</v>
      </c>
      <c r="W118" s="132">
        <f t="shared" ca="1" si="18"/>
        <v>29520</v>
      </c>
      <c r="X118" s="132">
        <f t="shared" ca="1" si="19"/>
        <v>29520</v>
      </c>
      <c r="Y118" s="132">
        <f t="shared" ca="1" si="20"/>
        <v>29520</v>
      </c>
      <c r="Z118">
        <f t="shared" si="23"/>
        <v>109</v>
      </c>
    </row>
    <row r="119" spans="7:26" x14ac:dyDescent="0.2">
      <c r="G119" s="371"/>
      <c r="M119" t="str">
        <f t="shared" si="21"/>
        <v/>
      </c>
      <c r="N119" t="str">
        <f t="shared" si="22"/>
        <v/>
      </c>
      <c r="O119" s="31" t="e">
        <f t="shared" ca="1" si="12"/>
        <v>#VALUE!</v>
      </c>
      <c r="P119" s="132" t="str">
        <f t="shared" ca="1" si="13"/>
        <v/>
      </c>
      <c r="Q119" s="132" t="str">
        <f t="shared" ca="1" si="14"/>
        <v/>
      </c>
      <c r="R119" s="132" t="str">
        <f t="shared" ca="1" si="15"/>
        <v/>
      </c>
      <c r="S119" s="132" t="str">
        <f t="shared" ca="1" si="16"/>
        <v/>
      </c>
      <c r="U119" s="131">
        <v>0.44027777777777777</v>
      </c>
      <c r="V119" s="132">
        <f t="shared" ca="1" si="17"/>
        <v>29520</v>
      </c>
      <c r="W119" s="132">
        <f t="shared" ca="1" si="18"/>
        <v>29520</v>
      </c>
      <c r="X119" s="132">
        <f t="shared" ca="1" si="19"/>
        <v>29520</v>
      </c>
      <c r="Y119" s="132">
        <f t="shared" ca="1" si="20"/>
        <v>29520</v>
      </c>
      <c r="Z119">
        <f t="shared" si="23"/>
        <v>110</v>
      </c>
    </row>
    <row r="120" spans="7:26" x14ac:dyDescent="0.2">
      <c r="G120" s="371"/>
      <c r="M120" t="str">
        <f t="shared" si="21"/>
        <v/>
      </c>
      <c r="N120" t="str">
        <f t="shared" si="22"/>
        <v/>
      </c>
      <c r="O120" s="31" t="e">
        <f t="shared" ca="1" si="12"/>
        <v>#VALUE!</v>
      </c>
      <c r="P120" s="132" t="str">
        <f t="shared" ca="1" si="13"/>
        <v/>
      </c>
      <c r="Q120" s="132" t="str">
        <f t="shared" ca="1" si="14"/>
        <v/>
      </c>
      <c r="R120" s="132" t="str">
        <f t="shared" ca="1" si="15"/>
        <v/>
      </c>
      <c r="S120" s="132" t="str">
        <f t="shared" ca="1" si="16"/>
        <v/>
      </c>
      <c r="U120" s="131">
        <v>0.44097222222222227</v>
      </c>
      <c r="V120" s="132">
        <f t="shared" ca="1" si="17"/>
        <v>29520</v>
      </c>
      <c r="W120" s="132">
        <f t="shared" ca="1" si="18"/>
        <v>29520</v>
      </c>
      <c r="X120" s="132">
        <f t="shared" ca="1" si="19"/>
        <v>29520</v>
      </c>
      <c r="Y120" s="132">
        <f t="shared" ca="1" si="20"/>
        <v>29520</v>
      </c>
      <c r="Z120">
        <f t="shared" si="23"/>
        <v>111</v>
      </c>
    </row>
    <row r="121" spans="7:26" x14ac:dyDescent="0.2">
      <c r="G121" s="371"/>
      <c r="M121" t="str">
        <f t="shared" si="21"/>
        <v/>
      </c>
      <c r="N121" t="str">
        <f t="shared" si="22"/>
        <v/>
      </c>
      <c r="O121" s="31" t="e">
        <f t="shared" ca="1" si="12"/>
        <v>#VALUE!</v>
      </c>
      <c r="P121" s="132" t="str">
        <f t="shared" ca="1" si="13"/>
        <v/>
      </c>
      <c r="Q121" s="132" t="str">
        <f t="shared" ca="1" si="14"/>
        <v/>
      </c>
      <c r="R121" s="132" t="str">
        <f t="shared" ca="1" si="15"/>
        <v/>
      </c>
      <c r="S121" s="132" t="str">
        <f t="shared" ca="1" si="16"/>
        <v/>
      </c>
      <c r="U121" s="131">
        <v>0.44166666666666665</v>
      </c>
      <c r="V121" s="132">
        <f t="shared" ca="1" si="17"/>
        <v>29520</v>
      </c>
      <c r="W121" s="132">
        <f t="shared" ca="1" si="18"/>
        <v>29520</v>
      </c>
      <c r="X121" s="132">
        <f t="shared" ca="1" si="19"/>
        <v>29520</v>
      </c>
      <c r="Y121" s="132">
        <f t="shared" ca="1" si="20"/>
        <v>29520</v>
      </c>
      <c r="Z121">
        <f t="shared" si="23"/>
        <v>112</v>
      </c>
    </row>
    <row r="122" spans="7:26" x14ac:dyDescent="0.2">
      <c r="G122" s="371"/>
      <c r="M122" t="str">
        <f t="shared" si="21"/>
        <v/>
      </c>
      <c r="N122" t="str">
        <f t="shared" si="22"/>
        <v/>
      </c>
      <c r="O122" s="31" t="e">
        <f t="shared" ca="1" si="12"/>
        <v>#VALUE!</v>
      </c>
      <c r="P122" s="132" t="str">
        <f t="shared" ca="1" si="13"/>
        <v/>
      </c>
      <c r="Q122" s="132" t="str">
        <f t="shared" ca="1" si="14"/>
        <v/>
      </c>
      <c r="R122" s="132" t="str">
        <f t="shared" ca="1" si="15"/>
        <v/>
      </c>
      <c r="S122" s="132" t="str">
        <f t="shared" ca="1" si="16"/>
        <v/>
      </c>
      <c r="U122" s="131">
        <v>0.44236111111111115</v>
      </c>
      <c r="V122" s="132">
        <f t="shared" ca="1" si="17"/>
        <v>29520</v>
      </c>
      <c r="W122" s="132">
        <f t="shared" ca="1" si="18"/>
        <v>29520</v>
      </c>
      <c r="X122" s="132">
        <f t="shared" ca="1" si="19"/>
        <v>29520</v>
      </c>
      <c r="Y122" s="132">
        <f t="shared" ca="1" si="20"/>
        <v>29520</v>
      </c>
      <c r="Z122">
        <f t="shared" si="23"/>
        <v>113</v>
      </c>
    </row>
    <row r="123" spans="7:26" x14ac:dyDescent="0.2">
      <c r="G123" s="371"/>
      <c r="M123" t="str">
        <f t="shared" si="21"/>
        <v/>
      </c>
      <c r="N123" t="str">
        <f t="shared" si="22"/>
        <v/>
      </c>
      <c r="O123" s="31" t="e">
        <f t="shared" ca="1" si="12"/>
        <v>#VALUE!</v>
      </c>
      <c r="P123" s="132" t="str">
        <f t="shared" ca="1" si="13"/>
        <v/>
      </c>
      <c r="Q123" s="132" t="str">
        <f t="shared" ca="1" si="14"/>
        <v/>
      </c>
      <c r="R123" s="132" t="str">
        <f t="shared" ca="1" si="15"/>
        <v/>
      </c>
      <c r="S123" s="132" t="str">
        <f t="shared" ca="1" si="16"/>
        <v/>
      </c>
      <c r="U123" s="131">
        <v>0.44305555555555554</v>
      </c>
      <c r="V123" s="132">
        <f t="shared" ca="1" si="17"/>
        <v>29520</v>
      </c>
      <c r="W123" s="132">
        <f t="shared" ca="1" si="18"/>
        <v>29520</v>
      </c>
      <c r="X123" s="132">
        <f t="shared" ca="1" si="19"/>
        <v>29520</v>
      </c>
      <c r="Y123" s="132">
        <f t="shared" ca="1" si="20"/>
        <v>29520</v>
      </c>
      <c r="Z123">
        <f t="shared" si="23"/>
        <v>114</v>
      </c>
    </row>
    <row r="124" spans="7:26" x14ac:dyDescent="0.2">
      <c r="G124" s="371"/>
      <c r="M124" t="str">
        <f t="shared" si="21"/>
        <v/>
      </c>
      <c r="N124" t="str">
        <f t="shared" si="22"/>
        <v/>
      </c>
      <c r="O124" s="31" t="e">
        <f t="shared" ca="1" si="12"/>
        <v>#VALUE!</v>
      </c>
      <c r="P124" s="132" t="str">
        <f t="shared" ca="1" si="13"/>
        <v/>
      </c>
      <c r="Q124" s="132" t="str">
        <f t="shared" ca="1" si="14"/>
        <v/>
      </c>
      <c r="R124" s="132" t="str">
        <f t="shared" ca="1" si="15"/>
        <v/>
      </c>
      <c r="S124" s="132" t="str">
        <f t="shared" ca="1" si="16"/>
        <v/>
      </c>
      <c r="U124" s="131">
        <v>0.44375000000000003</v>
      </c>
      <c r="V124" s="132">
        <f t="shared" ca="1" si="17"/>
        <v>29520</v>
      </c>
      <c r="W124" s="132">
        <f t="shared" ca="1" si="18"/>
        <v>29520</v>
      </c>
      <c r="X124" s="132">
        <f t="shared" ca="1" si="19"/>
        <v>29520</v>
      </c>
      <c r="Y124" s="132">
        <f t="shared" ca="1" si="20"/>
        <v>29520</v>
      </c>
      <c r="Z124">
        <f t="shared" si="23"/>
        <v>115</v>
      </c>
    </row>
    <row r="125" spans="7:26" x14ac:dyDescent="0.2">
      <c r="G125" s="371"/>
      <c r="M125" t="str">
        <f t="shared" si="21"/>
        <v/>
      </c>
      <c r="N125" t="str">
        <f t="shared" si="22"/>
        <v/>
      </c>
      <c r="O125" s="31" t="e">
        <f t="shared" ca="1" si="12"/>
        <v>#VALUE!</v>
      </c>
      <c r="P125" s="132" t="str">
        <f t="shared" ca="1" si="13"/>
        <v/>
      </c>
      <c r="Q125" s="132" t="str">
        <f t="shared" ca="1" si="14"/>
        <v/>
      </c>
      <c r="R125" s="132" t="str">
        <f t="shared" ca="1" si="15"/>
        <v/>
      </c>
      <c r="S125" s="132" t="str">
        <f t="shared" ca="1" si="16"/>
        <v/>
      </c>
      <c r="U125" s="131">
        <v>0.44444444444444442</v>
      </c>
      <c r="V125" s="132">
        <f t="shared" ca="1" si="17"/>
        <v>29520</v>
      </c>
      <c r="W125" s="132">
        <f t="shared" ca="1" si="18"/>
        <v>29520</v>
      </c>
      <c r="X125" s="132">
        <f t="shared" ca="1" si="19"/>
        <v>29520</v>
      </c>
      <c r="Y125" s="132">
        <f t="shared" ca="1" si="20"/>
        <v>29520</v>
      </c>
      <c r="Z125">
        <f t="shared" si="23"/>
        <v>116</v>
      </c>
    </row>
    <row r="126" spans="7:26" x14ac:dyDescent="0.2">
      <c r="G126" s="371"/>
      <c r="M126" t="str">
        <f t="shared" si="21"/>
        <v/>
      </c>
      <c r="N126" t="str">
        <f t="shared" si="22"/>
        <v/>
      </c>
      <c r="O126" s="31" t="e">
        <f t="shared" ca="1" si="12"/>
        <v>#VALUE!</v>
      </c>
      <c r="P126" s="132" t="str">
        <f t="shared" ca="1" si="13"/>
        <v/>
      </c>
      <c r="Q126" s="132" t="str">
        <f t="shared" ca="1" si="14"/>
        <v/>
      </c>
      <c r="R126" s="132" t="str">
        <f t="shared" ca="1" si="15"/>
        <v/>
      </c>
      <c r="S126" s="132" t="str">
        <f t="shared" ca="1" si="16"/>
        <v/>
      </c>
      <c r="U126" s="131">
        <v>0.44513888888888892</v>
      </c>
      <c r="V126" s="132">
        <f t="shared" ca="1" si="17"/>
        <v>29520</v>
      </c>
      <c r="W126" s="132">
        <f t="shared" ca="1" si="18"/>
        <v>29520</v>
      </c>
      <c r="X126" s="132">
        <f t="shared" ca="1" si="19"/>
        <v>29520</v>
      </c>
      <c r="Y126" s="132">
        <f t="shared" ca="1" si="20"/>
        <v>29520</v>
      </c>
      <c r="Z126">
        <f t="shared" si="23"/>
        <v>117</v>
      </c>
    </row>
    <row r="127" spans="7:26" x14ac:dyDescent="0.2">
      <c r="G127" s="371"/>
      <c r="M127" t="str">
        <f t="shared" si="21"/>
        <v/>
      </c>
      <c r="N127" t="str">
        <f t="shared" si="22"/>
        <v/>
      </c>
      <c r="O127" s="31" t="e">
        <f t="shared" ca="1" si="12"/>
        <v>#VALUE!</v>
      </c>
      <c r="P127" s="132" t="str">
        <f t="shared" ca="1" si="13"/>
        <v/>
      </c>
      <c r="Q127" s="132" t="str">
        <f t="shared" ca="1" si="14"/>
        <v/>
      </c>
      <c r="R127" s="132" t="str">
        <f t="shared" ca="1" si="15"/>
        <v/>
      </c>
      <c r="S127" s="132" t="str">
        <f t="shared" ca="1" si="16"/>
        <v/>
      </c>
      <c r="U127" s="131">
        <v>0.4458333333333333</v>
      </c>
      <c r="V127" s="132">
        <f t="shared" ca="1" si="17"/>
        <v>29520</v>
      </c>
      <c r="W127" s="132">
        <f t="shared" ca="1" si="18"/>
        <v>29520</v>
      </c>
      <c r="X127" s="132">
        <f t="shared" ca="1" si="19"/>
        <v>29520</v>
      </c>
      <c r="Y127" s="132">
        <f t="shared" ca="1" si="20"/>
        <v>29520</v>
      </c>
      <c r="Z127">
        <f t="shared" si="23"/>
        <v>118</v>
      </c>
    </row>
    <row r="128" spans="7:26" x14ac:dyDescent="0.2">
      <c r="G128" s="371"/>
      <c r="M128" t="str">
        <f t="shared" si="21"/>
        <v/>
      </c>
      <c r="N128" t="str">
        <f t="shared" si="22"/>
        <v/>
      </c>
      <c r="O128" s="31" t="e">
        <f t="shared" ca="1" si="12"/>
        <v>#VALUE!</v>
      </c>
      <c r="P128" s="132" t="str">
        <f t="shared" ca="1" si="13"/>
        <v/>
      </c>
      <c r="Q128" s="132" t="str">
        <f t="shared" ca="1" si="14"/>
        <v/>
      </c>
      <c r="R128" s="132" t="str">
        <f t="shared" ca="1" si="15"/>
        <v/>
      </c>
      <c r="S128" s="132" t="str">
        <f t="shared" ca="1" si="16"/>
        <v/>
      </c>
      <c r="U128" s="131">
        <v>0.4465277777777778</v>
      </c>
      <c r="V128" s="132">
        <f t="shared" ca="1" si="17"/>
        <v>29520</v>
      </c>
      <c r="W128" s="132">
        <f t="shared" ca="1" si="18"/>
        <v>29520</v>
      </c>
      <c r="X128" s="132">
        <f t="shared" ca="1" si="19"/>
        <v>29520</v>
      </c>
      <c r="Y128" s="132">
        <f t="shared" ca="1" si="20"/>
        <v>29520</v>
      </c>
      <c r="Z128">
        <f t="shared" si="23"/>
        <v>119</v>
      </c>
    </row>
    <row r="129" spans="7:26" x14ac:dyDescent="0.2">
      <c r="G129" s="371"/>
      <c r="M129" t="str">
        <f t="shared" si="21"/>
        <v/>
      </c>
      <c r="N129" t="str">
        <f t="shared" si="22"/>
        <v/>
      </c>
      <c r="O129" s="31" t="e">
        <f t="shared" ca="1" si="12"/>
        <v>#VALUE!</v>
      </c>
      <c r="P129" s="132" t="str">
        <f t="shared" ca="1" si="13"/>
        <v/>
      </c>
      <c r="Q129" s="132" t="str">
        <f t="shared" ca="1" si="14"/>
        <v/>
      </c>
      <c r="R129" s="132" t="str">
        <f t="shared" ca="1" si="15"/>
        <v/>
      </c>
      <c r="S129" s="132" t="str">
        <f t="shared" ca="1" si="16"/>
        <v/>
      </c>
      <c r="U129" s="131">
        <v>0.44722222222222219</v>
      </c>
      <c r="V129" s="132">
        <f t="shared" ca="1" si="17"/>
        <v>29520</v>
      </c>
      <c r="W129" s="132">
        <f t="shared" ca="1" si="18"/>
        <v>29520</v>
      </c>
      <c r="X129" s="132">
        <f t="shared" ca="1" si="19"/>
        <v>29520</v>
      </c>
      <c r="Y129" s="132">
        <f t="shared" ca="1" si="20"/>
        <v>29520</v>
      </c>
      <c r="Z129">
        <f t="shared" si="23"/>
        <v>120</v>
      </c>
    </row>
    <row r="130" spans="7:26" x14ac:dyDescent="0.2">
      <c r="G130" s="371"/>
      <c r="M130" t="str">
        <f t="shared" si="21"/>
        <v/>
      </c>
      <c r="N130" t="str">
        <f t="shared" si="22"/>
        <v/>
      </c>
      <c r="O130" s="31" t="e">
        <f t="shared" ca="1" si="12"/>
        <v>#VALUE!</v>
      </c>
      <c r="P130" s="132" t="str">
        <f t="shared" ca="1" si="13"/>
        <v/>
      </c>
      <c r="Q130" s="132" t="str">
        <f t="shared" ca="1" si="14"/>
        <v/>
      </c>
      <c r="R130" s="132" t="str">
        <f t="shared" ca="1" si="15"/>
        <v/>
      </c>
      <c r="S130" s="132" t="str">
        <f t="shared" ca="1" si="16"/>
        <v/>
      </c>
      <c r="U130" s="131">
        <v>0.44791666666666669</v>
      </c>
      <c r="V130" s="132">
        <f t="shared" ca="1" si="17"/>
        <v>29520</v>
      </c>
      <c r="W130" s="132">
        <f t="shared" ca="1" si="18"/>
        <v>29520</v>
      </c>
      <c r="X130" s="132">
        <f t="shared" ca="1" si="19"/>
        <v>29520</v>
      </c>
      <c r="Y130" s="132">
        <f t="shared" ca="1" si="20"/>
        <v>29520</v>
      </c>
      <c r="Z130">
        <f t="shared" si="23"/>
        <v>121</v>
      </c>
    </row>
    <row r="131" spans="7:26" x14ac:dyDescent="0.2">
      <c r="G131" s="371"/>
      <c r="M131" t="str">
        <f t="shared" si="21"/>
        <v/>
      </c>
      <c r="N131" t="str">
        <f t="shared" si="22"/>
        <v/>
      </c>
      <c r="O131" s="31" t="e">
        <f t="shared" ca="1" si="12"/>
        <v>#VALUE!</v>
      </c>
      <c r="P131" s="132" t="str">
        <f t="shared" ca="1" si="13"/>
        <v/>
      </c>
      <c r="Q131" s="132" t="str">
        <f t="shared" ca="1" si="14"/>
        <v/>
      </c>
      <c r="R131" s="132" t="str">
        <f t="shared" ca="1" si="15"/>
        <v/>
      </c>
      <c r="S131" s="132" t="str">
        <f t="shared" ca="1" si="16"/>
        <v/>
      </c>
      <c r="U131" s="131">
        <v>0.44861111111111113</v>
      </c>
      <c r="V131" s="132">
        <f t="shared" ca="1" si="17"/>
        <v>29520</v>
      </c>
      <c r="W131" s="132">
        <f t="shared" ca="1" si="18"/>
        <v>29520</v>
      </c>
      <c r="X131" s="132">
        <f t="shared" ca="1" si="19"/>
        <v>29520</v>
      </c>
      <c r="Y131" s="132">
        <f t="shared" ca="1" si="20"/>
        <v>29520</v>
      </c>
      <c r="Z131">
        <f t="shared" si="23"/>
        <v>122</v>
      </c>
    </row>
    <row r="132" spans="7:26" x14ac:dyDescent="0.2">
      <c r="G132" s="371"/>
      <c r="M132" t="str">
        <f t="shared" si="21"/>
        <v/>
      </c>
      <c r="N132" t="str">
        <f t="shared" si="22"/>
        <v/>
      </c>
      <c r="O132" s="31" t="e">
        <f t="shared" ca="1" si="12"/>
        <v>#VALUE!</v>
      </c>
      <c r="P132" s="132" t="str">
        <f t="shared" ca="1" si="13"/>
        <v/>
      </c>
      <c r="Q132" s="132" t="str">
        <f t="shared" ca="1" si="14"/>
        <v/>
      </c>
      <c r="R132" s="132" t="str">
        <f t="shared" ca="1" si="15"/>
        <v/>
      </c>
      <c r="S132" s="132" t="str">
        <f t="shared" ca="1" si="16"/>
        <v/>
      </c>
      <c r="U132" s="131">
        <v>0.44930555555555557</v>
      </c>
      <c r="V132" s="132">
        <f t="shared" ca="1" si="17"/>
        <v>29520</v>
      </c>
      <c r="W132" s="132">
        <f t="shared" ca="1" si="18"/>
        <v>29520</v>
      </c>
      <c r="X132" s="132">
        <f t="shared" ca="1" si="19"/>
        <v>29520</v>
      </c>
      <c r="Y132" s="132">
        <f t="shared" ca="1" si="20"/>
        <v>29520</v>
      </c>
      <c r="Z132">
        <f t="shared" si="23"/>
        <v>123</v>
      </c>
    </row>
    <row r="133" spans="7:26" x14ac:dyDescent="0.2">
      <c r="G133" s="371"/>
      <c r="M133" t="str">
        <f t="shared" si="21"/>
        <v/>
      </c>
      <c r="N133" t="str">
        <f t="shared" si="22"/>
        <v/>
      </c>
      <c r="O133" s="31" t="e">
        <f t="shared" ca="1" si="12"/>
        <v>#VALUE!</v>
      </c>
      <c r="P133" s="132" t="str">
        <f t="shared" ca="1" si="13"/>
        <v/>
      </c>
      <c r="Q133" s="132" t="str">
        <f t="shared" ca="1" si="14"/>
        <v/>
      </c>
      <c r="R133" s="132" t="str">
        <f t="shared" ca="1" si="15"/>
        <v/>
      </c>
      <c r="S133" s="132" t="str">
        <f t="shared" ca="1" si="16"/>
        <v/>
      </c>
      <c r="U133" s="131">
        <v>0.45</v>
      </c>
      <c r="V133" s="132">
        <f t="shared" ca="1" si="17"/>
        <v>29520</v>
      </c>
      <c r="W133" s="132">
        <f t="shared" ca="1" si="18"/>
        <v>29520</v>
      </c>
      <c r="X133" s="132">
        <f t="shared" ca="1" si="19"/>
        <v>29520</v>
      </c>
      <c r="Y133" s="132">
        <f t="shared" ca="1" si="20"/>
        <v>29520</v>
      </c>
      <c r="Z133">
        <f t="shared" si="23"/>
        <v>124</v>
      </c>
    </row>
    <row r="134" spans="7:26" x14ac:dyDescent="0.2">
      <c r="G134" s="371"/>
      <c r="M134" t="str">
        <f t="shared" si="21"/>
        <v/>
      </c>
      <c r="N134" t="str">
        <f t="shared" si="22"/>
        <v/>
      </c>
      <c r="O134" s="31" t="e">
        <f t="shared" ca="1" si="12"/>
        <v>#VALUE!</v>
      </c>
      <c r="P134" s="132" t="str">
        <f t="shared" ca="1" si="13"/>
        <v/>
      </c>
      <c r="Q134" s="132" t="str">
        <f t="shared" ca="1" si="14"/>
        <v/>
      </c>
      <c r="R134" s="132" t="str">
        <f t="shared" ca="1" si="15"/>
        <v/>
      </c>
      <c r="S134" s="132" t="str">
        <f t="shared" ca="1" si="16"/>
        <v/>
      </c>
      <c r="U134" s="131">
        <v>0.45069444444444445</v>
      </c>
      <c r="V134" s="132">
        <f t="shared" ca="1" si="17"/>
        <v>29520</v>
      </c>
      <c r="W134" s="132">
        <f t="shared" ca="1" si="18"/>
        <v>29520</v>
      </c>
      <c r="X134" s="132">
        <f t="shared" ca="1" si="19"/>
        <v>29520</v>
      </c>
      <c r="Y134" s="132">
        <f t="shared" ca="1" si="20"/>
        <v>29520</v>
      </c>
      <c r="Z134">
        <f t="shared" si="23"/>
        <v>125</v>
      </c>
    </row>
    <row r="135" spans="7:26" x14ac:dyDescent="0.2">
      <c r="G135" s="371"/>
      <c r="M135" t="str">
        <f t="shared" si="21"/>
        <v/>
      </c>
      <c r="N135" t="str">
        <f t="shared" si="22"/>
        <v/>
      </c>
      <c r="O135" s="31" t="e">
        <f t="shared" ca="1" si="12"/>
        <v>#VALUE!</v>
      </c>
      <c r="P135" s="132" t="str">
        <f t="shared" ca="1" si="13"/>
        <v/>
      </c>
      <c r="Q135" s="132" t="str">
        <f t="shared" ca="1" si="14"/>
        <v/>
      </c>
      <c r="R135" s="132" t="str">
        <f t="shared" ca="1" si="15"/>
        <v/>
      </c>
      <c r="S135" s="132" t="str">
        <f t="shared" ca="1" si="16"/>
        <v/>
      </c>
      <c r="U135" s="131">
        <v>0.4513888888888889</v>
      </c>
      <c r="V135" s="132">
        <f t="shared" ca="1" si="17"/>
        <v>29520</v>
      </c>
      <c r="W135" s="132">
        <f t="shared" ca="1" si="18"/>
        <v>29520</v>
      </c>
      <c r="X135" s="132">
        <f t="shared" ca="1" si="19"/>
        <v>29520</v>
      </c>
      <c r="Y135" s="132">
        <f t="shared" ca="1" si="20"/>
        <v>29520</v>
      </c>
      <c r="Z135">
        <f t="shared" si="23"/>
        <v>126</v>
      </c>
    </row>
    <row r="136" spans="7:26" x14ac:dyDescent="0.2">
      <c r="G136" s="371"/>
      <c r="M136" t="str">
        <f t="shared" si="21"/>
        <v/>
      </c>
      <c r="N136" t="str">
        <f t="shared" si="22"/>
        <v/>
      </c>
      <c r="O136" s="31" t="e">
        <f t="shared" ca="1" si="12"/>
        <v>#VALUE!</v>
      </c>
      <c r="P136" s="132" t="str">
        <f t="shared" ca="1" si="13"/>
        <v/>
      </c>
      <c r="Q136" s="132" t="str">
        <f t="shared" ca="1" si="14"/>
        <v/>
      </c>
      <c r="R136" s="132" t="str">
        <f t="shared" ca="1" si="15"/>
        <v/>
      </c>
      <c r="S136" s="132" t="str">
        <f t="shared" ca="1" si="16"/>
        <v/>
      </c>
      <c r="U136" s="131">
        <v>0.45208333333333334</v>
      </c>
      <c r="V136" s="132">
        <f t="shared" ca="1" si="17"/>
        <v>29520</v>
      </c>
      <c r="W136" s="132">
        <f t="shared" ca="1" si="18"/>
        <v>29520</v>
      </c>
      <c r="X136" s="132">
        <f t="shared" ca="1" si="19"/>
        <v>29520</v>
      </c>
      <c r="Y136" s="132">
        <f t="shared" ca="1" si="20"/>
        <v>29520</v>
      </c>
      <c r="Z136">
        <f t="shared" si="23"/>
        <v>127</v>
      </c>
    </row>
    <row r="137" spans="7:26" x14ac:dyDescent="0.2">
      <c r="G137" s="371"/>
      <c r="M137" t="str">
        <f t="shared" si="21"/>
        <v/>
      </c>
      <c r="N137" t="str">
        <f t="shared" si="22"/>
        <v/>
      </c>
      <c r="O137" s="31" t="e">
        <f t="shared" ca="1" si="12"/>
        <v>#VALUE!</v>
      </c>
      <c r="P137" s="132" t="str">
        <f t="shared" ca="1" si="13"/>
        <v/>
      </c>
      <c r="Q137" s="132" t="str">
        <f t="shared" ca="1" si="14"/>
        <v/>
      </c>
      <c r="R137" s="132" t="str">
        <f t="shared" ca="1" si="15"/>
        <v/>
      </c>
      <c r="S137" s="132" t="str">
        <f t="shared" ca="1" si="16"/>
        <v/>
      </c>
      <c r="U137" s="131">
        <v>0.45277777777777778</v>
      </c>
      <c r="V137" s="132">
        <f t="shared" ca="1" si="17"/>
        <v>29520</v>
      </c>
      <c r="W137" s="132">
        <f t="shared" ca="1" si="18"/>
        <v>29520</v>
      </c>
      <c r="X137" s="132">
        <f t="shared" ca="1" si="19"/>
        <v>29520</v>
      </c>
      <c r="Y137" s="132">
        <f t="shared" ca="1" si="20"/>
        <v>29520</v>
      </c>
      <c r="Z137">
        <f t="shared" si="23"/>
        <v>128</v>
      </c>
    </row>
    <row r="138" spans="7:26" x14ac:dyDescent="0.2">
      <c r="G138" s="371"/>
      <c r="M138" t="str">
        <f t="shared" si="21"/>
        <v/>
      </c>
      <c r="N138" t="str">
        <f t="shared" si="22"/>
        <v/>
      </c>
      <c r="O138" s="31" t="e">
        <f t="shared" ref="O138:O201" ca="1" si="24">IF(ISNUMBER($G138),OFFSET(G$9,$N138,0),"")+IF(VALUE(OFFSET(G$9,$N138,0))&lt;8/24,1,0)</f>
        <v>#VALUE!</v>
      </c>
      <c r="P138" s="132" t="str">
        <f t="shared" ref="P138:P201" ca="1" si="25">IF(ISNUMBER($G138),OFFSET(H$9,$N138,0),"")</f>
        <v/>
      </c>
      <c r="Q138" s="132" t="str">
        <f t="shared" ref="Q138:Q201" ca="1" si="26">IF(ISNUMBER($G138),OFFSET(I$9,$N138,0),"")</f>
        <v/>
      </c>
      <c r="R138" s="132" t="str">
        <f t="shared" ref="R138:R201" ca="1" si="27">IF(ISNUMBER($G138),OFFSET(J$9,$N138,0),"")</f>
        <v/>
      </c>
      <c r="S138" s="132" t="str">
        <f t="shared" ref="S138:S201" ca="1" si="28">IF(ISNUMBER($G138),OFFSET(K$9,$N138,0),"")</f>
        <v/>
      </c>
      <c r="U138" s="131">
        <v>0.45347222222222222</v>
      </c>
      <c r="V138" s="132">
        <f t="shared" ref="V138:V201" ca="1" si="29">VLOOKUP($U138,OFFSET($O$10,0,0,$H$8,5),2)</f>
        <v>29520</v>
      </c>
      <c r="W138" s="132">
        <f t="shared" ref="W138:W201" ca="1" si="30">VLOOKUP($U138,OFFSET($O$10,0,0,$H$8,5),3)</f>
        <v>29520</v>
      </c>
      <c r="X138" s="132">
        <f t="shared" ref="X138:X201" ca="1" si="31">VLOOKUP($U138,OFFSET($O$10,0,0,$H$8,5),4)</f>
        <v>29520</v>
      </c>
      <c r="Y138" s="132">
        <f t="shared" ref="Y138:Y201" ca="1" si="32">VLOOKUP($U138,OFFSET($O$10,0,0,$H$8,5),5)</f>
        <v>29520</v>
      </c>
      <c r="Z138">
        <f t="shared" si="23"/>
        <v>129</v>
      </c>
    </row>
    <row r="139" spans="7:26" x14ac:dyDescent="0.2">
      <c r="G139" s="371"/>
      <c r="M139" t="str">
        <f t="shared" ref="M139:M202" si="33">IF(M138&lt;$H$8,M138+1,"")</f>
        <v/>
      </c>
      <c r="N139" t="str">
        <f t="shared" ref="N139:N202" si="34">IF(AND(ISNUMBER(N138),1&lt;N138),N138-1,"")</f>
        <v/>
      </c>
      <c r="O139" s="31" t="e">
        <f t="shared" ca="1" si="24"/>
        <v>#VALUE!</v>
      </c>
      <c r="P139" s="132" t="str">
        <f t="shared" ca="1" si="25"/>
        <v/>
      </c>
      <c r="Q139" s="132" t="str">
        <f t="shared" ca="1" si="26"/>
        <v/>
      </c>
      <c r="R139" s="132" t="str">
        <f t="shared" ca="1" si="27"/>
        <v/>
      </c>
      <c r="S139" s="132" t="str">
        <f t="shared" ca="1" si="28"/>
        <v/>
      </c>
      <c r="U139" s="131">
        <v>0.45416666666666666</v>
      </c>
      <c r="V139" s="132">
        <f t="shared" ca="1" si="29"/>
        <v>29520</v>
      </c>
      <c r="W139" s="132">
        <f t="shared" ca="1" si="30"/>
        <v>29520</v>
      </c>
      <c r="X139" s="132">
        <f t="shared" ca="1" si="31"/>
        <v>29520</v>
      </c>
      <c r="Y139" s="132">
        <f t="shared" ca="1" si="32"/>
        <v>29520</v>
      </c>
      <c r="Z139">
        <f t="shared" ref="Z139:Z202" si="35">Z138+1</f>
        <v>130</v>
      </c>
    </row>
    <row r="140" spans="7:26" x14ac:dyDescent="0.2">
      <c r="G140" s="371"/>
      <c r="M140" t="str">
        <f t="shared" si="33"/>
        <v/>
      </c>
      <c r="N140" t="str">
        <f t="shared" si="34"/>
        <v/>
      </c>
      <c r="O140" s="31" t="e">
        <f t="shared" ca="1" si="24"/>
        <v>#VALUE!</v>
      </c>
      <c r="P140" s="132" t="str">
        <f t="shared" ca="1" si="25"/>
        <v/>
      </c>
      <c r="Q140" s="132" t="str">
        <f t="shared" ca="1" si="26"/>
        <v/>
      </c>
      <c r="R140" s="132" t="str">
        <f t="shared" ca="1" si="27"/>
        <v/>
      </c>
      <c r="S140" s="132" t="str">
        <f t="shared" ca="1" si="28"/>
        <v/>
      </c>
      <c r="U140" s="131">
        <v>0.4548611111111111</v>
      </c>
      <c r="V140" s="132">
        <f t="shared" ca="1" si="29"/>
        <v>29520</v>
      </c>
      <c r="W140" s="132">
        <f t="shared" ca="1" si="30"/>
        <v>29520</v>
      </c>
      <c r="X140" s="132">
        <f t="shared" ca="1" si="31"/>
        <v>29520</v>
      </c>
      <c r="Y140" s="132">
        <f t="shared" ca="1" si="32"/>
        <v>29520</v>
      </c>
      <c r="Z140">
        <f t="shared" si="35"/>
        <v>131</v>
      </c>
    </row>
    <row r="141" spans="7:26" x14ac:dyDescent="0.2">
      <c r="G141" s="371"/>
      <c r="M141" t="str">
        <f t="shared" si="33"/>
        <v/>
      </c>
      <c r="N141" t="str">
        <f t="shared" si="34"/>
        <v/>
      </c>
      <c r="O141" s="31" t="e">
        <f t="shared" ca="1" si="24"/>
        <v>#VALUE!</v>
      </c>
      <c r="P141" s="132" t="str">
        <f t="shared" ca="1" si="25"/>
        <v/>
      </c>
      <c r="Q141" s="132" t="str">
        <f t="shared" ca="1" si="26"/>
        <v/>
      </c>
      <c r="R141" s="132" t="str">
        <f t="shared" ca="1" si="27"/>
        <v/>
      </c>
      <c r="S141" s="132" t="str">
        <f t="shared" ca="1" si="28"/>
        <v/>
      </c>
      <c r="U141" s="131">
        <v>0.45555555555555555</v>
      </c>
      <c r="V141" s="132">
        <f t="shared" ca="1" si="29"/>
        <v>29520</v>
      </c>
      <c r="W141" s="132">
        <f t="shared" ca="1" si="30"/>
        <v>29520</v>
      </c>
      <c r="X141" s="132">
        <f t="shared" ca="1" si="31"/>
        <v>29520</v>
      </c>
      <c r="Y141" s="132">
        <f t="shared" ca="1" si="32"/>
        <v>29520</v>
      </c>
      <c r="Z141">
        <f t="shared" si="35"/>
        <v>132</v>
      </c>
    </row>
    <row r="142" spans="7:26" x14ac:dyDescent="0.2">
      <c r="G142" s="371"/>
      <c r="M142" t="str">
        <f t="shared" si="33"/>
        <v/>
      </c>
      <c r="N142" t="str">
        <f t="shared" si="34"/>
        <v/>
      </c>
      <c r="O142" s="31" t="e">
        <f t="shared" ca="1" si="24"/>
        <v>#VALUE!</v>
      </c>
      <c r="P142" s="132" t="str">
        <f t="shared" ca="1" si="25"/>
        <v/>
      </c>
      <c r="Q142" s="132" t="str">
        <f t="shared" ca="1" si="26"/>
        <v/>
      </c>
      <c r="R142" s="132" t="str">
        <f t="shared" ca="1" si="27"/>
        <v/>
      </c>
      <c r="S142" s="132" t="str">
        <f t="shared" ca="1" si="28"/>
        <v/>
      </c>
      <c r="U142" s="131">
        <v>0.45624999999999999</v>
      </c>
      <c r="V142" s="132">
        <f t="shared" ca="1" si="29"/>
        <v>29520</v>
      </c>
      <c r="W142" s="132">
        <f t="shared" ca="1" si="30"/>
        <v>29520</v>
      </c>
      <c r="X142" s="132">
        <f t="shared" ca="1" si="31"/>
        <v>29520</v>
      </c>
      <c r="Y142" s="132">
        <f t="shared" ca="1" si="32"/>
        <v>29520</v>
      </c>
      <c r="Z142">
        <f t="shared" si="35"/>
        <v>133</v>
      </c>
    </row>
    <row r="143" spans="7:26" x14ac:dyDescent="0.2">
      <c r="G143" s="371"/>
      <c r="M143" t="str">
        <f t="shared" si="33"/>
        <v/>
      </c>
      <c r="N143" t="str">
        <f t="shared" si="34"/>
        <v/>
      </c>
      <c r="O143" s="31" t="e">
        <f t="shared" ca="1" si="24"/>
        <v>#VALUE!</v>
      </c>
      <c r="P143" s="132" t="str">
        <f t="shared" ca="1" si="25"/>
        <v/>
      </c>
      <c r="Q143" s="132" t="str">
        <f t="shared" ca="1" si="26"/>
        <v/>
      </c>
      <c r="R143" s="132" t="str">
        <f t="shared" ca="1" si="27"/>
        <v/>
      </c>
      <c r="S143" s="132" t="str">
        <f t="shared" ca="1" si="28"/>
        <v/>
      </c>
      <c r="U143" s="131">
        <v>0.45694444444444443</v>
      </c>
      <c r="V143" s="132">
        <f t="shared" ca="1" si="29"/>
        <v>29520</v>
      </c>
      <c r="W143" s="132">
        <f t="shared" ca="1" si="30"/>
        <v>29520</v>
      </c>
      <c r="X143" s="132">
        <f t="shared" ca="1" si="31"/>
        <v>29520</v>
      </c>
      <c r="Y143" s="132">
        <f t="shared" ca="1" si="32"/>
        <v>29520</v>
      </c>
      <c r="Z143">
        <f t="shared" si="35"/>
        <v>134</v>
      </c>
    </row>
    <row r="144" spans="7:26" x14ac:dyDescent="0.2">
      <c r="G144" s="371"/>
      <c r="M144" t="str">
        <f t="shared" si="33"/>
        <v/>
      </c>
      <c r="N144" t="str">
        <f t="shared" si="34"/>
        <v/>
      </c>
      <c r="O144" s="31" t="e">
        <f t="shared" ca="1" si="24"/>
        <v>#VALUE!</v>
      </c>
      <c r="P144" s="132" t="str">
        <f t="shared" ca="1" si="25"/>
        <v/>
      </c>
      <c r="Q144" s="132" t="str">
        <f t="shared" ca="1" si="26"/>
        <v/>
      </c>
      <c r="R144" s="132" t="str">
        <f t="shared" ca="1" si="27"/>
        <v/>
      </c>
      <c r="S144" s="132" t="str">
        <f t="shared" ca="1" si="28"/>
        <v/>
      </c>
      <c r="U144" s="131">
        <v>0.45763888888888887</v>
      </c>
      <c r="V144" s="132">
        <f t="shared" ca="1" si="29"/>
        <v>29520</v>
      </c>
      <c r="W144" s="132">
        <f t="shared" ca="1" si="30"/>
        <v>29520</v>
      </c>
      <c r="X144" s="132">
        <f t="shared" ca="1" si="31"/>
        <v>29520</v>
      </c>
      <c r="Y144" s="132">
        <f t="shared" ca="1" si="32"/>
        <v>29520</v>
      </c>
      <c r="Z144">
        <f t="shared" si="35"/>
        <v>135</v>
      </c>
    </row>
    <row r="145" spans="7:26" x14ac:dyDescent="0.2">
      <c r="G145" s="371"/>
      <c r="M145" t="str">
        <f t="shared" si="33"/>
        <v/>
      </c>
      <c r="N145" t="str">
        <f t="shared" si="34"/>
        <v/>
      </c>
      <c r="O145" s="31" t="e">
        <f t="shared" ca="1" si="24"/>
        <v>#VALUE!</v>
      </c>
      <c r="P145" s="132" t="str">
        <f t="shared" ca="1" si="25"/>
        <v/>
      </c>
      <c r="Q145" s="132" t="str">
        <f t="shared" ca="1" si="26"/>
        <v/>
      </c>
      <c r="R145" s="132" t="str">
        <f t="shared" ca="1" si="27"/>
        <v/>
      </c>
      <c r="S145" s="132" t="str">
        <f t="shared" ca="1" si="28"/>
        <v/>
      </c>
      <c r="U145" s="131">
        <v>0.45833333333333331</v>
      </c>
      <c r="V145" s="132">
        <f t="shared" ca="1" si="29"/>
        <v>29520</v>
      </c>
      <c r="W145" s="132">
        <f t="shared" ca="1" si="30"/>
        <v>29520</v>
      </c>
      <c r="X145" s="132">
        <f t="shared" ca="1" si="31"/>
        <v>29520</v>
      </c>
      <c r="Y145" s="132">
        <f t="shared" ca="1" si="32"/>
        <v>29520</v>
      </c>
      <c r="Z145">
        <f t="shared" si="35"/>
        <v>136</v>
      </c>
    </row>
    <row r="146" spans="7:26" x14ac:dyDescent="0.2">
      <c r="G146" s="371"/>
      <c r="M146" t="str">
        <f t="shared" si="33"/>
        <v/>
      </c>
      <c r="N146" t="str">
        <f t="shared" si="34"/>
        <v/>
      </c>
      <c r="O146" s="31" t="e">
        <f t="shared" ca="1" si="24"/>
        <v>#VALUE!</v>
      </c>
      <c r="P146" s="132" t="str">
        <f t="shared" ca="1" si="25"/>
        <v/>
      </c>
      <c r="Q146" s="132" t="str">
        <f t="shared" ca="1" si="26"/>
        <v/>
      </c>
      <c r="R146" s="132" t="str">
        <f t="shared" ca="1" si="27"/>
        <v/>
      </c>
      <c r="S146" s="132" t="str">
        <f t="shared" ca="1" si="28"/>
        <v/>
      </c>
      <c r="U146" s="131">
        <v>0.45902777777777781</v>
      </c>
      <c r="V146" s="132">
        <f t="shared" ca="1" si="29"/>
        <v>29520</v>
      </c>
      <c r="W146" s="132">
        <f t="shared" ca="1" si="30"/>
        <v>29520</v>
      </c>
      <c r="X146" s="132">
        <f t="shared" ca="1" si="31"/>
        <v>29520</v>
      </c>
      <c r="Y146" s="132">
        <f t="shared" ca="1" si="32"/>
        <v>29520</v>
      </c>
      <c r="Z146">
        <f t="shared" si="35"/>
        <v>137</v>
      </c>
    </row>
    <row r="147" spans="7:26" x14ac:dyDescent="0.2">
      <c r="G147" s="371"/>
      <c r="M147" t="str">
        <f t="shared" si="33"/>
        <v/>
      </c>
      <c r="N147" t="str">
        <f t="shared" si="34"/>
        <v/>
      </c>
      <c r="O147" s="31" t="e">
        <f t="shared" ca="1" si="24"/>
        <v>#VALUE!</v>
      </c>
      <c r="P147" s="132" t="str">
        <f t="shared" ca="1" si="25"/>
        <v/>
      </c>
      <c r="Q147" s="132" t="str">
        <f t="shared" ca="1" si="26"/>
        <v/>
      </c>
      <c r="R147" s="132" t="str">
        <f t="shared" ca="1" si="27"/>
        <v/>
      </c>
      <c r="S147" s="132" t="str">
        <f t="shared" ca="1" si="28"/>
        <v/>
      </c>
      <c r="U147" s="131">
        <v>0.4597222222222222</v>
      </c>
      <c r="V147" s="132">
        <f t="shared" ca="1" si="29"/>
        <v>29520</v>
      </c>
      <c r="W147" s="132">
        <f t="shared" ca="1" si="30"/>
        <v>29520</v>
      </c>
      <c r="X147" s="132">
        <f t="shared" ca="1" si="31"/>
        <v>29520</v>
      </c>
      <c r="Y147" s="132">
        <f t="shared" ca="1" si="32"/>
        <v>29520</v>
      </c>
      <c r="Z147">
        <f t="shared" si="35"/>
        <v>138</v>
      </c>
    </row>
    <row r="148" spans="7:26" x14ac:dyDescent="0.2">
      <c r="G148" s="371"/>
      <c r="M148" t="str">
        <f t="shared" si="33"/>
        <v/>
      </c>
      <c r="N148" t="str">
        <f t="shared" si="34"/>
        <v/>
      </c>
      <c r="O148" s="31" t="e">
        <f t="shared" ca="1" si="24"/>
        <v>#VALUE!</v>
      </c>
      <c r="P148" s="132" t="str">
        <f t="shared" ca="1" si="25"/>
        <v/>
      </c>
      <c r="Q148" s="132" t="str">
        <f t="shared" ca="1" si="26"/>
        <v/>
      </c>
      <c r="R148" s="132" t="str">
        <f t="shared" ca="1" si="27"/>
        <v/>
      </c>
      <c r="S148" s="132" t="str">
        <f t="shared" ca="1" si="28"/>
        <v/>
      </c>
      <c r="U148" s="131">
        <v>0.4604166666666667</v>
      </c>
      <c r="V148" s="132">
        <f t="shared" ca="1" si="29"/>
        <v>29520</v>
      </c>
      <c r="W148" s="132">
        <f t="shared" ca="1" si="30"/>
        <v>29520</v>
      </c>
      <c r="X148" s="132">
        <f t="shared" ca="1" si="31"/>
        <v>29520</v>
      </c>
      <c r="Y148" s="132">
        <f t="shared" ca="1" si="32"/>
        <v>29520</v>
      </c>
      <c r="Z148">
        <f t="shared" si="35"/>
        <v>139</v>
      </c>
    </row>
    <row r="149" spans="7:26" x14ac:dyDescent="0.2">
      <c r="G149" s="371"/>
      <c r="M149" t="str">
        <f t="shared" si="33"/>
        <v/>
      </c>
      <c r="N149" t="str">
        <f t="shared" si="34"/>
        <v/>
      </c>
      <c r="O149" s="31" t="e">
        <f t="shared" ca="1" si="24"/>
        <v>#VALUE!</v>
      </c>
      <c r="P149" s="132" t="str">
        <f t="shared" ca="1" si="25"/>
        <v/>
      </c>
      <c r="Q149" s="132" t="str">
        <f t="shared" ca="1" si="26"/>
        <v/>
      </c>
      <c r="R149" s="132" t="str">
        <f t="shared" ca="1" si="27"/>
        <v/>
      </c>
      <c r="S149" s="132" t="str">
        <f t="shared" ca="1" si="28"/>
        <v/>
      </c>
      <c r="U149" s="131">
        <v>0.46111111111111108</v>
      </c>
      <c r="V149" s="132">
        <f t="shared" ca="1" si="29"/>
        <v>29520</v>
      </c>
      <c r="W149" s="132">
        <f t="shared" ca="1" si="30"/>
        <v>29520</v>
      </c>
      <c r="X149" s="132">
        <f t="shared" ca="1" si="31"/>
        <v>29520</v>
      </c>
      <c r="Y149" s="132">
        <f t="shared" ca="1" si="32"/>
        <v>29520</v>
      </c>
      <c r="Z149">
        <f t="shared" si="35"/>
        <v>140</v>
      </c>
    </row>
    <row r="150" spans="7:26" x14ac:dyDescent="0.2">
      <c r="G150" s="371"/>
      <c r="M150" t="str">
        <f t="shared" si="33"/>
        <v/>
      </c>
      <c r="N150" t="str">
        <f t="shared" si="34"/>
        <v/>
      </c>
      <c r="O150" s="31" t="e">
        <f t="shared" ca="1" si="24"/>
        <v>#VALUE!</v>
      </c>
      <c r="P150" s="132" t="str">
        <f t="shared" ca="1" si="25"/>
        <v/>
      </c>
      <c r="Q150" s="132" t="str">
        <f t="shared" ca="1" si="26"/>
        <v/>
      </c>
      <c r="R150" s="132" t="str">
        <f t="shared" ca="1" si="27"/>
        <v/>
      </c>
      <c r="S150" s="132" t="str">
        <f t="shared" ca="1" si="28"/>
        <v/>
      </c>
      <c r="U150" s="131">
        <v>0.46180555555555558</v>
      </c>
      <c r="V150" s="132">
        <f t="shared" ca="1" si="29"/>
        <v>29520</v>
      </c>
      <c r="W150" s="132">
        <f t="shared" ca="1" si="30"/>
        <v>29520</v>
      </c>
      <c r="X150" s="132">
        <f t="shared" ca="1" si="31"/>
        <v>29520</v>
      </c>
      <c r="Y150" s="132">
        <f t="shared" ca="1" si="32"/>
        <v>29520</v>
      </c>
      <c r="Z150">
        <f t="shared" si="35"/>
        <v>141</v>
      </c>
    </row>
    <row r="151" spans="7:26" x14ac:dyDescent="0.2">
      <c r="G151" s="371"/>
      <c r="M151" t="str">
        <f t="shared" si="33"/>
        <v/>
      </c>
      <c r="N151" t="str">
        <f t="shared" si="34"/>
        <v/>
      </c>
      <c r="O151" s="31" t="e">
        <f t="shared" ca="1" si="24"/>
        <v>#VALUE!</v>
      </c>
      <c r="P151" s="132" t="str">
        <f t="shared" ca="1" si="25"/>
        <v/>
      </c>
      <c r="Q151" s="132" t="str">
        <f t="shared" ca="1" si="26"/>
        <v/>
      </c>
      <c r="R151" s="132" t="str">
        <f t="shared" ca="1" si="27"/>
        <v/>
      </c>
      <c r="S151" s="132" t="str">
        <f t="shared" ca="1" si="28"/>
        <v/>
      </c>
      <c r="U151" s="131">
        <v>0.46249999999999997</v>
      </c>
      <c r="V151" s="132">
        <f t="shared" ca="1" si="29"/>
        <v>29520</v>
      </c>
      <c r="W151" s="132">
        <f t="shared" ca="1" si="30"/>
        <v>29520</v>
      </c>
      <c r="X151" s="132">
        <f t="shared" ca="1" si="31"/>
        <v>29520</v>
      </c>
      <c r="Y151" s="132">
        <f t="shared" ca="1" si="32"/>
        <v>29520</v>
      </c>
      <c r="Z151">
        <f t="shared" si="35"/>
        <v>142</v>
      </c>
    </row>
    <row r="152" spans="7:26" x14ac:dyDescent="0.2">
      <c r="G152" s="371"/>
      <c r="M152" t="str">
        <f t="shared" si="33"/>
        <v/>
      </c>
      <c r="N152" t="str">
        <f t="shared" si="34"/>
        <v/>
      </c>
      <c r="O152" s="31" t="e">
        <f t="shared" ca="1" si="24"/>
        <v>#VALUE!</v>
      </c>
      <c r="P152" s="132" t="str">
        <f t="shared" ca="1" si="25"/>
        <v/>
      </c>
      <c r="Q152" s="132" t="str">
        <f t="shared" ca="1" si="26"/>
        <v/>
      </c>
      <c r="R152" s="132" t="str">
        <f t="shared" ca="1" si="27"/>
        <v/>
      </c>
      <c r="S152" s="132" t="str">
        <f t="shared" ca="1" si="28"/>
        <v/>
      </c>
      <c r="U152" s="131">
        <v>0.46319444444444446</v>
      </c>
      <c r="V152" s="132">
        <f t="shared" ca="1" si="29"/>
        <v>29520</v>
      </c>
      <c r="W152" s="132">
        <f t="shared" ca="1" si="30"/>
        <v>29520</v>
      </c>
      <c r="X152" s="132">
        <f t="shared" ca="1" si="31"/>
        <v>29520</v>
      </c>
      <c r="Y152" s="132">
        <f t="shared" ca="1" si="32"/>
        <v>29520</v>
      </c>
      <c r="Z152">
        <f t="shared" si="35"/>
        <v>143</v>
      </c>
    </row>
    <row r="153" spans="7:26" x14ac:dyDescent="0.2">
      <c r="G153" s="371"/>
      <c r="M153" t="str">
        <f t="shared" si="33"/>
        <v/>
      </c>
      <c r="N153" t="str">
        <f t="shared" si="34"/>
        <v/>
      </c>
      <c r="O153" s="31" t="e">
        <f t="shared" ca="1" si="24"/>
        <v>#VALUE!</v>
      </c>
      <c r="P153" s="132" t="str">
        <f t="shared" ca="1" si="25"/>
        <v/>
      </c>
      <c r="Q153" s="132" t="str">
        <f t="shared" ca="1" si="26"/>
        <v/>
      </c>
      <c r="R153" s="132" t="str">
        <f t="shared" ca="1" si="27"/>
        <v/>
      </c>
      <c r="S153" s="132" t="str">
        <f t="shared" ca="1" si="28"/>
        <v/>
      </c>
      <c r="U153" s="131">
        <v>0.46388888888888885</v>
      </c>
      <c r="V153" s="132">
        <f t="shared" ca="1" si="29"/>
        <v>29520</v>
      </c>
      <c r="W153" s="132">
        <f t="shared" ca="1" si="30"/>
        <v>29520</v>
      </c>
      <c r="X153" s="132">
        <f t="shared" ca="1" si="31"/>
        <v>29520</v>
      </c>
      <c r="Y153" s="132">
        <f t="shared" ca="1" si="32"/>
        <v>29520</v>
      </c>
      <c r="Z153">
        <f t="shared" si="35"/>
        <v>144</v>
      </c>
    </row>
    <row r="154" spans="7:26" x14ac:dyDescent="0.2">
      <c r="G154" s="371"/>
      <c r="M154" t="str">
        <f t="shared" si="33"/>
        <v/>
      </c>
      <c r="N154" t="str">
        <f t="shared" si="34"/>
        <v/>
      </c>
      <c r="O154" s="31" t="e">
        <f t="shared" ca="1" si="24"/>
        <v>#VALUE!</v>
      </c>
      <c r="P154" s="132" t="str">
        <f t="shared" ca="1" si="25"/>
        <v/>
      </c>
      <c r="Q154" s="132" t="str">
        <f t="shared" ca="1" si="26"/>
        <v/>
      </c>
      <c r="R154" s="132" t="str">
        <f t="shared" ca="1" si="27"/>
        <v/>
      </c>
      <c r="S154" s="132" t="str">
        <f t="shared" ca="1" si="28"/>
        <v/>
      </c>
      <c r="U154" s="131">
        <v>0.46458333333333335</v>
      </c>
      <c r="V154" s="132">
        <f t="shared" ca="1" si="29"/>
        <v>29520</v>
      </c>
      <c r="W154" s="132">
        <f t="shared" ca="1" si="30"/>
        <v>29520</v>
      </c>
      <c r="X154" s="132">
        <f t="shared" ca="1" si="31"/>
        <v>29520</v>
      </c>
      <c r="Y154" s="132">
        <f t="shared" ca="1" si="32"/>
        <v>29520</v>
      </c>
      <c r="Z154">
        <f t="shared" si="35"/>
        <v>145</v>
      </c>
    </row>
    <row r="155" spans="7:26" x14ac:dyDescent="0.2">
      <c r="G155" s="371"/>
      <c r="M155" t="str">
        <f t="shared" si="33"/>
        <v/>
      </c>
      <c r="N155" t="str">
        <f t="shared" si="34"/>
        <v/>
      </c>
      <c r="O155" s="31" t="e">
        <f t="shared" ca="1" si="24"/>
        <v>#VALUE!</v>
      </c>
      <c r="P155" s="132" t="str">
        <f t="shared" ca="1" si="25"/>
        <v/>
      </c>
      <c r="Q155" s="132" t="str">
        <f t="shared" ca="1" si="26"/>
        <v/>
      </c>
      <c r="R155" s="132" t="str">
        <f t="shared" ca="1" si="27"/>
        <v/>
      </c>
      <c r="S155" s="132" t="str">
        <f t="shared" ca="1" si="28"/>
        <v/>
      </c>
      <c r="U155" s="131">
        <v>0.46527777777777773</v>
      </c>
      <c r="V155" s="132">
        <f t="shared" ca="1" si="29"/>
        <v>29520</v>
      </c>
      <c r="W155" s="132">
        <f t="shared" ca="1" si="30"/>
        <v>29520</v>
      </c>
      <c r="X155" s="132">
        <f t="shared" ca="1" si="31"/>
        <v>29520</v>
      </c>
      <c r="Y155" s="132">
        <f t="shared" ca="1" si="32"/>
        <v>29520</v>
      </c>
      <c r="Z155">
        <f t="shared" si="35"/>
        <v>146</v>
      </c>
    </row>
    <row r="156" spans="7:26" x14ac:dyDescent="0.2">
      <c r="G156" s="371"/>
      <c r="M156" t="str">
        <f t="shared" si="33"/>
        <v/>
      </c>
      <c r="N156" t="str">
        <f t="shared" si="34"/>
        <v/>
      </c>
      <c r="O156" s="31" t="e">
        <f t="shared" ca="1" si="24"/>
        <v>#VALUE!</v>
      </c>
      <c r="P156" s="132" t="str">
        <f t="shared" ca="1" si="25"/>
        <v/>
      </c>
      <c r="Q156" s="132" t="str">
        <f t="shared" ca="1" si="26"/>
        <v/>
      </c>
      <c r="R156" s="132" t="str">
        <f t="shared" ca="1" si="27"/>
        <v/>
      </c>
      <c r="S156" s="132" t="str">
        <f t="shared" ca="1" si="28"/>
        <v/>
      </c>
      <c r="U156" s="131">
        <v>0.46597222222222223</v>
      </c>
      <c r="V156" s="132">
        <f t="shared" ca="1" si="29"/>
        <v>29520</v>
      </c>
      <c r="W156" s="132">
        <f t="shared" ca="1" si="30"/>
        <v>29520</v>
      </c>
      <c r="X156" s="132">
        <f t="shared" ca="1" si="31"/>
        <v>29520</v>
      </c>
      <c r="Y156" s="132">
        <f t="shared" ca="1" si="32"/>
        <v>29520</v>
      </c>
      <c r="Z156">
        <f t="shared" si="35"/>
        <v>147</v>
      </c>
    </row>
    <row r="157" spans="7:26" x14ac:dyDescent="0.2">
      <c r="G157" s="371"/>
      <c r="M157" t="str">
        <f t="shared" si="33"/>
        <v/>
      </c>
      <c r="N157" t="str">
        <f t="shared" si="34"/>
        <v/>
      </c>
      <c r="O157" s="31" t="e">
        <f t="shared" ca="1" si="24"/>
        <v>#VALUE!</v>
      </c>
      <c r="P157" s="132" t="str">
        <f t="shared" ca="1" si="25"/>
        <v/>
      </c>
      <c r="Q157" s="132" t="str">
        <f t="shared" ca="1" si="26"/>
        <v/>
      </c>
      <c r="R157" s="132" t="str">
        <f t="shared" ca="1" si="27"/>
        <v/>
      </c>
      <c r="S157" s="132" t="str">
        <f t="shared" ca="1" si="28"/>
        <v/>
      </c>
      <c r="U157" s="131">
        <v>0.46666666666666662</v>
      </c>
      <c r="V157" s="132">
        <f t="shared" ca="1" si="29"/>
        <v>29520</v>
      </c>
      <c r="W157" s="132">
        <f t="shared" ca="1" si="30"/>
        <v>29520</v>
      </c>
      <c r="X157" s="132">
        <f t="shared" ca="1" si="31"/>
        <v>29520</v>
      </c>
      <c r="Y157" s="132">
        <f t="shared" ca="1" si="32"/>
        <v>29520</v>
      </c>
      <c r="Z157">
        <f t="shared" si="35"/>
        <v>148</v>
      </c>
    </row>
    <row r="158" spans="7:26" x14ac:dyDescent="0.2">
      <c r="G158" s="371"/>
      <c r="M158" t="str">
        <f t="shared" si="33"/>
        <v/>
      </c>
      <c r="N158" t="str">
        <f t="shared" si="34"/>
        <v/>
      </c>
      <c r="O158" s="31" t="e">
        <f t="shared" ca="1" si="24"/>
        <v>#VALUE!</v>
      </c>
      <c r="P158" s="132" t="str">
        <f t="shared" ca="1" si="25"/>
        <v/>
      </c>
      <c r="Q158" s="132" t="str">
        <f t="shared" ca="1" si="26"/>
        <v/>
      </c>
      <c r="R158" s="132" t="str">
        <f t="shared" ca="1" si="27"/>
        <v/>
      </c>
      <c r="S158" s="132" t="str">
        <f t="shared" ca="1" si="28"/>
        <v/>
      </c>
      <c r="U158" s="131">
        <v>0.46736111111111112</v>
      </c>
      <c r="V158" s="132">
        <f t="shared" ca="1" si="29"/>
        <v>29520</v>
      </c>
      <c r="W158" s="132">
        <f t="shared" ca="1" si="30"/>
        <v>29520</v>
      </c>
      <c r="X158" s="132">
        <f t="shared" ca="1" si="31"/>
        <v>29520</v>
      </c>
      <c r="Y158" s="132">
        <f t="shared" ca="1" si="32"/>
        <v>29520</v>
      </c>
      <c r="Z158">
        <f t="shared" si="35"/>
        <v>149</v>
      </c>
    </row>
    <row r="159" spans="7:26" x14ac:dyDescent="0.2">
      <c r="G159" s="371"/>
      <c r="M159" t="str">
        <f t="shared" si="33"/>
        <v/>
      </c>
      <c r="N159" t="str">
        <f t="shared" si="34"/>
        <v/>
      </c>
      <c r="O159" s="31" t="e">
        <f t="shared" ca="1" si="24"/>
        <v>#VALUE!</v>
      </c>
      <c r="P159" s="132" t="str">
        <f t="shared" ca="1" si="25"/>
        <v/>
      </c>
      <c r="Q159" s="132" t="str">
        <f t="shared" ca="1" si="26"/>
        <v/>
      </c>
      <c r="R159" s="132" t="str">
        <f t="shared" ca="1" si="27"/>
        <v/>
      </c>
      <c r="S159" s="132" t="str">
        <f t="shared" ca="1" si="28"/>
        <v/>
      </c>
      <c r="U159" s="131">
        <v>0.4680555555555555</v>
      </c>
      <c r="V159" s="132">
        <f t="shared" ca="1" si="29"/>
        <v>29520</v>
      </c>
      <c r="W159" s="132">
        <f t="shared" ca="1" si="30"/>
        <v>29520</v>
      </c>
      <c r="X159" s="132">
        <f t="shared" ca="1" si="31"/>
        <v>29520</v>
      </c>
      <c r="Y159" s="132">
        <f t="shared" ca="1" si="32"/>
        <v>29520</v>
      </c>
      <c r="Z159">
        <f t="shared" si="35"/>
        <v>150</v>
      </c>
    </row>
    <row r="160" spans="7:26" x14ac:dyDescent="0.2">
      <c r="G160" s="371"/>
      <c r="M160" t="str">
        <f t="shared" si="33"/>
        <v/>
      </c>
      <c r="N160" t="str">
        <f t="shared" si="34"/>
        <v/>
      </c>
      <c r="O160" s="31" t="e">
        <f t="shared" ca="1" si="24"/>
        <v>#VALUE!</v>
      </c>
      <c r="P160" s="132" t="str">
        <f t="shared" ca="1" si="25"/>
        <v/>
      </c>
      <c r="Q160" s="132" t="str">
        <f t="shared" ca="1" si="26"/>
        <v/>
      </c>
      <c r="R160" s="132" t="str">
        <f t="shared" ca="1" si="27"/>
        <v/>
      </c>
      <c r="S160" s="132" t="str">
        <f t="shared" ca="1" si="28"/>
        <v/>
      </c>
      <c r="U160" s="131">
        <v>0.46875</v>
      </c>
      <c r="V160" s="132">
        <f t="shared" ca="1" si="29"/>
        <v>29520</v>
      </c>
      <c r="W160" s="132">
        <f t="shared" ca="1" si="30"/>
        <v>29520</v>
      </c>
      <c r="X160" s="132">
        <f t="shared" ca="1" si="31"/>
        <v>29520</v>
      </c>
      <c r="Y160" s="132">
        <f t="shared" ca="1" si="32"/>
        <v>29520</v>
      </c>
      <c r="Z160">
        <f t="shared" si="35"/>
        <v>151</v>
      </c>
    </row>
    <row r="161" spans="7:26" x14ac:dyDescent="0.2">
      <c r="G161" s="371"/>
      <c r="M161" t="str">
        <f t="shared" si="33"/>
        <v/>
      </c>
      <c r="N161" t="str">
        <f t="shared" si="34"/>
        <v/>
      </c>
      <c r="O161" s="31" t="e">
        <f t="shared" ca="1" si="24"/>
        <v>#VALUE!</v>
      </c>
      <c r="P161" s="132" t="str">
        <f t="shared" ca="1" si="25"/>
        <v/>
      </c>
      <c r="Q161" s="132" t="str">
        <f t="shared" ca="1" si="26"/>
        <v/>
      </c>
      <c r="R161" s="132" t="str">
        <f t="shared" ca="1" si="27"/>
        <v/>
      </c>
      <c r="S161" s="132" t="str">
        <f t="shared" ca="1" si="28"/>
        <v/>
      </c>
      <c r="U161" s="131">
        <v>0.4694444444444445</v>
      </c>
      <c r="V161" s="132">
        <f t="shared" ca="1" si="29"/>
        <v>29520</v>
      </c>
      <c r="W161" s="132">
        <f t="shared" ca="1" si="30"/>
        <v>29520</v>
      </c>
      <c r="X161" s="132">
        <f t="shared" ca="1" si="31"/>
        <v>29520</v>
      </c>
      <c r="Y161" s="132">
        <f t="shared" ca="1" si="32"/>
        <v>29520</v>
      </c>
      <c r="Z161">
        <f t="shared" si="35"/>
        <v>152</v>
      </c>
    </row>
    <row r="162" spans="7:26" x14ac:dyDescent="0.2">
      <c r="G162" s="371"/>
      <c r="M162" t="str">
        <f t="shared" si="33"/>
        <v/>
      </c>
      <c r="N162" t="str">
        <f t="shared" si="34"/>
        <v/>
      </c>
      <c r="O162" s="31" t="e">
        <f t="shared" ca="1" si="24"/>
        <v>#VALUE!</v>
      </c>
      <c r="P162" s="132" t="str">
        <f t="shared" ca="1" si="25"/>
        <v/>
      </c>
      <c r="Q162" s="132" t="str">
        <f t="shared" ca="1" si="26"/>
        <v/>
      </c>
      <c r="R162" s="132" t="str">
        <f t="shared" ca="1" si="27"/>
        <v/>
      </c>
      <c r="S162" s="132" t="str">
        <f t="shared" ca="1" si="28"/>
        <v/>
      </c>
      <c r="U162" s="131">
        <v>0.47013888888888888</v>
      </c>
      <c r="V162" s="132">
        <f t="shared" ca="1" si="29"/>
        <v>29520</v>
      </c>
      <c r="W162" s="132">
        <f t="shared" ca="1" si="30"/>
        <v>29520</v>
      </c>
      <c r="X162" s="132">
        <f t="shared" ca="1" si="31"/>
        <v>29520</v>
      </c>
      <c r="Y162" s="132">
        <f t="shared" ca="1" si="32"/>
        <v>29520</v>
      </c>
      <c r="Z162">
        <f t="shared" si="35"/>
        <v>153</v>
      </c>
    </row>
    <row r="163" spans="7:26" x14ac:dyDescent="0.2">
      <c r="G163" s="371"/>
      <c r="M163" t="str">
        <f t="shared" si="33"/>
        <v/>
      </c>
      <c r="N163" t="str">
        <f t="shared" si="34"/>
        <v/>
      </c>
      <c r="O163" s="31" t="e">
        <f t="shared" ca="1" si="24"/>
        <v>#VALUE!</v>
      </c>
      <c r="P163" s="132" t="str">
        <f t="shared" ca="1" si="25"/>
        <v/>
      </c>
      <c r="Q163" s="132" t="str">
        <f t="shared" ca="1" si="26"/>
        <v/>
      </c>
      <c r="R163" s="132" t="str">
        <f t="shared" ca="1" si="27"/>
        <v/>
      </c>
      <c r="S163" s="132" t="str">
        <f t="shared" ca="1" si="28"/>
        <v/>
      </c>
      <c r="U163" s="131">
        <v>0.47083333333333338</v>
      </c>
      <c r="V163" s="132">
        <f t="shared" ca="1" si="29"/>
        <v>29520</v>
      </c>
      <c r="W163" s="132">
        <f t="shared" ca="1" si="30"/>
        <v>29520</v>
      </c>
      <c r="X163" s="132">
        <f t="shared" ca="1" si="31"/>
        <v>29520</v>
      </c>
      <c r="Y163" s="132">
        <f t="shared" ca="1" si="32"/>
        <v>29520</v>
      </c>
      <c r="Z163">
        <f t="shared" si="35"/>
        <v>154</v>
      </c>
    </row>
    <row r="164" spans="7:26" x14ac:dyDescent="0.2">
      <c r="G164" s="371"/>
      <c r="M164" t="str">
        <f t="shared" si="33"/>
        <v/>
      </c>
      <c r="N164" t="str">
        <f t="shared" si="34"/>
        <v/>
      </c>
      <c r="O164" s="31" t="e">
        <f t="shared" ca="1" si="24"/>
        <v>#VALUE!</v>
      </c>
      <c r="P164" s="132" t="str">
        <f t="shared" ca="1" si="25"/>
        <v/>
      </c>
      <c r="Q164" s="132" t="str">
        <f t="shared" ca="1" si="26"/>
        <v/>
      </c>
      <c r="R164" s="132" t="str">
        <f t="shared" ca="1" si="27"/>
        <v/>
      </c>
      <c r="S164" s="132" t="str">
        <f t="shared" ca="1" si="28"/>
        <v/>
      </c>
      <c r="U164" s="131">
        <v>0.47152777777777777</v>
      </c>
      <c r="V164" s="132">
        <f t="shared" ca="1" si="29"/>
        <v>29520</v>
      </c>
      <c r="W164" s="132">
        <f t="shared" ca="1" si="30"/>
        <v>29520</v>
      </c>
      <c r="X164" s="132">
        <f t="shared" ca="1" si="31"/>
        <v>29520</v>
      </c>
      <c r="Y164" s="132">
        <f t="shared" ca="1" si="32"/>
        <v>29520</v>
      </c>
      <c r="Z164">
        <f t="shared" si="35"/>
        <v>155</v>
      </c>
    </row>
    <row r="165" spans="7:26" x14ac:dyDescent="0.2">
      <c r="G165" s="371"/>
      <c r="M165" t="str">
        <f t="shared" si="33"/>
        <v/>
      </c>
      <c r="N165" t="str">
        <f t="shared" si="34"/>
        <v/>
      </c>
      <c r="O165" s="31" t="e">
        <f t="shared" ca="1" si="24"/>
        <v>#VALUE!</v>
      </c>
      <c r="P165" s="132" t="str">
        <f t="shared" ca="1" si="25"/>
        <v/>
      </c>
      <c r="Q165" s="132" t="str">
        <f t="shared" ca="1" si="26"/>
        <v/>
      </c>
      <c r="R165" s="132" t="str">
        <f t="shared" ca="1" si="27"/>
        <v/>
      </c>
      <c r="S165" s="132" t="str">
        <f t="shared" ca="1" si="28"/>
        <v/>
      </c>
      <c r="U165" s="131">
        <v>0.47222222222222227</v>
      </c>
      <c r="V165" s="132">
        <f t="shared" ca="1" si="29"/>
        <v>29520</v>
      </c>
      <c r="W165" s="132">
        <f t="shared" ca="1" si="30"/>
        <v>29520</v>
      </c>
      <c r="X165" s="132">
        <f t="shared" ca="1" si="31"/>
        <v>29520</v>
      </c>
      <c r="Y165" s="132">
        <f t="shared" ca="1" si="32"/>
        <v>29520</v>
      </c>
      <c r="Z165">
        <f t="shared" si="35"/>
        <v>156</v>
      </c>
    </row>
    <row r="166" spans="7:26" x14ac:dyDescent="0.2">
      <c r="G166" s="371"/>
      <c r="M166" t="str">
        <f t="shared" si="33"/>
        <v/>
      </c>
      <c r="N166" t="str">
        <f t="shared" si="34"/>
        <v/>
      </c>
      <c r="O166" s="31" t="e">
        <f t="shared" ca="1" si="24"/>
        <v>#VALUE!</v>
      </c>
      <c r="P166" s="132" t="str">
        <f t="shared" ca="1" si="25"/>
        <v/>
      </c>
      <c r="Q166" s="132" t="str">
        <f t="shared" ca="1" si="26"/>
        <v/>
      </c>
      <c r="R166" s="132" t="str">
        <f t="shared" ca="1" si="27"/>
        <v/>
      </c>
      <c r="S166" s="132" t="str">
        <f t="shared" ca="1" si="28"/>
        <v/>
      </c>
      <c r="U166" s="131">
        <v>0.47291666666666665</v>
      </c>
      <c r="V166" s="132">
        <f t="shared" ca="1" si="29"/>
        <v>29520</v>
      </c>
      <c r="W166" s="132">
        <f t="shared" ca="1" si="30"/>
        <v>29520</v>
      </c>
      <c r="X166" s="132">
        <f t="shared" ca="1" si="31"/>
        <v>29520</v>
      </c>
      <c r="Y166" s="132">
        <f t="shared" ca="1" si="32"/>
        <v>29520</v>
      </c>
      <c r="Z166">
        <f t="shared" si="35"/>
        <v>157</v>
      </c>
    </row>
    <row r="167" spans="7:26" x14ac:dyDescent="0.2">
      <c r="G167" s="371"/>
      <c r="M167" t="str">
        <f t="shared" si="33"/>
        <v/>
      </c>
      <c r="N167" t="str">
        <f t="shared" si="34"/>
        <v/>
      </c>
      <c r="O167" s="31" t="e">
        <f t="shared" ca="1" si="24"/>
        <v>#VALUE!</v>
      </c>
      <c r="P167" s="132" t="str">
        <f t="shared" ca="1" si="25"/>
        <v/>
      </c>
      <c r="Q167" s="132" t="str">
        <f t="shared" ca="1" si="26"/>
        <v/>
      </c>
      <c r="R167" s="132" t="str">
        <f t="shared" ca="1" si="27"/>
        <v/>
      </c>
      <c r="S167" s="132" t="str">
        <f t="shared" ca="1" si="28"/>
        <v/>
      </c>
      <c r="U167" s="131">
        <v>0.47361111111111115</v>
      </c>
      <c r="V167" s="132">
        <f t="shared" ca="1" si="29"/>
        <v>29520</v>
      </c>
      <c r="W167" s="132">
        <f t="shared" ca="1" si="30"/>
        <v>29520</v>
      </c>
      <c r="X167" s="132">
        <f t="shared" ca="1" si="31"/>
        <v>29520</v>
      </c>
      <c r="Y167" s="132">
        <f t="shared" ca="1" si="32"/>
        <v>29520</v>
      </c>
      <c r="Z167">
        <f t="shared" si="35"/>
        <v>158</v>
      </c>
    </row>
    <row r="168" spans="7:26" x14ac:dyDescent="0.2">
      <c r="G168" s="371"/>
      <c r="M168" t="str">
        <f t="shared" si="33"/>
        <v/>
      </c>
      <c r="N168" t="str">
        <f t="shared" si="34"/>
        <v/>
      </c>
      <c r="O168" s="31" t="e">
        <f t="shared" ca="1" si="24"/>
        <v>#VALUE!</v>
      </c>
      <c r="P168" s="132" t="str">
        <f t="shared" ca="1" si="25"/>
        <v/>
      </c>
      <c r="Q168" s="132" t="str">
        <f t="shared" ca="1" si="26"/>
        <v/>
      </c>
      <c r="R168" s="132" t="str">
        <f t="shared" ca="1" si="27"/>
        <v/>
      </c>
      <c r="S168" s="132" t="str">
        <f t="shared" ca="1" si="28"/>
        <v/>
      </c>
      <c r="U168" s="131">
        <v>0.47430555555555554</v>
      </c>
      <c r="V168" s="132">
        <f t="shared" ca="1" si="29"/>
        <v>29520</v>
      </c>
      <c r="W168" s="132">
        <f t="shared" ca="1" si="30"/>
        <v>29520</v>
      </c>
      <c r="X168" s="132">
        <f t="shared" ca="1" si="31"/>
        <v>29520</v>
      </c>
      <c r="Y168" s="132">
        <f t="shared" ca="1" si="32"/>
        <v>29520</v>
      </c>
      <c r="Z168">
        <f t="shared" si="35"/>
        <v>159</v>
      </c>
    </row>
    <row r="169" spans="7:26" x14ac:dyDescent="0.2">
      <c r="G169" s="371"/>
      <c r="M169" t="str">
        <f t="shared" si="33"/>
        <v/>
      </c>
      <c r="N169" t="str">
        <f t="shared" si="34"/>
        <v/>
      </c>
      <c r="O169" s="31" t="e">
        <f t="shared" ca="1" si="24"/>
        <v>#VALUE!</v>
      </c>
      <c r="P169" s="132" t="str">
        <f t="shared" ca="1" si="25"/>
        <v/>
      </c>
      <c r="Q169" s="132" t="str">
        <f t="shared" ca="1" si="26"/>
        <v/>
      </c>
      <c r="R169" s="132" t="str">
        <f t="shared" ca="1" si="27"/>
        <v/>
      </c>
      <c r="S169" s="132" t="str">
        <f t="shared" ca="1" si="28"/>
        <v/>
      </c>
      <c r="U169" s="131">
        <v>0.47500000000000003</v>
      </c>
      <c r="V169" s="132">
        <f t="shared" ca="1" si="29"/>
        <v>29520</v>
      </c>
      <c r="W169" s="132">
        <f t="shared" ca="1" si="30"/>
        <v>29520</v>
      </c>
      <c r="X169" s="132">
        <f t="shared" ca="1" si="31"/>
        <v>29520</v>
      </c>
      <c r="Y169" s="132">
        <f t="shared" ca="1" si="32"/>
        <v>29520</v>
      </c>
      <c r="Z169">
        <f t="shared" si="35"/>
        <v>160</v>
      </c>
    </row>
    <row r="170" spans="7:26" x14ac:dyDescent="0.2">
      <c r="G170" s="371"/>
      <c r="M170" t="str">
        <f t="shared" si="33"/>
        <v/>
      </c>
      <c r="N170" t="str">
        <f t="shared" si="34"/>
        <v/>
      </c>
      <c r="O170" s="31" t="e">
        <f t="shared" ca="1" si="24"/>
        <v>#VALUE!</v>
      </c>
      <c r="P170" s="132" t="str">
        <f t="shared" ca="1" si="25"/>
        <v/>
      </c>
      <c r="Q170" s="132" t="str">
        <f t="shared" ca="1" si="26"/>
        <v/>
      </c>
      <c r="R170" s="132" t="str">
        <f t="shared" ca="1" si="27"/>
        <v/>
      </c>
      <c r="S170" s="132" t="str">
        <f t="shared" ca="1" si="28"/>
        <v/>
      </c>
      <c r="U170" s="131">
        <v>0.47569444444444442</v>
      </c>
      <c r="V170" s="132">
        <f t="shared" ca="1" si="29"/>
        <v>29520</v>
      </c>
      <c r="W170" s="132">
        <f t="shared" ca="1" si="30"/>
        <v>29520</v>
      </c>
      <c r="X170" s="132">
        <f t="shared" ca="1" si="31"/>
        <v>29520</v>
      </c>
      <c r="Y170" s="132">
        <f t="shared" ca="1" si="32"/>
        <v>29520</v>
      </c>
      <c r="Z170">
        <f t="shared" si="35"/>
        <v>161</v>
      </c>
    </row>
    <row r="171" spans="7:26" x14ac:dyDescent="0.2">
      <c r="G171" s="371"/>
      <c r="M171" t="str">
        <f t="shared" si="33"/>
        <v/>
      </c>
      <c r="N171" t="str">
        <f t="shared" si="34"/>
        <v/>
      </c>
      <c r="O171" s="31" t="e">
        <f t="shared" ca="1" si="24"/>
        <v>#VALUE!</v>
      </c>
      <c r="P171" s="132" t="str">
        <f t="shared" ca="1" si="25"/>
        <v/>
      </c>
      <c r="Q171" s="132" t="str">
        <f t="shared" ca="1" si="26"/>
        <v/>
      </c>
      <c r="R171" s="132" t="str">
        <f t="shared" ca="1" si="27"/>
        <v/>
      </c>
      <c r="S171" s="132" t="str">
        <f t="shared" ca="1" si="28"/>
        <v/>
      </c>
      <c r="U171" s="131">
        <v>0.47638888888888892</v>
      </c>
      <c r="V171" s="132">
        <f t="shared" ca="1" si="29"/>
        <v>29520</v>
      </c>
      <c r="W171" s="132">
        <f t="shared" ca="1" si="30"/>
        <v>29520</v>
      </c>
      <c r="X171" s="132">
        <f t="shared" ca="1" si="31"/>
        <v>29520</v>
      </c>
      <c r="Y171" s="132">
        <f t="shared" ca="1" si="32"/>
        <v>29520</v>
      </c>
      <c r="Z171">
        <f t="shared" si="35"/>
        <v>162</v>
      </c>
    </row>
    <row r="172" spans="7:26" x14ac:dyDescent="0.2">
      <c r="G172" s="371"/>
      <c r="M172" t="str">
        <f t="shared" si="33"/>
        <v/>
      </c>
      <c r="N172" t="str">
        <f t="shared" si="34"/>
        <v/>
      </c>
      <c r="O172" s="31" t="e">
        <f t="shared" ca="1" si="24"/>
        <v>#VALUE!</v>
      </c>
      <c r="P172" s="132" t="str">
        <f t="shared" ca="1" si="25"/>
        <v/>
      </c>
      <c r="Q172" s="132" t="str">
        <f t="shared" ca="1" si="26"/>
        <v/>
      </c>
      <c r="R172" s="132" t="str">
        <f t="shared" ca="1" si="27"/>
        <v/>
      </c>
      <c r="S172" s="132" t="str">
        <f t="shared" ca="1" si="28"/>
        <v/>
      </c>
      <c r="U172" s="131">
        <v>0.4770833333333333</v>
      </c>
      <c r="V172" s="132">
        <f t="shared" ca="1" si="29"/>
        <v>29520</v>
      </c>
      <c r="W172" s="132">
        <f t="shared" ca="1" si="30"/>
        <v>29520</v>
      </c>
      <c r="X172" s="132">
        <f t="shared" ca="1" si="31"/>
        <v>29520</v>
      </c>
      <c r="Y172" s="132">
        <f t="shared" ca="1" si="32"/>
        <v>29520</v>
      </c>
      <c r="Z172">
        <f t="shared" si="35"/>
        <v>163</v>
      </c>
    </row>
    <row r="173" spans="7:26" x14ac:dyDescent="0.2">
      <c r="G173" s="371"/>
      <c r="M173" t="str">
        <f t="shared" si="33"/>
        <v/>
      </c>
      <c r="N173" t="str">
        <f t="shared" si="34"/>
        <v/>
      </c>
      <c r="O173" s="31" t="e">
        <f t="shared" ca="1" si="24"/>
        <v>#VALUE!</v>
      </c>
      <c r="P173" s="132" t="str">
        <f t="shared" ca="1" si="25"/>
        <v/>
      </c>
      <c r="Q173" s="132" t="str">
        <f t="shared" ca="1" si="26"/>
        <v/>
      </c>
      <c r="R173" s="132" t="str">
        <f t="shared" ca="1" si="27"/>
        <v/>
      </c>
      <c r="S173" s="132" t="str">
        <f t="shared" ca="1" si="28"/>
        <v/>
      </c>
      <c r="U173" s="131">
        <v>0.4777777777777778</v>
      </c>
      <c r="V173" s="132">
        <f t="shared" ca="1" si="29"/>
        <v>29520</v>
      </c>
      <c r="W173" s="132">
        <f t="shared" ca="1" si="30"/>
        <v>29520</v>
      </c>
      <c r="X173" s="132">
        <f t="shared" ca="1" si="31"/>
        <v>29520</v>
      </c>
      <c r="Y173" s="132">
        <f t="shared" ca="1" si="32"/>
        <v>29520</v>
      </c>
      <c r="Z173">
        <f t="shared" si="35"/>
        <v>164</v>
      </c>
    </row>
    <row r="174" spans="7:26" x14ac:dyDescent="0.2">
      <c r="G174" s="371"/>
      <c r="M174" t="str">
        <f t="shared" si="33"/>
        <v/>
      </c>
      <c r="N174" t="str">
        <f t="shared" si="34"/>
        <v/>
      </c>
      <c r="O174" s="31" t="e">
        <f t="shared" ca="1" si="24"/>
        <v>#VALUE!</v>
      </c>
      <c r="P174" s="132" t="str">
        <f t="shared" ca="1" si="25"/>
        <v/>
      </c>
      <c r="Q174" s="132" t="str">
        <f t="shared" ca="1" si="26"/>
        <v/>
      </c>
      <c r="R174" s="132" t="str">
        <f t="shared" ca="1" si="27"/>
        <v/>
      </c>
      <c r="S174" s="132" t="str">
        <f t="shared" ca="1" si="28"/>
        <v/>
      </c>
      <c r="U174" s="131">
        <v>0.47847222222222219</v>
      </c>
      <c r="V174" s="132">
        <f t="shared" ca="1" si="29"/>
        <v>29520</v>
      </c>
      <c r="W174" s="132">
        <f t="shared" ca="1" si="30"/>
        <v>29520</v>
      </c>
      <c r="X174" s="132">
        <f t="shared" ca="1" si="31"/>
        <v>29520</v>
      </c>
      <c r="Y174" s="132">
        <f t="shared" ca="1" si="32"/>
        <v>29520</v>
      </c>
      <c r="Z174">
        <f t="shared" si="35"/>
        <v>165</v>
      </c>
    </row>
    <row r="175" spans="7:26" x14ac:dyDescent="0.2">
      <c r="G175" s="371"/>
      <c r="M175" t="str">
        <f t="shared" si="33"/>
        <v/>
      </c>
      <c r="N175" t="str">
        <f t="shared" si="34"/>
        <v/>
      </c>
      <c r="O175" s="31" t="e">
        <f t="shared" ca="1" si="24"/>
        <v>#VALUE!</v>
      </c>
      <c r="P175" s="132" t="str">
        <f t="shared" ca="1" si="25"/>
        <v/>
      </c>
      <c r="Q175" s="132" t="str">
        <f t="shared" ca="1" si="26"/>
        <v/>
      </c>
      <c r="R175" s="132" t="str">
        <f t="shared" ca="1" si="27"/>
        <v/>
      </c>
      <c r="S175" s="132" t="str">
        <f t="shared" ca="1" si="28"/>
        <v/>
      </c>
      <c r="U175" s="131">
        <v>0.47916666666666669</v>
      </c>
      <c r="V175" s="132">
        <f t="shared" ca="1" si="29"/>
        <v>29520</v>
      </c>
      <c r="W175" s="132">
        <f t="shared" ca="1" si="30"/>
        <v>29520</v>
      </c>
      <c r="X175" s="132">
        <f t="shared" ca="1" si="31"/>
        <v>29520</v>
      </c>
      <c r="Y175" s="132">
        <f t="shared" ca="1" si="32"/>
        <v>29520</v>
      </c>
      <c r="Z175">
        <f t="shared" si="35"/>
        <v>166</v>
      </c>
    </row>
    <row r="176" spans="7:26" x14ac:dyDescent="0.2">
      <c r="G176" s="371"/>
      <c r="M176" t="str">
        <f t="shared" si="33"/>
        <v/>
      </c>
      <c r="N176" t="str">
        <f t="shared" si="34"/>
        <v/>
      </c>
      <c r="O176" s="31" t="e">
        <f t="shared" ca="1" si="24"/>
        <v>#VALUE!</v>
      </c>
      <c r="P176" s="132" t="str">
        <f t="shared" ca="1" si="25"/>
        <v/>
      </c>
      <c r="Q176" s="132" t="str">
        <f t="shared" ca="1" si="26"/>
        <v/>
      </c>
      <c r="R176" s="132" t="str">
        <f t="shared" ca="1" si="27"/>
        <v/>
      </c>
      <c r="S176" s="132" t="str">
        <f t="shared" ca="1" si="28"/>
        <v/>
      </c>
      <c r="U176" s="131">
        <v>0.47986111111111113</v>
      </c>
      <c r="V176" s="132">
        <f t="shared" ca="1" si="29"/>
        <v>29520</v>
      </c>
      <c r="W176" s="132">
        <f t="shared" ca="1" si="30"/>
        <v>29520</v>
      </c>
      <c r="X176" s="132">
        <f t="shared" ca="1" si="31"/>
        <v>29520</v>
      </c>
      <c r="Y176" s="132">
        <f t="shared" ca="1" si="32"/>
        <v>29520</v>
      </c>
      <c r="Z176">
        <f t="shared" si="35"/>
        <v>167</v>
      </c>
    </row>
    <row r="177" spans="7:26" x14ac:dyDescent="0.2">
      <c r="G177" s="371"/>
      <c r="M177" t="str">
        <f t="shared" si="33"/>
        <v/>
      </c>
      <c r="N177" t="str">
        <f t="shared" si="34"/>
        <v/>
      </c>
      <c r="O177" s="31" t="e">
        <f t="shared" ca="1" si="24"/>
        <v>#VALUE!</v>
      </c>
      <c r="P177" s="132" t="str">
        <f t="shared" ca="1" si="25"/>
        <v/>
      </c>
      <c r="Q177" s="132" t="str">
        <f t="shared" ca="1" si="26"/>
        <v/>
      </c>
      <c r="R177" s="132" t="str">
        <f t="shared" ca="1" si="27"/>
        <v/>
      </c>
      <c r="S177" s="132" t="str">
        <f t="shared" ca="1" si="28"/>
        <v/>
      </c>
      <c r="U177" s="131">
        <v>0.48055555555555557</v>
      </c>
      <c r="V177" s="132">
        <f t="shared" ca="1" si="29"/>
        <v>29520</v>
      </c>
      <c r="W177" s="132">
        <f t="shared" ca="1" si="30"/>
        <v>29520</v>
      </c>
      <c r="X177" s="132">
        <f t="shared" ca="1" si="31"/>
        <v>29520</v>
      </c>
      <c r="Y177" s="132">
        <f t="shared" ca="1" si="32"/>
        <v>29520</v>
      </c>
      <c r="Z177">
        <f t="shared" si="35"/>
        <v>168</v>
      </c>
    </row>
    <row r="178" spans="7:26" x14ac:dyDescent="0.2">
      <c r="G178" s="371"/>
      <c r="M178" t="str">
        <f t="shared" si="33"/>
        <v/>
      </c>
      <c r="N178" t="str">
        <f t="shared" si="34"/>
        <v/>
      </c>
      <c r="O178" s="31" t="e">
        <f t="shared" ca="1" si="24"/>
        <v>#VALUE!</v>
      </c>
      <c r="P178" s="132" t="str">
        <f t="shared" ca="1" si="25"/>
        <v/>
      </c>
      <c r="Q178" s="132" t="str">
        <f t="shared" ca="1" si="26"/>
        <v/>
      </c>
      <c r="R178" s="132" t="str">
        <f t="shared" ca="1" si="27"/>
        <v/>
      </c>
      <c r="S178" s="132" t="str">
        <f t="shared" ca="1" si="28"/>
        <v/>
      </c>
      <c r="U178" s="131">
        <v>0.48125000000000001</v>
      </c>
      <c r="V178" s="132">
        <f t="shared" ca="1" si="29"/>
        <v>29520</v>
      </c>
      <c r="W178" s="132">
        <f t="shared" ca="1" si="30"/>
        <v>29520</v>
      </c>
      <c r="X178" s="132">
        <f t="shared" ca="1" si="31"/>
        <v>29520</v>
      </c>
      <c r="Y178" s="132">
        <f t="shared" ca="1" si="32"/>
        <v>29520</v>
      </c>
      <c r="Z178">
        <f t="shared" si="35"/>
        <v>169</v>
      </c>
    </row>
    <row r="179" spans="7:26" x14ac:dyDescent="0.2">
      <c r="G179" s="371"/>
      <c r="M179" t="str">
        <f t="shared" si="33"/>
        <v/>
      </c>
      <c r="N179" t="str">
        <f t="shared" si="34"/>
        <v/>
      </c>
      <c r="O179" s="31" t="e">
        <f t="shared" ca="1" si="24"/>
        <v>#VALUE!</v>
      </c>
      <c r="P179" s="132" t="str">
        <f t="shared" ca="1" si="25"/>
        <v/>
      </c>
      <c r="Q179" s="132" t="str">
        <f t="shared" ca="1" si="26"/>
        <v/>
      </c>
      <c r="R179" s="132" t="str">
        <f t="shared" ca="1" si="27"/>
        <v/>
      </c>
      <c r="S179" s="132" t="str">
        <f t="shared" ca="1" si="28"/>
        <v/>
      </c>
      <c r="U179" s="131">
        <v>0.48194444444444445</v>
      </c>
      <c r="V179" s="132">
        <f t="shared" ca="1" si="29"/>
        <v>29520</v>
      </c>
      <c r="W179" s="132">
        <f t="shared" ca="1" si="30"/>
        <v>29520</v>
      </c>
      <c r="X179" s="132">
        <f t="shared" ca="1" si="31"/>
        <v>29520</v>
      </c>
      <c r="Y179" s="132">
        <f t="shared" ca="1" si="32"/>
        <v>29520</v>
      </c>
      <c r="Z179">
        <f t="shared" si="35"/>
        <v>170</v>
      </c>
    </row>
    <row r="180" spans="7:26" x14ac:dyDescent="0.2">
      <c r="G180" s="371"/>
      <c r="M180" t="str">
        <f t="shared" si="33"/>
        <v/>
      </c>
      <c r="N180" t="str">
        <f t="shared" si="34"/>
        <v/>
      </c>
      <c r="O180" s="31" t="e">
        <f t="shared" ca="1" si="24"/>
        <v>#VALUE!</v>
      </c>
      <c r="P180" s="132" t="str">
        <f t="shared" ca="1" si="25"/>
        <v/>
      </c>
      <c r="Q180" s="132" t="str">
        <f t="shared" ca="1" si="26"/>
        <v/>
      </c>
      <c r="R180" s="132" t="str">
        <f t="shared" ca="1" si="27"/>
        <v/>
      </c>
      <c r="S180" s="132" t="str">
        <f t="shared" ca="1" si="28"/>
        <v/>
      </c>
      <c r="U180" s="131">
        <v>0.4826388888888889</v>
      </c>
      <c r="V180" s="132">
        <f t="shared" ca="1" si="29"/>
        <v>29520</v>
      </c>
      <c r="W180" s="132">
        <f t="shared" ca="1" si="30"/>
        <v>29520</v>
      </c>
      <c r="X180" s="132">
        <f t="shared" ca="1" si="31"/>
        <v>29520</v>
      </c>
      <c r="Y180" s="132">
        <f t="shared" ca="1" si="32"/>
        <v>29520</v>
      </c>
      <c r="Z180">
        <f t="shared" si="35"/>
        <v>171</v>
      </c>
    </row>
    <row r="181" spans="7:26" x14ac:dyDescent="0.2">
      <c r="G181" s="371"/>
      <c r="M181" t="str">
        <f t="shared" si="33"/>
        <v/>
      </c>
      <c r="N181" t="str">
        <f t="shared" si="34"/>
        <v/>
      </c>
      <c r="O181" s="31" t="e">
        <f t="shared" ca="1" si="24"/>
        <v>#VALUE!</v>
      </c>
      <c r="P181" s="132" t="str">
        <f t="shared" ca="1" si="25"/>
        <v/>
      </c>
      <c r="Q181" s="132" t="str">
        <f t="shared" ca="1" si="26"/>
        <v/>
      </c>
      <c r="R181" s="132" t="str">
        <f t="shared" ca="1" si="27"/>
        <v/>
      </c>
      <c r="S181" s="132" t="str">
        <f t="shared" ca="1" si="28"/>
        <v/>
      </c>
      <c r="U181" s="131">
        <v>0.48333333333333334</v>
      </c>
      <c r="V181" s="132">
        <f t="shared" ca="1" si="29"/>
        <v>29520</v>
      </c>
      <c r="W181" s="132">
        <f t="shared" ca="1" si="30"/>
        <v>29520</v>
      </c>
      <c r="X181" s="132">
        <f t="shared" ca="1" si="31"/>
        <v>29520</v>
      </c>
      <c r="Y181" s="132">
        <f t="shared" ca="1" si="32"/>
        <v>29520</v>
      </c>
      <c r="Z181">
        <f t="shared" si="35"/>
        <v>172</v>
      </c>
    </row>
    <row r="182" spans="7:26" x14ac:dyDescent="0.2">
      <c r="G182" s="371"/>
      <c r="M182" t="str">
        <f t="shared" si="33"/>
        <v/>
      </c>
      <c r="N182" t="str">
        <f t="shared" si="34"/>
        <v/>
      </c>
      <c r="O182" s="31" t="e">
        <f t="shared" ca="1" si="24"/>
        <v>#VALUE!</v>
      </c>
      <c r="P182" s="132" t="str">
        <f t="shared" ca="1" si="25"/>
        <v/>
      </c>
      <c r="Q182" s="132" t="str">
        <f t="shared" ca="1" si="26"/>
        <v/>
      </c>
      <c r="R182" s="132" t="str">
        <f t="shared" ca="1" si="27"/>
        <v/>
      </c>
      <c r="S182" s="132" t="str">
        <f t="shared" ca="1" si="28"/>
        <v/>
      </c>
      <c r="U182" s="131">
        <v>0.48402777777777778</v>
      </c>
      <c r="V182" s="132">
        <f t="shared" ca="1" si="29"/>
        <v>29520</v>
      </c>
      <c r="W182" s="132">
        <f t="shared" ca="1" si="30"/>
        <v>29520</v>
      </c>
      <c r="X182" s="132">
        <f t="shared" ca="1" si="31"/>
        <v>29520</v>
      </c>
      <c r="Y182" s="132">
        <f t="shared" ca="1" si="32"/>
        <v>29520</v>
      </c>
      <c r="Z182">
        <f t="shared" si="35"/>
        <v>173</v>
      </c>
    </row>
    <row r="183" spans="7:26" x14ac:dyDescent="0.2">
      <c r="G183" s="371"/>
      <c r="M183" t="str">
        <f t="shared" si="33"/>
        <v/>
      </c>
      <c r="N183" t="str">
        <f t="shared" si="34"/>
        <v/>
      </c>
      <c r="O183" s="31" t="e">
        <f t="shared" ca="1" si="24"/>
        <v>#VALUE!</v>
      </c>
      <c r="P183" s="132" t="str">
        <f t="shared" ca="1" si="25"/>
        <v/>
      </c>
      <c r="Q183" s="132" t="str">
        <f t="shared" ca="1" si="26"/>
        <v/>
      </c>
      <c r="R183" s="132" t="str">
        <f t="shared" ca="1" si="27"/>
        <v/>
      </c>
      <c r="S183" s="132" t="str">
        <f t="shared" ca="1" si="28"/>
        <v/>
      </c>
      <c r="U183" s="131">
        <v>0.48472222222222222</v>
      </c>
      <c r="V183" s="132">
        <f t="shared" ca="1" si="29"/>
        <v>29520</v>
      </c>
      <c r="W183" s="132">
        <f t="shared" ca="1" si="30"/>
        <v>29520</v>
      </c>
      <c r="X183" s="132">
        <f t="shared" ca="1" si="31"/>
        <v>29520</v>
      </c>
      <c r="Y183" s="132">
        <f t="shared" ca="1" si="32"/>
        <v>29520</v>
      </c>
      <c r="Z183">
        <f t="shared" si="35"/>
        <v>174</v>
      </c>
    </row>
    <row r="184" spans="7:26" x14ac:dyDescent="0.2">
      <c r="G184" s="371"/>
      <c r="M184" t="str">
        <f t="shared" si="33"/>
        <v/>
      </c>
      <c r="N184" t="str">
        <f t="shared" si="34"/>
        <v/>
      </c>
      <c r="O184" s="31" t="e">
        <f t="shared" ca="1" si="24"/>
        <v>#VALUE!</v>
      </c>
      <c r="P184" s="132" t="str">
        <f t="shared" ca="1" si="25"/>
        <v/>
      </c>
      <c r="Q184" s="132" t="str">
        <f t="shared" ca="1" si="26"/>
        <v/>
      </c>
      <c r="R184" s="132" t="str">
        <f t="shared" ca="1" si="27"/>
        <v/>
      </c>
      <c r="S184" s="132" t="str">
        <f t="shared" ca="1" si="28"/>
        <v/>
      </c>
      <c r="U184" s="131">
        <v>0.48541666666666666</v>
      </c>
      <c r="V184" s="132">
        <f t="shared" ca="1" si="29"/>
        <v>29520</v>
      </c>
      <c r="W184" s="132">
        <f t="shared" ca="1" si="30"/>
        <v>29520</v>
      </c>
      <c r="X184" s="132">
        <f t="shared" ca="1" si="31"/>
        <v>29520</v>
      </c>
      <c r="Y184" s="132">
        <f t="shared" ca="1" si="32"/>
        <v>29520</v>
      </c>
      <c r="Z184">
        <f t="shared" si="35"/>
        <v>175</v>
      </c>
    </row>
    <row r="185" spans="7:26" x14ac:dyDescent="0.2">
      <c r="G185" s="371"/>
      <c r="M185" t="str">
        <f t="shared" si="33"/>
        <v/>
      </c>
      <c r="N185" t="str">
        <f t="shared" si="34"/>
        <v/>
      </c>
      <c r="O185" s="31" t="e">
        <f t="shared" ca="1" si="24"/>
        <v>#VALUE!</v>
      </c>
      <c r="P185" s="132" t="str">
        <f t="shared" ca="1" si="25"/>
        <v/>
      </c>
      <c r="Q185" s="132" t="str">
        <f t="shared" ca="1" si="26"/>
        <v/>
      </c>
      <c r="R185" s="132" t="str">
        <f t="shared" ca="1" si="27"/>
        <v/>
      </c>
      <c r="S185" s="132" t="str">
        <f t="shared" ca="1" si="28"/>
        <v/>
      </c>
      <c r="U185" s="131">
        <v>0.4861111111111111</v>
      </c>
      <c r="V185" s="132">
        <f t="shared" ca="1" si="29"/>
        <v>29520</v>
      </c>
      <c r="W185" s="132">
        <f t="shared" ca="1" si="30"/>
        <v>29520</v>
      </c>
      <c r="X185" s="132">
        <f t="shared" ca="1" si="31"/>
        <v>29520</v>
      </c>
      <c r="Y185" s="132">
        <f t="shared" ca="1" si="32"/>
        <v>29520</v>
      </c>
      <c r="Z185">
        <f t="shared" si="35"/>
        <v>176</v>
      </c>
    </row>
    <row r="186" spans="7:26" x14ac:dyDescent="0.2">
      <c r="G186" s="371"/>
      <c r="M186" t="str">
        <f t="shared" si="33"/>
        <v/>
      </c>
      <c r="N186" t="str">
        <f t="shared" si="34"/>
        <v/>
      </c>
      <c r="O186" s="31" t="e">
        <f t="shared" ca="1" si="24"/>
        <v>#VALUE!</v>
      </c>
      <c r="P186" s="132" t="str">
        <f t="shared" ca="1" si="25"/>
        <v/>
      </c>
      <c r="Q186" s="132" t="str">
        <f t="shared" ca="1" si="26"/>
        <v/>
      </c>
      <c r="R186" s="132" t="str">
        <f t="shared" ca="1" si="27"/>
        <v/>
      </c>
      <c r="S186" s="132" t="str">
        <f t="shared" ca="1" si="28"/>
        <v/>
      </c>
      <c r="U186" s="131">
        <v>0.48680555555555555</v>
      </c>
      <c r="V186" s="132">
        <f t="shared" ca="1" si="29"/>
        <v>29520</v>
      </c>
      <c r="W186" s="132">
        <f t="shared" ca="1" si="30"/>
        <v>29520</v>
      </c>
      <c r="X186" s="132">
        <f t="shared" ca="1" si="31"/>
        <v>29520</v>
      </c>
      <c r="Y186" s="132">
        <f t="shared" ca="1" si="32"/>
        <v>29520</v>
      </c>
      <c r="Z186">
        <f t="shared" si="35"/>
        <v>177</v>
      </c>
    </row>
    <row r="187" spans="7:26" x14ac:dyDescent="0.2">
      <c r="G187" s="371"/>
      <c r="M187" t="str">
        <f t="shared" si="33"/>
        <v/>
      </c>
      <c r="N187" t="str">
        <f t="shared" si="34"/>
        <v/>
      </c>
      <c r="O187" s="31" t="e">
        <f t="shared" ca="1" si="24"/>
        <v>#VALUE!</v>
      </c>
      <c r="P187" s="132" t="str">
        <f t="shared" ca="1" si="25"/>
        <v/>
      </c>
      <c r="Q187" s="132" t="str">
        <f t="shared" ca="1" si="26"/>
        <v/>
      </c>
      <c r="R187" s="132" t="str">
        <f t="shared" ca="1" si="27"/>
        <v/>
      </c>
      <c r="S187" s="132" t="str">
        <f t="shared" ca="1" si="28"/>
        <v/>
      </c>
      <c r="U187" s="131">
        <v>0.48749999999999999</v>
      </c>
      <c r="V187" s="132">
        <f t="shared" ca="1" si="29"/>
        <v>29520</v>
      </c>
      <c r="W187" s="132">
        <f t="shared" ca="1" si="30"/>
        <v>29520</v>
      </c>
      <c r="X187" s="132">
        <f t="shared" ca="1" si="31"/>
        <v>29520</v>
      </c>
      <c r="Y187" s="132">
        <f t="shared" ca="1" si="32"/>
        <v>29520</v>
      </c>
      <c r="Z187">
        <f t="shared" si="35"/>
        <v>178</v>
      </c>
    </row>
    <row r="188" spans="7:26" x14ac:dyDescent="0.2">
      <c r="G188" s="371"/>
      <c r="M188" t="str">
        <f t="shared" si="33"/>
        <v/>
      </c>
      <c r="N188" t="str">
        <f t="shared" si="34"/>
        <v/>
      </c>
      <c r="O188" s="31" t="e">
        <f t="shared" ca="1" si="24"/>
        <v>#VALUE!</v>
      </c>
      <c r="P188" s="132" t="str">
        <f t="shared" ca="1" si="25"/>
        <v/>
      </c>
      <c r="Q188" s="132" t="str">
        <f t="shared" ca="1" si="26"/>
        <v/>
      </c>
      <c r="R188" s="132" t="str">
        <f t="shared" ca="1" si="27"/>
        <v/>
      </c>
      <c r="S188" s="132" t="str">
        <f t="shared" ca="1" si="28"/>
        <v/>
      </c>
      <c r="U188" s="131">
        <v>0.48819444444444443</v>
      </c>
      <c r="V188" s="132">
        <f t="shared" ca="1" si="29"/>
        <v>29520</v>
      </c>
      <c r="W188" s="132">
        <f t="shared" ca="1" si="30"/>
        <v>29520</v>
      </c>
      <c r="X188" s="132">
        <f t="shared" ca="1" si="31"/>
        <v>29520</v>
      </c>
      <c r="Y188" s="132">
        <f t="shared" ca="1" si="32"/>
        <v>29520</v>
      </c>
      <c r="Z188">
        <f t="shared" si="35"/>
        <v>179</v>
      </c>
    </row>
    <row r="189" spans="7:26" x14ac:dyDescent="0.2">
      <c r="G189" s="371"/>
      <c r="M189" t="str">
        <f t="shared" si="33"/>
        <v/>
      </c>
      <c r="N189" t="str">
        <f t="shared" si="34"/>
        <v/>
      </c>
      <c r="O189" s="31" t="e">
        <f t="shared" ca="1" si="24"/>
        <v>#VALUE!</v>
      </c>
      <c r="P189" s="132" t="str">
        <f t="shared" ca="1" si="25"/>
        <v/>
      </c>
      <c r="Q189" s="132" t="str">
        <f t="shared" ca="1" si="26"/>
        <v/>
      </c>
      <c r="R189" s="132" t="str">
        <f t="shared" ca="1" si="27"/>
        <v/>
      </c>
      <c r="S189" s="132" t="str">
        <f t="shared" ca="1" si="28"/>
        <v/>
      </c>
      <c r="U189" s="131">
        <v>0.48888888888888887</v>
      </c>
      <c r="V189" s="132">
        <f t="shared" ca="1" si="29"/>
        <v>29520</v>
      </c>
      <c r="W189" s="132">
        <f t="shared" ca="1" si="30"/>
        <v>29520</v>
      </c>
      <c r="X189" s="132">
        <f t="shared" ca="1" si="31"/>
        <v>29520</v>
      </c>
      <c r="Y189" s="132">
        <f t="shared" ca="1" si="32"/>
        <v>29520</v>
      </c>
      <c r="Z189">
        <f t="shared" si="35"/>
        <v>180</v>
      </c>
    </row>
    <row r="190" spans="7:26" x14ac:dyDescent="0.2">
      <c r="G190" s="371"/>
      <c r="M190" t="str">
        <f t="shared" si="33"/>
        <v/>
      </c>
      <c r="N190" t="str">
        <f t="shared" si="34"/>
        <v/>
      </c>
      <c r="O190" s="31" t="e">
        <f t="shared" ca="1" si="24"/>
        <v>#VALUE!</v>
      </c>
      <c r="P190" s="132" t="str">
        <f t="shared" ca="1" si="25"/>
        <v/>
      </c>
      <c r="Q190" s="132" t="str">
        <f t="shared" ca="1" si="26"/>
        <v/>
      </c>
      <c r="R190" s="132" t="str">
        <f t="shared" ca="1" si="27"/>
        <v/>
      </c>
      <c r="S190" s="132" t="str">
        <f t="shared" ca="1" si="28"/>
        <v/>
      </c>
      <c r="U190" s="131">
        <v>0.48958333333333331</v>
      </c>
      <c r="V190" s="132">
        <f t="shared" ca="1" si="29"/>
        <v>29520</v>
      </c>
      <c r="W190" s="132">
        <f t="shared" ca="1" si="30"/>
        <v>29520</v>
      </c>
      <c r="X190" s="132">
        <f t="shared" ca="1" si="31"/>
        <v>29520</v>
      </c>
      <c r="Y190" s="132">
        <f t="shared" ca="1" si="32"/>
        <v>29520</v>
      </c>
      <c r="Z190">
        <f t="shared" si="35"/>
        <v>181</v>
      </c>
    </row>
    <row r="191" spans="7:26" x14ac:dyDescent="0.2">
      <c r="G191" s="371"/>
      <c r="M191" t="str">
        <f t="shared" si="33"/>
        <v/>
      </c>
      <c r="N191" t="str">
        <f t="shared" si="34"/>
        <v/>
      </c>
      <c r="O191" s="31" t="e">
        <f t="shared" ca="1" si="24"/>
        <v>#VALUE!</v>
      </c>
      <c r="P191" s="132" t="str">
        <f t="shared" ca="1" si="25"/>
        <v/>
      </c>
      <c r="Q191" s="132" t="str">
        <f t="shared" ca="1" si="26"/>
        <v/>
      </c>
      <c r="R191" s="132" t="str">
        <f t="shared" ca="1" si="27"/>
        <v/>
      </c>
      <c r="S191" s="132" t="str">
        <f t="shared" ca="1" si="28"/>
        <v/>
      </c>
      <c r="U191" s="131">
        <v>0.49027777777777781</v>
      </c>
      <c r="V191" s="132">
        <f t="shared" ca="1" si="29"/>
        <v>29520</v>
      </c>
      <c r="W191" s="132">
        <f t="shared" ca="1" si="30"/>
        <v>29520</v>
      </c>
      <c r="X191" s="132">
        <f t="shared" ca="1" si="31"/>
        <v>29520</v>
      </c>
      <c r="Y191" s="132">
        <f t="shared" ca="1" si="32"/>
        <v>29520</v>
      </c>
      <c r="Z191">
        <f t="shared" si="35"/>
        <v>182</v>
      </c>
    </row>
    <row r="192" spans="7:26" x14ac:dyDescent="0.2">
      <c r="G192" s="371"/>
      <c r="M192" t="str">
        <f t="shared" si="33"/>
        <v/>
      </c>
      <c r="N192" t="str">
        <f t="shared" si="34"/>
        <v/>
      </c>
      <c r="O192" s="31" t="e">
        <f t="shared" ca="1" si="24"/>
        <v>#VALUE!</v>
      </c>
      <c r="P192" s="132" t="str">
        <f t="shared" ca="1" si="25"/>
        <v/>
      </c>
      <c r="Q192" s="132" t="str">
        <f t="shared" ca="1" si="26"/>
        <v/>
      </c>
      <c r="R192" s="132" t="str">
        <f t="shared" ca="1" si="27"/>
        <v/>
      </c>
      <c r="S192" s="132" t="str">
        <f t="shared" ca="1" si="28"/>
        <v/>
      </c>
      <c r="U192" s="131">
        <v>0.4909722222222222</v>
      </c>
      <c r="V192" s="132">
        <f t="shared" ca="1" si="29"/>
        <v>29520</v>
      </c>
      <c r="W192" s="132">
        <f t="shared" ca="1" si="30"/>
        <v>29520</v>
      </c>
      <c r="X192" s="132">
        <f t="shared" ca="1" si="31"/>
        <v>29520</v>
      </c>
      <c r="Y192" s="132">
        <f t="shared" ca="1" si="32"/>
        <v>29520</v>
      </c>
      <c r="Z192">
        <f t="shared" si="35"/>
        <v>183</v>
      </c>
    </row>
    <row r="193" spans="7:26" x14ac:dyDescent="0.2">
      <c r="G193" s="371"/>
      <c r="M193" t="str">
        <f t="shared" si="33"/>
        <v/>
      </c>
      <c r="N193" t="str">
        <f t="shared" si="34"/>
        <v/>
      </c>
      <c r="O193" s="31" t="e">
        <f t="shared" ca="1" si="24"/>
        <v>#VALUE!</v>
      </c>
      <c r="P193" s="132" t="str">
        <f t="shared" ca="1" si="25"/>
        <v/>
      </c>
      <c r="Q193" s="132" t="str">
        <f t="shared" ca="1" si="26"/>
        <v/>
      </c>
      <c r="R193" s="132" t="str">
        <f t="shared" ca="1" si="27"/>
        <v/>
      </c>
      <c r="S193" s="132" t="str">
        <f t="shared" ca="1" si="28"/>
        <v/>
      </c>
      <c r="U193" s="131">
        <v>0.4916666666666667</v>
      </c>
      <c r="V193" s="132">
        <f t="shared" ca="1" si="29"/>
        <v>29520</v>
      </c>
      <c r="W193" s="132">
        <f t="shared" ca="1" si="30"/>
        <v>29520</v>
      </c>
      <c r="X193" s="132">
        <f t="shared" ca="1" si="31"/>
        <v>29520</v>
      </c>
      <c r="Y193" s="132">
        <f t="shared" ca="1" si="32"/>
        <v>29520</v>
      </c>
      <c r="Z193">
        <f t="shared" si="35"/>
        <v>184</v>
      </c>
    </row>
    <row r="194" spans="7:26" x14ac:dyDescent="0.2">
      <c r="G194" s="371"/>
      <c r="M194" t="str">
        <f t="shared" si="33"/>
        <v/>
      </c>
      <c r="N194" t="str">
        <f t="shared" si="34"/>
        <v/>
      </c>
      <c r="O194" s="31" t="e">
        <f t="shared" ca="1" si="24"/>
        <v>#VALUE!</v>
      </c>
      <c r="P194" s="132" t="str">
        <f t="shared" ca="1" si="25"/>
        <v/>
      </c>
      <c r="Q194" s="132" t="str">
        <f t="shared" ca="1" si="26"/>
        <v/>
      </c>
      <c r="R194" s="132" t="str">
        <f t="shared" ca="1" si="27"/>
        <v/>
      </c>
      <c r="S194" s="132" t="str">
        <f t="shared" ca="1" si="28"/>
        <v/>
      </c>
      <c r="U194" s="131">
        <v>0.49236111111111108</v>
      </c>
      <c r="V194" s="132">
        <f t="shared" ca="1" si="29"/>
        <v>29520</v>
      </c>
      <c r="W194" s="132">
        <f t="shared" ca="1" si="30"/>
        <v>29520</v>
      </c>
      <c r="X194" s="132">
        <f t="shared" ca="1" si="31"/>
        <v>29520</v>
      </c>
      <c r="Y194" s="132">
        <f t="shared" ca="1" si="32"/>
        <v>29520</v>
      </c>
      <c r="Z194">
        <f t="shared" si="35"/>
        <v>185</v>
      </c>
    </row>
    <row r="195" spans="7:26" x14ac:dyDescent="0.2">
      <c r="G195" s="371"/>
      <c r="M195" t="str">
        <f t="shared" si="33"/>
        <v/>
      </c>
      <c r="N195" t="str">
        <f t="shared" si="34"/>
        <v/>
      </c>
      <c r="O195" s="31" t="e">
        <f t="shared" ca="1" si="24"/>
        <v>#VALUE!</v>
      </c>
      <c r="P195" s="132" t="str">
        <f t="shared" ca="1" si="25"/>
        <v/>
      </c>
      <c r="Q195" s="132" t="str">
        <f t="shared" ca="1" si="26"/>
        <v/>
      </c>
      <c r="R195" s="132" t="str">
        <f t="shared" ca="1" si="27"/>
        <v/>
      </c>
      <c r="S195" s="132" t="str">
        <f t="shared" ca="1" si="28"/>
        <v/>
      </c>
      <c r="U195" s="131">
        <v>0.49305555555555558</v>
      </c>
      <c r="V195" s="132">
        <f t="shared" ca="1" si="29"/>
        <v>29520</v>
      </c>
      <c r="W195" s="132">
        <f t="shared" ca="1" si="30"/>
        <v>29520</v>
      </c>
      <c r="X195" s="132">
        <f t="shared" ca="1" si="31"/>
        <v>29520</v>
      </c>
      <c r="Y195" s="132">
        <f t="shared" ca="1" si="32"/>
        <v>29520</v>
      </c>
      <c r="Z195">
        <f t="shared" si="35"/>
        <v>186</v>
      </c>
    </row>
    <row r="196" spans="7:26" x14ac:dyDescent="0.2">
      <c r="G196" s="371"/>
      <c r="M196" t="str">
        <f t="shared" si="33"/>
        <v/>
      </c>
      <c r="N196" t="str">
        <f t="shared" si="34"/>
        <v/>
      </c>
      <c r="O196" s="31" t="e">
        <f t="shared" ca="1" si="24"/>
        <v>#VALUE!</v>
      </c>
      <c r="P196" s="132" t="str">
        <f t="shared" ca="1" si="25"/>
        <v/>
      </c>
      <c r="Q196" s="132" t="str">
        <f t="shared" ca="1" si="26"/>
        <v/>
      </c>
      <c r="R196" s="132" t="str">
        <f t="shared" ca="1" si="27"/>
        <v/>
      </c>
      <c r="S196" s="132" t="str">
        <f t="shared" ca="1" si="28"/>
        <v/>
      </c>
      <c r="U196" s="131">
        <v>0.49374999999999997</v>
      </c>
      <c r="V196" s="132">
        <f t="shared" ca="1" si="29"/>
        <v>29520</v>
      </c>
      <c r="W196" s="132">
        <f t="shared" ca="1" si="30"/>
        <v>29520</v>
      </c>
      <c r="X196" s="132">
        <f t="shared" ca="1" si="31"/>
        <v>29520</v>
      </c>
      <c r="Y196" s="132">
        <f t="shared" ca="1" si="32"/>
        <v>29520</v>
      </c>
      <c r="Z196">
        <f t="shared" si="35"/>
        <v>187</v>
      </c>
    </row>
    <row r="197" spans="7:26" x14ac:dyDescent="0.2">
      <c r="G197" s="371"/>
      <c r="M197" t="str">
        <f t="shared" si="33"/>
        <v/>
      </c>
      <c r="N197" t="str">
        <f t="shared" si="34"/>
        <v/>
      </c>
      <c r="O197" s="31" t="e">
        <f t="shared" ca="1" si="24"/>
        <v>#VALUE!</v>
      </c>
      <c r="P197" s="132" t="str">
        <f t="shared" ca="1" si="25"/>
        <v/>
      </c>
      <c r="Q197" s="132" t="str">
        <f t="shared" ca="1" si="26"/>
        <v/>
      </c>
      <c r="R197" s="132" t="str">
        <f t="shared" ca="1" si="27"/>
        <v/>
      </c>
      <c r="S197" s="132" t="str">
        <f t="shared" ca="1" si="28"/>
        <v/>
      </c>
      <c r="U197" s="131">
        <v>0.49444444444444446</v>
      </c>
      <c r="V197" s="132">
        <f t="shared" ca="1" si="29"/>
        <v>29520</v>
      </c>
      <c r="W197" s="132">
        <f t="shared" ca="1" si="30"/>
        <v>29520</v>
      </c>
      <c r="X197" s="132">
        <f t="shared" ca="1" si="31"/>
        <v>29520</v>
      </c>
      <c r="Y197" s="132">
        <f t="shared" ca="1" si="32"/>
        <v>29520</v>
      </c>
      <c r="Z197">
        <f t="shared" si="35"/>
        <v>188</v>
      </c>
    </row>
    <row r="198" spans="7:26" x14ac:dyDescent="0.2">
      <c r="G198" s="371"/>
      <c r="M198" t="str">
        <f t="shared" si="33"/>
        <v/>
      </c>
      <c r="N198" t="str">
        <f t="shared" si="34"/>
        <v/>
      </c>
      <c r="O198" s="31" t="e">
        <f t="shared" ca="1" si="24"/>
        <v>#VALUE!</v>
      </c>
      <c r="P198" s="132" t="str">
        <f t="shared" ca="1" si="25"/>
        <v/>
      </c>
      <c r="Q198" s="132" t="str">
        <f t="shared" ca="1" si="26"/>
        <v/>
      </c>
      <c r="R198" s="132" t="str">
        <f t="shared" ca="1" si="27"/>
        <v/>
      </c>
      <c r="S198" s="132" t="str">
        <f t="shared" ca="1" si="28"/>
        <v/>
      </c>
      <c r="U198" s="131">
        <v>0.49513888888888885</v>
      </c>
      <c r="V198" s="132">
        <f t="shared" ca="1" si="29"/>
        <v>29520</v>
      </c>
      <c r="W198" s="132">
        <f t="shared" ca="1" si="30"/>
        <v>29520</v>
      </c>
      <c r="X198" s="132">
        <f t="shared" ca="1" si="31"/>
        <v>29520</v>
      </c>
      <c r="Y198" s="132">
        <f t="shared" ca="1" si="32"/>
        <v>29520</v>
      </c>
      <c r="Z198">
        <f t="shared" si="35"/>
        <v>189</v>
      </c>
    </row>
    <row r="199" spans="7:26" x14ac:dyDescent="0.2">
      <c r="G199" s="371"/>
      <c r="M199" t="str">
        <f t="shared" si="33"/>
        <v/>
      </c>
      <c r="N199" t="str">
        <f t="shared" si="34"/>
        <v/>
      </c>
      <c r="O199" s="31" t="e">
        <f t="shared" ca="1" si="24"/>
        <v>#VALUE!</v>
      </c>
      <c r="P199" s="132" t="str">
        <f t="shared" ca="1" si="25"/>
        <v/>
      </c>
      <c r="Q199" s="132" t="str">
        <f t="shared" ca="1" si="26"/>
        <v/>
      </c>
      <c r="R199" s="132" t="str">
        <f t="shared" ca="1" si="27"/>
        <v/>
      </c>
      <c r="S199" s="132" t="str">
        <f t="shared" ca="1" si="28"/>
        <v/>
      </c>
      <c r="U199" s="131">
        <v>0.49583333333333335</v>
      </c>
      <c r="V199" s="132">
        <f t="shared" ca="1" si="29"/>
        <v>29520</v>
      </c>
      <c r="W199" s="132">
        <f t="shared" ca="1" si="30"/>
        <v>29520</v>
      </c>
      <c r="X199" s="132">
        <f t="shared" ca="1" si="31"/>
        <v>29520</v>
      </c>
      <c r="Y199" s="132">
        <f t="shared" ca="1" si="32"/>
        <v>29520</v>
      </c>
      <c r="Z199">
        <f t="shared" si="35"/>
        <v>190</v>
      </c>
    </row>
    <row r="200" spans="7:26" x14ac:dyDescent="0.2">
      <c r="G200" s="371"/>
      <c r="M200" t="str">
        <f t="shared" si="33"/>
        <v/>
      </c>
      <c r="N200" t="str">
        <f t="shared" si="34"/>
        <v/>
      </c>
      <c r="O200" s="31" t="e">
        <f t="shared" ca="1" si="24"/>
        <v>#VALUE!</v>
      </c>
      <c r="P200" s="132" t="str">
        <f t="shared" ca="1" si="25"/>
        <v/>
      </c>
      <c r="Q200" s="132" t="str">
        <f t="shared" ca="1" si="26"/>
        <v/>
      </c>
      <c r="R200" s="132" t="str">
        <f t="shared" ca="1" si="27"/>
        <v/>
      </c>
      <c r="S200" s="132" t="str">
        <f t="shared" ca="1" si="28"/>
        <v/>
      </c>
      <c r="U200" s="131">
        <v>0.49652777777777773</v>
      </c>
      <c r="V200" s="132">
        <f t="shared" ca="1" si="29"/>
        <v>29520</v>
      </c>
      <c r="W200" s="132">
        <f t="shared" ca="1" si="30"/>
        <v>29520</v>
      </c>
      <c r="X200" s="132">
        <f t="shared" ca="1" si="31"/>
        <v>29520</v>
      </c>
      <c r="Y200" s="132">
        <f t="shared" ca="1" si="32"/>
        <v>29520</v>
      </c>
      <c r="Z200">
        <f t="shared" si="35"/>
        <v>191</v>
      </c>
    </row>
    <row r="201" spans="7:26" x14ac:dyDescent="0.2">
      <c r="G201" s="371"/>
      <c r="M201" t="str">
        <f t="shared" si="33"/>
        <v/>
      </c>
      <c r="N201" t="str">
        <f t="shared" si="34"/>
        <v/>
      </c>
      <c r="O201" s="31" t="e">
        <f t="shared" ca="1" si="24"/>
        <v>#VALUE!</v>
      </c>
      <c r="P201" s="132" t="str">
        <f t="shared" ca="1" si="25"/>
        <v/>
      </c>
      <c r="Q201" s="132" t="str">
        <f t="shared" ca="1" si="26"/>
        <v/>
      </c>
      <c r="R201" s="132" t="str">
        <f t="shared" ca="1" si="27"/>
        <v/>
      </c>
      <c r="S201" s="132" t="str">
        <f t="shared" ca="1" si="28"/>
        <v/>
      </c>
      <c r="U201" s="131">
        <v>0.49722222222222223</v>
      </c>
      <c r="V201" s="132">
        <f t="shared" ca="1" si="29"/>
        <v>29520</v>
      </c>
      <c r="W201" s="132">
        <f t="shared" ca="1" si="30"/>
        <v>29520</v>
      </c>
      <c r="X201" s="132">
        <f t="shared" ca="1" si="31"/>
        <v>29520</v>
      </c>
      <c r="Y201" s="132">
        <f t="shared" ca="1" si="32"/>
        <v>29520</v>
      </c>
      <c r="Z201">
        <f t="shared" si="35"/>
        <v>192</v>
      </c>
    </row>
    <row r="202" spans="7:26" x14ac:dyDescent="0.2">
      <c r="G202" s="371"/>
      <c r="M202" t="str">
        <f t="shared" si="33"/>
        <v/>
      </c>
      <c r="N202" t="str">
        <f t="shared" si="34"/>
        <v/>
      </c>
      <c r="O202" s="31" t="e">
        <f t="shared" ref="O202:O265" ca="1" si="36">IF(ISNUMBER($G202),OFFSET(G$9,$N202,0),"")+IF(VALUE(OFFSET(G$9,$N202,0))&lt;8/24,1,0)</f>
        <v>#VALUE!</v>
      </c>
      <c r="P202" s="132" t="str">
        <f t="shared" ref="P202:P265" ca="1" si="37">IF(ISNUMBER($G202),OFFSET(H$9,$N202,0),"")</f>
        <v/>
      </c>
      <c r="Q202" s="132" t="str">
        <f t="shared" ref="Q202:Q265" ca="1" si="38">IF(ISNUMBER($G202),OFFSET(I$9,$N202,0),"")</f>
        <v/>
      </c>
      <c r="R202" s="132" t="str">
        <f t="shared" ref="R202:R265" ca="1" si="39">IF(ISNUMBER($G202),OFFSET(J$9,$N202,0),"")</f>
        <v/>
      </c>
      <c r="S202" s="132" t="str">
        <f t="shared" ref="S202:S265" ca="1" si="40">IF(ISNUMBER($G202),OFFSET(K$9,$N202,0),"")</f>
        <v/>
      </c>
      <c r="U202" s="131">
        <v>0.49791666666666662</v>
      </c>
      <c r="V202" s="132">
        <f t="shared" ref="V202:V265" ca="1" si="41">VLOOKUP($U202,OFFSET($O$10,0,0,$H$8,5),2)</f>
        <v>29520</v>
      </c>
      <c r="W202" s="132">
        <f t="shared" ref="W202:W265" ca="1" si="42">VLOOKUP($U202,OFFSET($O$10,0,0,$H$8,5),3)</f>
        <v>29520</v>
      </c>
      <c r="X202" s="132">
        <f t="shared" ref="X202:X265" ca="1" si="43">VLOOKUP($U202,OFFSET($O$10,0,0,$H$8,5),4)</f>
        <v>29520</v>
      </c>
      <c r="Y202" s="132">
        <f t="shared" ref="Y202:Y265" ca="1" si="44">VLOOKUP($U202,OFFSET($O$10,0,0,$H$8,5),5)</f>
        <v>29520</v>
      </c>
      <c r="Z202">
        <f t="shared" si="35"/>
        <v>193</v>
      </c>
    </row>
    <row r="203" spans="7:26" x14ac:dyDescent="0.2">
      <c r="G203" s="371"/>
      <c r="M203" t="str">
        <f t="shared" ref="M203:M266" si="45">IF(M202&lt;$H$8,M202+1,"")</f>
        <v/>
      </c>
      <c r="N203" t="str">
        <f t="shared" ref="N203:N266" si="46">IF(AND(ISNUMBER(N202),1&lt;N202),N202-1,"")</f>
        <v/>
      </c>
      <c r="O203" s="31" t="e">
        <f t="shared" ca="1" si="36"/>
        <v>#VALUE!</v>
      </c>
      <c r="P203" s="132" t="str">
        <f t="shared" ca="1" si="37"/>
        <v/>
      </c>
      <c r="Q203" s="132" t="str">
        <f t="shared" ca="1" si="38"/>
        <v/>
      </c>
      <c r="R203" s="132" t="str">
        <f t="shared" ca="1" si="39"/>
        <v/>
      </c>
      <c r="S203" s="132" t="str">
        <f t="shared" ca="1" si="40"/>
        <v/>
      </c>
      <c r="U203" s="131">
        <v>0.49861111111111112</v>
      </c>
      <c r="V203" s="132">
        <f t="shared" ca="1" si="41"/>
        <v>29520</v>
      </c>
      <c r="W203" s="132">
        <f t="shared" ca="1" si="42"/>
        <v>29520</v>
      </c>
      <c r="X203" s="132">
        <f t="shared" ca="1" si="43"/>
        <v>29520</v>
      </c>
      <c r="Y203" s="132">
        <f t="shared" ca="1" si="44"/>
        <v>29520</v>
      </c>
      <c r="Z203">
        <f t="shared" ref="Z203:Z266" si="47">Z202+1</f>
        <v>194</v>
      </c>
    </row>
    <row r="204" spans="7:26" x14ac:dyDescent="0.2">
      <c r="G204" s="371"/>
      <c r="M204" t="str">
        <f t="shared" si="45"/>
        <v/>
      </c>
      <c r="N204" t="str">
        <f t="shared" si="46"/>
        <v/>
      </c>
      <c r="O204" s="31" t="e">
        <f t="shared" ca="1" si="36"/>
        <v>#VALUE!</v>
      </c>
      <c r="P204" s="132" t="str">
        <f t="shared" ca="1" si="37"/>
        <v/>
      </c>
      <c r="Q204" s="132" t="str">
        <f t="shared" ca="1" si="38"/>
        <v/>
      </c>
      <c r="R204" s="132" t="str">
        <f t="shared" ca="1" si="39"/>
        <v/>
      </c>
      <c r="S204" s="132" t="str">
        <f t="shared" ca="1" si="40"/>
        <v/>
      </c>
      <c r="U204" s="131">
        <v>0.4993055555555555</v>
      </c>
      <c r="V204" s="132">
        <f t="shared" ca="1" si="41"/>
        <v>29520</v>
      </c>
      <c r="W204" s="132">
        <f t="shared" ca="1" si="42"/>
        <v>29520</v>
      </c>
      <c r="X204" s="132">
        <f t="shared" ca="1" si="43"/>
        <v>29520</v>
      </c>
      <c r="Y204" s="132">
        <f t="shared" ca="1" si="44"/>
        <v>29520</v>
      </c>
      <c r="Z204">
        <f t="shared" si="47"/>
        <v>195</v>
      </c>
    </row>
    <row r="205" spans="7:26" x14ac:dyDescent="0.2">
      <c r="G205" s="371"/>
      <c r="M205" t="str">
        <f t="shared" si="45"/>
        <v/>
      </c>
      <c r="N205" t="str">
        <f t="shared" si="46"/>
        <v/>
      </c>
      <c r="O205" s="31" t="e">
        <f t="shared" ca="1" si="36"/>
        <v>#VALUE!</v>
      </c>
      <c r="P205" s="132" t="str">
        <f t="shared" ca="1" si="37"/>
        <v/>
      </c>
      <c r="Q205" s="132" t="str">
        <f t="shared" ca="1" si="38"/>
        <v/>
      </c>
      <c r="R205" s="132" t="str">
        <f t="shared" ca="1" si="39"/>
        <v/>
      </c>
      <c r="S205" s="132" t="str">
        <f t="shared" ca="1" si="40"/>
        <v/>
      </c>
      <c r="U205" s="131">
        <v>0.5</v>
      </c>
      <c r="V205" s="132">
        <f t="shared" ca="1" si="41"/>
        <v>29520</v>
      </c>
      <c r="W205" s="132">
        <f t="shared" ca="1" si="42"/>
        <v>29520</v>
      </c>
      <c r="X205" s="132">
        <f t="shared" ca="1" si="43"/>
        <v>29520</v>
      </c>
      <c r="Y205" s="132">
        <f t="shared" ca="1" si="44"/>
        <v>29520</v>
      </c>
      <c r="Z205">
        <f t="shared" si="47"/>
        <v>196</v>
      </c>
    </row>
    <row r="206" spans="7:26" x14ac:dyDescent="0.2">
      <c r="G206" s="371"/>
      <c r="M206" t="str">
        <f t="shared" si="45"/>
        <v/>
      </c>
      <c r="N206" t="str">
        <f t="shared" si="46"/>
        <v/>
      </c>
      <c r="O206" s="31" t="e">
        <f t="shared" ca="1" si="36"/>
        <v>#VALUE!</v>
      </c>
      <c r="P206" s="132" t="str">
        <f t="shared" ca="1" si="37"/>
        <v/>
      </c>
      <c r="Q206" s="132" t="str">
        <f t="shared" ca="1" si="38"/>
        <v/>
      </c>
      <c r="R206" s="132" t="str">
        <f t="shared" ca="1" si="39"/>
        <v/>
      </c>
      <c r="S206" s="132" t="str">
        <f t="shared" ca="1" si="40"/>
        <v/>
      </c>
      <c r="U206" s="131">
        <v>0.50069444444444444</v>
      </c>
      <c r="V206" s="132">
        <f t="shared" ca="1" si="41"/>
        <v>29520</v>
      </c>
      <c r="W206" s="132">
        <f t="shared" ca="1" si="42"/>
        <v>29520</v>
      </c>
      <c r="X206" s="132">
        <f t="shared" ca="1" si="43"/>
        <v>29520</v>
      </c>
      <c r="Y206" s="132">
        <f t="shared" ca="1" si="44"/>
        <v>29520</v>
      </c>
      <c r="Z206">
        <f t="shared" si="47"/>
        <v>197</v>
      </c>
    </row>
    <row r="207" spans="7:26" x14ac:dyDescent="0.2">
      <c r="G207" s="371"/>
      <c r="M207" t="str">
        <f t="shared" si="45"/>
        <v/>
      </c>
      <c r="N207" t="str">
        <f t="shared" si="46"/>
        <v/>
      </c>
      <c r="O207" s="31" t="e">
        <f t="shared" ca="1" si="36"/>
        <v>#VALUE!</v>
      </c>
      <c r="P207" s="132" t="str">
        <f t="shared" ca="1" si="37"/>
        <v/>
      </c>
      <c r="Q207" s="132" t="str">
        <f t="shared" ca="1" si="38"/>
        <v/>
      </c>
      <c r="R207" s="132" t="str">
        <f t="shared" ca="1" si="39"/>
        <v/>
      </c>
      <c r="S207" s="132" t="str">
        <f t="shared" ca="1" si="40"/>
        <v/>
      </c>
      <c r="U207" s="131">
        <v>0.50138888888888888</v>
      </c>
      <c r="V207" s="132">
        <f t="shared" ca="1" si="41"/>
        <v>29520</v>
      </c>
      <c r="W207" s="132">
        <f t="shared" ca="1" si="42"/>
        <v>29520</v>
      </c>
      <c r="X207" s="132">
        <f t="shared" ca="1" si="43"/>
        <v>29520</v>
      </c>
      <c r="Y207" s="132">
        <f t="shared" ca="1" si="44"/>
        <v>29520</v>
      </c>
      <c r="Z207">
        <f t="shared" si="47"/>
        <v>198</v>
      </c>
    </row>
    <row r="208" spans="7:26" x14ac:dyDescent="0.2">
      <c r="G208" s="371"/>
      <c r="M208" t="str">
        <f t="shared" si="45"/>
        <v/>
      </c>
      <c r="N208" t="str">
        <f t="shared" si="46"/>
        <v/>
      </c>
      <c r="O208" s="31" t="e">
        <f t="shared" ca="1" si="36"/>
        <v>#VALUE!</v>
      </c>
      <c r="P208" s="132" t="str">
        <f t="shared" ca="1" si="37"/>
        <v/>
      </c>
      <c r="Q208" s="132" t="str">
        <f t="shared" ca="1" si="38"/>
        <v/>
      </c>
      <c r="R208" s="132" t="str">
        <f t="shared" ca="1" si="39"/>
        <v/>
      </c>
      <c r="S208" s="132" t="str">
        <f t="shared" ca="1" si="40"/>
        <v/>
      </c>
      <c r="U208" s="131">
        <v>0.50208333333333333</v>
      </c>
      <c r="V208" s="132">
        <f t="shared" ca="1" si="41"/>
        <v>29520</v>
      </c>
      <c r="W208" s="132">
        <f t="shared" ca="1" si="42"/>
        <v>29520</v>
      </c>
      <c r="X208" s="132">
        <f t="shared" ca="1" si="43"/>
        <v>29520</v>
      </c>
      <c r="Y208" s="132">
        <f t="shared" ca="1" si="44"/>
        <v>29520</v>
      </c>
      <c r="Z208">
        <f t="shared" si="47"/>
        <v>199</v>
      </c>
    </row>
    <row r="209" spans="7:26" x14ac:dyDescent="0.2">
      <c r="G209" s="371"/>
      <c r="M209" t="str">
        <f t="shared" si="45"/>
        <v/>
      </c>
      <c r="N209" t="str">
        <f t="shared" si="46"/>
        <v/>
      </c>
      <c r="O209" s="31" t="e">
        <f t="shared" ca="1" si="36"/>
        <v>#VALUE!</v>
      </c>
      <c r="P209" s="132" t="str">
        <f t="shared" ca="1" si="37"/>
        <v/>
      </c>
      <c r="Q209" s="132" t="str">
        <f t="shared" ca="1" si="38"/>
        <v/>
      </c>
      <c r="R209" s="132" t="str">
        <f t="shared" ca="1" si="39"/>
        <v/>
      </c>
      <c r="S209" s="132" t="str">
        <f t="shared" ca="1" si="40"/>
        <v/>
      </c>
      <c r="U209" s="131">
        <v>0.50277777777777777</v>
      </c>
      <c r="V209" s="132">
        <f t="shared" ca="1" si="41"/>
        <v>29520</v>
      </c>
      <c r="W209" s="132">
        <f t="shared" ca="1" si="42"/>
        <v>29520</v>
      </c>
      <c r="X209" s="132">
        <f t="shared" ca="1" si="43"/>
        <v>29520</v>
      </c>
      <c r="Y209" s="132">
        <f t="shared" ca="1" si="44"/>
        <v>29520</v>
      </c>
      <c r="Z209">
        <f t="shared" si="47"/>
        <v>200</v>
      </c>
    </row>
    <row r="210" spans="7:26" x14ac:dyDescent="0.2">
      <c r="G210" s="371"/>
      <c r="M210" t="str">
        <f t="shared" si="45"/>
        <v/>
      </c>
      <c r="N210" t="str">
        <f t="shared" si="46"/>
        <v/>
      </c>
      <c r="O210" s="31" t="e">
        <f t="shared" ca="1" si="36"/>
        <v>#VALUE!</v>
      </c>
      <c r="P210" s="132" t="str">
        <f t="shared" ca="1" si="37"/>
        <v/>
      </c>
      <c r="Q210" s="132" t="str">
        <f t="shared" ca="1" si="38"/>
        <v/>
      </c>
      <c r="R210" s="132" t="str">
        <f t="shared" ca="1" si="39"/>
        <v/>
      </c>
      <c r="S210" s="132" t="str">
        <f t="shared" ca="1" si="40"/>
        <v/>
      </c>
      <c r="U210" s="131">
        <v>0.50347222222222221</v>
      </c>
      <c r="V210" s="132">
        <f t="shared" ca="1" si="41"/>
        <v>29520</v>
      </c>
      <c r="W210" s="132">
        <f t="shared" ca="1" si="42"/>
        <v>29520</v>
      </c>
      <c r="X210" s="132">
        <f t="shared" ca="1" si="43"/>
        <v>29520</v>
      </c>
      <c r="Y210" s="132">
        <f t="shared" ca="1" si="44"/>
        <v>29520</v>
      </c>
      <c r="Z210">
        <f t="shared" si="47"/>
        <v>201</v>
      </c>
    </row>
    <row r="211" spans="7:26" x14ac:dyDescent="0.2">
      <c r="G211" s="371"/>
      <c r="M211" t="str">
        <f t="shared" si="45"/>
        <v/>
      </c>
      <c r="N211" t="str">
        <f t="shared" si="46"/>
        <v/>
      </c>
      <c r="O211" s="31" t="e">
        <f t="shared" ca="1" si="36"/>
        <v>#VALUE!</v>
      </c>
      <c r="P211" s="132" t="str">
        <f t="shared" ca="1" si="37"/>
        <v/>
      </c>
      <c r="Q211" s="132" t="str">
        <f t="shared" ca="1" si="38"/>
        <v/>
      </c>
      <c r="R211" s="132" t="str">
        <f t="shared" ca="1" si="39"/>
        <v/>
      </c>
      <c r="S211" s="132" t="str">
        <f t="shared" ca="1" si="40"/>
        <v/>
      </c>
      <c r="U211" s="131">
        <v>0.50416666666666665</v>
      </c>
      <c r="V211" s="132">
        <f t="shared" ca="1" si="41"/>
        <v>29520</v>
      </c>
      <c r="W211" s="132">
        <f t="shared" ca="1" si="42"/>
        <v>29520</v>
      </c>
      <c r="X211" s="132">
        <f t="shared" ca="1" si="43"/>
        <v>29520</v>
      </c>
      <c r="Y211" s="132">
        <f t="shared" ca="1" si="44"/>
        <v>29520</v>
      </c>
      <c r="Z211">
        <f t="shared" si="47"/>
        <v>202</v>
      </c>
    </row>
    <row r="212" spans="7:26" x14ac:dyDescent="0.2">
      <c r="G212" s="371"/>
      <c r="M212" t="str">
        <f t="shared" si="45"/>
        <v/>
      </c>
      <c r="N212" t="str">
        <f t="shared" si="46"/>
        <v/>
      </c>
      <c r="O212" s="31" t="e">
        <f t="shared" ca="1" si="36"/>
        <v>#VALUE!</v>
      </c>
      <c r="P212" s="132" t="str">
        <f t="shared" ca="1" si="37"/>
        <v/>
      </c>
      <c r="Q212" s="132" t="str">
        <f t="shared" ca="1" si="38"/>
        <v/>
      </c>
      <c r="R212" s="132" t="str">
        <f t="shared" ca="1" si="39"/>
        <v/>
      </c>
      <c r="S212" s="132" t="str">
        <f t="shared" ca="1" si="40"/>
        <v/>
      </c>
      <c r="U212" s="131">
        <v>0.50486111111111109</v>
      </c>
      <c r="V212" s="132">
        <f t="shared" ca="1" si="41"/>
        <v>29520</v>
      </c>
      <c r="W212" s="132">
        <f t="shared" ca="1" si="42"/>
        <v>29520</v>
      </c>
      <c r="X212" s="132">
        <f t="shared" ca="1" si="43"/>
        <v>29520</v>
      </c>
      <c r="Y212" s="132">
        <f t="shared" ca="1" si="44"/>
        <v>29520</v>
      </c>
      <c r="Z212">
        <f t="shared" si="47"/>
        <v>203</v>
      </c>
    </row>
    <row r="213" spans="7:26" x14ac:dyDescent="0.2">
      <c r="G213" s="371"/>
      <c r="M213" t="str">
        <f t="shared" si="45"/>
        <v/>
      </c>
      <c r="N213" t="str">
        <f t="shared" si="46"/>
        <v/>
      </c>
      <c r="O213" s="31" t="e">
        <f t="shared" ca="1" si="36"/>
        <v>#VALUE!</v>
      </c>
      <c r="P213" s="132" t="str">
        <f t="shared" ca="1" si="37"/>
        <v/>
      </c>
      <c r="Q213" s="132" t="str">
        <f t="shared" ca="1" si="38"/>
        <v/>
      </c>
      <c r="R213" s="132" t="str">
        <f t="shared" ca="1" si="39"/>
        <v/>
      </c>
      <c r="S213" s="132" t="str">
        <f t="shared" ca="1" si="40"/>
        <v/>
      </c>
      <c r="U213" s="131">
        <v>0.50555555555555554</v>
      </c>
      <c r="V213" s="132">
        <f t="shared" ca="1" si="41"/>
        <v>29520</v>
      </c>
      <c r="W213" s="132">
        <f t="shared" ca="1" si="42"/>
        <v>29520</v>
      </c>
      <c r="X213" s="132">
        <f t="shared" ca="1" si="43"/>
        <v>29520</v>
      </c>
      <c r="Y213" s="132">
        <f t="shared" ca="1" si="44"/>
        <v>29520</v>
      </c>
      <c r="Z213">
        <f t="shared" si="47"/>
        <v>204</v>
      </c>
    </row>
    <row r="214" spans="7:26" x14ac:dyDescent="0.2">
      <c r="G214" s="371"/>
      <c r="M214" t="str">
        <f t="shared" si="45"/>
        <v/>
      </c>
      <c r="N214" t="str">
        <f t="shared" si="46"/>
        <v/>
      </c>
      <c r="O214" s="31" t="e">
        <f t="shared" ca="1" si="36"/>
        <v>#VALUE!</v>
      </c>
      <c r="P214" s="132" t="str">
        <f t="shared" ca="1" si="37"/>
        <v/>
      </c>
      <c r="Q214" s="132" t="str">
        <f t="shared" ca="1" si="38"/>
        <v/>
      </c>
      <c r="R214" s="132" t="str">
        <f t="shared" ca="1" si="39"/>
        <v/>
      </c>
      <c r="S214" s="132" t="str">
        <f t="shared" ca="1" si="40"/>
        <v/>
      </c>
      <c r="U214" s="131">
        <v>0.50624999999999998</v>
      </c>
      <c r="V214" s="132">
        <f t="shared" ca="1" si="41"/>
        <v>29520</v>
      </c>
      <c r="W214" s="132">
        <f t="shared" ca="1" si="42"/>
        <v>29520</v>
      </c>
      <c r="X214" s="132">
        <f t="shared" ca="1" si="43"/>
        <v>29520</v>
      </c>
      <c r="Y214" s="132">
        <f t="shared" ca="1" si="44"/>
        <v>29520</v>
      </c>
      <c r="Z214">
        <f t="shared" si="47"/>
        <v>205</v>
      </c>
    </row>
    <row r="215" spans="7:26" x14ac:dyDescent="0.2">
      <c r="G215" s="371"/>
      <c r="M215" t="str">
        <f t="shared" si="45"/>
        <v/>
      </c>
      <c r="N215" t="str">
        <f t="shared" si="46"/>
        <v/>
      </c>
      <c r="O215" s="31" t="e">
        <f t="shared" ca="1" si="36"/>
        <v>#VALUE!</v>
      </c>
      <c r="P215" s="132" t="str">
        <f t="shared" ca="1" si="37"/>
        <v/>
      </c>
      <c r="Q215" s="132" t="str">
        <f t="shared" ca="1" si="38"/>
        <v/>
      </c>
      <c r="R215" s="132" t="str">
        <f t="shared" ca="1" si="39"/>
        <v/>
      </c>
      <c r="S215" s="132" t="str">
        <f t="shared" ca="1" si="40"/>
        <v/>
      </c>
      <c r="U215" s="131">
        <v>0.50694444444444442</v>
      </c>
      <c r="V215" s="132">
        <f t="shared" ca="1" si="41"/>
        <v>29520</v>
      </c>
      <c r="W215" s="132">
        <f t="shared" ca="1" si="42"/>
        <v>29520</v>
      </c>
      <c r="X215" s="132">
        <f t="shared" ca="1" si="43"/>
        <v>29520</v>
      </c>
      <c r="Y215" s="132">
        <f t="shared" ca="1" si="44"/>
        <v>29520</v>
      </c>
      <c r="Z215">
        <f t="shared" si="47"/>
        <v>206</v>
      </c>
    </row>
    <row r="216" spans="7:26" x14ac:dyDescent="0.2">
      <c r="G216" s="371"/>
      <c r="M216" t="str">
        <f t="shared" si="45"/>
        <v/>
      </c>
      <c r="N216" t="str">
        <f t="shared" si="46"/>
        <v/>
      </c>
      <c r="O216" s="31" t="e">
        <f t="shared" ca="1" si="36"/>
        <v>#VALUE!</v>
      </c>
      <c r="P216" s="132" t="str">
        <f t="shared" ca="1" si="37"/>
        <v/>
      </c>
      <c r="Q216" s="132" t="str">
        <f t="shared" ca="1" si="38"/>
        <v/>
      </c>
      <c r="R216" s="132" t="str">
        <f t="shared" ca="1" si="39"/>
        <v/>
      </c>
      <c r="S216" s="132" t="str">
        <f t="shared" ca="1" si="40"/>
        <v/>
      </c>
      <c r="U216" s="131">
        <v>0.50763888888888886</v>
      </c>
      <c r="V216" s="132">
        <f t="shared" ca="1" si="41"/>
        <v>29520</v>
      </c>
      <c r="W216" s="132">
        <f t="shared" ca="1" si="42"/>
        <v>29520</v>
      </c>
      <c r="X216" s="132">
        <f t="shared" ca="1" si="43"/>
        <v>29520</v>
      </c>
      <c r="Y216" s="132">
        <f t="shared" ca="1" si="44"/>
        <v>29520</v>
      </c>
      <c r="Z216">
        <f t="shared" si="47"/>
        <v>207</v>
      </c>
    </row>
    <row r="217" spans="7:26" x14ac:dyDescent="0.2">
      <c r="G217" s="371"/>
      <c r="M217" t="str">
        <f t="shared" si="45"/>
        <v/>
      </c>
      <c r="N217" t="str">
        <f t="shared" si="46"/>
        <v/>
      </c>
      <c r="O217" s="31" t="e">
        <f t="shared" ca="1" si="36"/>
        <v>#VALUE!</v>
      </c>
      <c r="P217" s="132" t="str">
        <f t="shared" ca="1" si="37"/>
        <v/>
      </c>
      <c r="Q217" s="132" t="str">
        <f t="shared" ca="1" si="38"/>
        <v/>
      </c>
      <c r="R217" s="132" t="str">
        <f t="shared" ca="1" si="39"/>
        <v/>
      </c>
      <c r="S217" s="132" t="str">
        <f t="shared" ca="1" si="40"/>
        <v/>
      </c>
      <c r="U217" s="131">
        <v>0.5083333333333333</v>
      </c>
      <c r="V217" s="132">
        <f t="shared" ca="1" si="41"/>
        <v>29520</v>
      </c>
      <c r="W217" s="132">
        <f t="shared" ca="1" si="42"/>
        <v>29520</v>
      </c>
      <c r="X217" s="132">
        <f t="shared" ca="1" si="43"/>
        <v>29520</v>
      </c>
      <c r="Y217" s="132">
        <f t="shared" ca="1" si="44"/>
        <v>29520</v>
      </c>
      <c r="Z217">
        <f t="shared" si="47"/>
        <v>208</v>
      </c>
    </row>
    <row r="218" spans="7:26" x14ac:dyDescent="0.2">
      <c r="G218" s="371"/>
      <c r="M218" t="str">
        <f t="shared" si="45"/>
        <v/>
      </c>
      <c r="N218" t="str">
        <f t="shared" si="46"/>
        <v/>
      </c>
      <c r="O218" s="31" t="e">
        <f t="shared" ca="1" si="36"/>
        <v>#VALUE!</v>
      </c>
      <c r="P218" s="132" t="str">
        <f t="shared" ca="1" si="37"/>
        <v/>
      </c>
      <c r="Q218" s="132" t="str">
        <f t="shared" ca="1" si="38"/>
        <v/>
      </c>
      <c r="R218" s="132" t="str">
        <f t="shared" ca="1" si="39"/>
        <v/>
      </c>
      <c r="S218" s="132" t="str">
        <f t="shared" ca="1" si="40"/>
        <v/>
      </c>
      <c r="U218" s="131">
        <v>0.50902777777777775</v>
      </c>
      <c r="V218" s="132">
        <f t="shared" ca="1" si="41"/>
        <v>29520</v>
      </c>
      <c r="W218" s="132">
        <f t="shared" ca="1" si="42"/>
        <v>29520</v>
      </c>
      <c r="X218" s="132">
        <f t="shared" ca="1" si="43"/>
        <v>29520</v>
      </c>
      <c r="Y218" s="132">
        <f t="shared" ca="1" si="44"/>
        <v>29520</v>
      </c>
      <c r="Z218">
        <f t="shared" si="47"/>
        <v>209</v>
      </c>
    </row>
    <row r="219" spans="7:26" x14ac:dyDescent="0.2">
      <c r="G219" s="371"/>
      <c r="M219" t="str">
        <f t="shared" si="45"/>
        <v/>
      </c>
      <c r="N219" t="str">
        <f t="shared" si="46"/>
        <v/>
      </c>
      <c r="O219" s="31" t="e">
        <f t="shared" ca="1" si="36"/>
        <v>#VALUE!</v>
      </c>
      <c r="P219" s="132" t="str">
        <f t="shared" ca="1" si="37"/>
        <v/>
      </c>
      <c r="Q219" s="132" t="str">
        <f t="shared" ca="1" si="38"/>
        <v/>
      </c>
      <c r="R219" s="132" t="str">
        <f t="shared" ca="1" si="39"/>
        <v/>
      </c>
      <c r="S219" s="132" t="str">
        <f t="shared" ca="1" si="40"/>
        <v/>
      </c>
      <c r="U219" s="131">
        <v>0.50972222222222219</v>
      </c>
      <c r="V219" s="132">
        <f t="shared" ca="1" si="41"/>
        <v>29520</v>
      </c>
      <c r="W219" s="132">
        <f t="shared" ca="1" si="42"/>
        <v>29520</v>
      </c>
      <c r="X219" s="132">
        <f t="shared" ca="1" si="43"/>
        <v>29520</v>
      </c>
      <c r="Y219" s="132">
        <f t="shared" ca="1" si="44"/>
        <v>29520</v>
      </c>
      <c r="Z219">
        <f t="shared" si="47"/>
        <v>210</v>
      </c>
    </row>
    <row r="220" spans="7:26" x14ac:dyDescent="0.2">
      <c r="G220" s="371"/>
      <c r="M220" t="str">
        <f t="shared" si="45"/>
        <v/>
      </c>
      <c r="N220" t="str">
        <f t="shared" si="46"/>
        <v/>
      </c>
      <c r="O220" s="31" t="e">
        <f t="shared" ca="1" si="36"/>
        <v>#VALUE!</v>
      </c>
      <c r="P220" s="132" t="str">
        <f t="shared" ca="1" si="37"/>
        <v/>
      </c>
      <c r="Q220" s="132" t="str">
        <f t="shared" ca="1" si="38"/>
        <v/>
      </c>
      <c r="R220" s="132" t="str">
        <f t="shared" ca="1" si="39"/>
        <v/>
      </c>
      <c r="S220" s="132" t="str">
        <f t="shared" ca="1" si="40"/>
        <v/>
      </c>
      <c r="U220" s="131">
        <v>0.51041666666666663</v>
      </c>
      <c r="V220" s="132">
        <f t="shared" ca="1" si="41"/>
        <v>29520</v>
      </c>
      <c r="W220" s="132">
        <f t="shared" ca="1" si="42"/>
        <v>29520</v>
      </c>
      <c r="X220" s="132">
        <f t="shared" ca="1" si="43"/>
        <v>29520</v>
      </c>
      <c r="Y220" s="132">
        <f t="shared" ca="1" si="44"/>
        <v>29520</v>
      </c>
      <c r="Z220">
        <f t="shared" si="47"/>
        <v>211</v>
      </c>
    </row>
    <row r="221" spans="7:26" x14ac:dyDescent="0.2">
      <c r="G221" s="371"/>
      <c r="M221" t="str">
        <f t="shared" si="45"/>
        <v/>
      </c>
      <c r="N221" t="str">
        <f t="shared" si="46"/>
        <v/>
      </c>
      <c r="O221" s="31" t="e">
        <f t="shared" ca="1" si="36"/>
        <v>#VALUE!</v>
      </c>
      <c r="P221" s="132" t="str">
        <f t="shared" ca="1" si="37"/>
        <v/>
      </c>
      <c r="Q221" s="132" t="str">
        <f t="shared" ca="1" si="38"/>
        <v/>
      </c>
      <c r="R221" s="132" t="str">
        <f t="shared" ca="1" si="39"/>
        <v/>
      </c>
      <c r="S221" s="132" t="str">
        <f t="shared" ca="1" si="40"/>
        <v/>
      </c>
      <c r="U221" s="131">
        <v>0.51111111111111118</v>
      </c>
      <c r="V221" s="132">
        <f t="shared" ca="1" si="41"/>
        <v>29520</v>
      </c>
      <c r="W221" s="132">
        <f t="shared" ca="1" si="42"/>
        <v>29520</v>
      </c>
      <c r="X221" s="132">
        <f t="shared" ca="1" si="43"/>
        <v>29520</v>
      </c>
      <c r="Y221" s="132">
        <f t="shared" ca="1" si="44"/>
        <v>29520</v>
      </c>
      <c r="Z221">
        <f t="shared" si="47"/>
        <v>212</v>
      </c>
    </row>
    <row r="222" spans="7:26" x14ac:dyDescent="0.2">
      <c r="G222" s="371"/>
      <c r="M222" t="str">
        <f t="shared" si="45"/>
        <v/>
      </c>
      <c r="N222" t="str">
        <f t="shared" si="46"/>
        <v/>
      </c>
      <c r="O222" s="31" t="e">
        <f t="shared" ca="1" si="36"/>
        <v>#VALUE!</v>
      </c>
      <c r="P222" s="132" t="str">
        <f t="shared" ca="1" si="37"/>
        <v/>
      </c>
      <c r="Q222" s="132" t="str">
        <f t="shared" ca="1" si="38"/>
        <v/>
      </c>
      <c r="R222" s="132" t="str">
        <f t="shared" ca="1" si="39"/>
        <v/>
      </c>
      <c r="S222" s="132" t="str">
        <f t="shared" ca="1" si="40"/>
        <v/>
      </c>
      <c r="U222" s="131">
        <v>0.51180555555555551</v>
      </c>
      <c r="V222" s="132">
        <f t="shared" ca="1" si="41"/>
        <v>29520</v>
      </c>
      <c r="W222" s="132">
        <f t="shared" ca="1" si="42"/>
        <v>29520</v>
      </c>
      <c r="X222" s="132">
        <f t="shared" ca="1" si="43"/>
        <v>29520</v>
      </c>
      <c r="Y222" s="132">
        <f t="shared" ca="1" si="44"/>
        <v>29520</v>
      </c>
      <c r="Z222">
        <f t="shared" si="47"/>
        <v>213</v>
      </c>
    </row>
    <row r="223" spans="7:26" x14ac:dyDescent="0.2">
      <c r="G223" s="371"/>
      <c r="M223" t="str">
        <f t="shared" si="45"/>
        <v/>
      </c>
      <c r="N223" t="str">
        <f t="shared" si="46"/>
        <v/>
      </c>
      <c r="O223" s="31" t="e">
        <f t="shared" ca="1" si="36"/>
        <v>#VALUE!</v>
      </c>
      <c r="P223" s="132" t="str">
        <f t="shared" ca="1" si="37"/>
        <v/>
      </c>
      <c r="Q223" s="132" t="str">
        <f t="shared" ca="1" si="38"/>
        <v/>
      </c>
      <c r="R223" s="132" t="str">
        <f t="shared" ca="1" si="39"/>
        <v/>
      </c>
      <c r="S223" s="132" t="str">
        <f t="shared" ca="1" si="40"/>
        <v/>
      </c>
      <c r="U223" s="131">
        <v>0.51250000000000007</v>
      </c>
      <c r="V223" s="132">
        <f t="shared" ca="1" si="41"/>
        <v>29520</v>
      </c>
      <c r="W223" s="132">
        <f t="shared" ca="1" si="42"/>
        <v>29520</v>
      </c>
      <c r="X223" s="132">
        <f t="shared" ca="1" si="43"/>
        <v>29520</v>
      </c>
      <c r="Y223" s="132">
        <f t="shared" ca="1" si="44"/>
        <v>29520</v>
      </c>
      <c r="Z223">
        <f t="shared" si="47"/>
        <v>214</v>
      </c>
    </row>
    <row r="224" spans="7:26" x14ac:dyDescent="0.2">
      <c r="G224" s="371"/>
      <c r="M224" t="str">
        <f t="shared" si="45"/>
        <v/>
      </c>
      <c r="N224" t="str">
        <f t="shared" si="46"/>
        <v/>
      </c>
      <c r="O224" s="31" t="e">
        <f t="shared" ca="1" si="36"/>
        <v>#VALUE!</v>
      </c>
      <c r="P224" s="132" t="str">
        <f t="shared" ca="1" si="37"/>
        <v/>
      </c>
      <c r="Q224" s="132" t="str">
        <f t="shared" ca="1" si="38"/>
        <v/>
      </c>
      <c r="R224" s="132" t="str">
        <f t="shared" ca="1" si="39"/>
        <v/>
      </c>
      <c r="S224" s="132" t="str">
        <f t="shared" ca="1" si="40"/>
        <v/>
      </c>
      <c r="U224" s="131">
        <v>0.5131944444444444</v>
      </c>
      <c r="V224" s="132">
        <f t="shared" ca="1" si="41"/>
        <v>29520</v>
      </c>
      <c r="W224" s="132">
        <f t="shared" ca="1" si="42"/>
        <v>29520</v>
      </c>
      <c r="X224" s="132">
        <f t="shared" ca="1" si="43"/>
        <v>29520</v>
      </c>
      <c r="Y224" s="132">
        <f t="shared" ca="1" si="44"/>
        <v>29520</v>
      </c>
      <c r="Z224">
        <f t="shared" si="47"/>
        <v>215</v>
      </c>
    </row>
    <row r="225" spans="7:26" x14ac:dyDescent="0.2">
      <c r="G225" s="371"/>
      <c r="M225" t="str">
        <f t="shared" si="45"/>
        <v/>
      </c>
      <c r="N225" t="str">
        <f t="shared" si="46"/>
        <v/>
      </c>
      <c r="O225" s="31" t="e">
        <f t="shared" ca="1" si="36"/>
        <v>#VALUE!</v>
      </c>
      <c r="P225" s="132" t="str">
        <f t="shared" ca="1" si="37"/>
        <v/>
      </c>
      <c r="Q225" s="132" t="str">
        <f t="shared" ca="1" si="38"/>
        <v/>
      </c>
      <c r="R225" s="132" t="str">
        <f t="shared" ca="1" si="39"/>
        <v/>
      </c>
      <c r="S225" s="132" t="str">
        <f t="shared" ca="1" si="40"/>
        <v/>
      </c>
      <c r="U225" s="131">
        <v>0.51388888888888895</v>
      </c>
      <c r="V225" s="132">
        <f t="shared" ca="1" si="41"/>
        <v>29520</v>
      </c>
      <c r="W225" s="132">
        <f t="shared" ca="1" si="42"/>
        <v>29520</v>
      </c>
      <c r="X225" s="132">
        <f t="shared" ca="1" si="43"/>
        <v>29520</v>
      </c>
      <c r="Y225" s="132">
        <f t="shared" ca="1" si="44"/>
        <v>29520</v>
      </c>
      <c r="Z225">
        <f t="shared" si="47"/>
        <v>216</v>
      </c>
    </row>
    <row r="226" spans="7:26" x14ac:dyDescent="0.2">
      <c r="G226" s="371"/>
      <c r="M226" t="str">
        <f t="shared" si="45"/>
        <v/>
      </c>
      <c r="N226" t="str">
        <f t="shared" si="46"/>
        <v/>
      </c>
      <c r="O226" s="31" t="e">
        <f t="shared" ca="1" si="36"/>
        <v>#VALUE!</v>
      </c>
      <c r="P226" s="132" t="str">
        <f t="shared" ca="1" si="37"/>
        <v/>
      </c>
      <c r="Q226" s="132" t="str">
        <f t="shared" ca="1" si="38"/>
        <v/>
      </c>
      <c r="R226" s="132" t="str">
        <f t="shared" ca="1" si="39"/>
        <v/>
      </c>
      <c r="S226" s="132" t="str">
        <f t="shared" ca="1" si="40"/>
        <v/>
      </c>
      <c r="U226" s="131">
        <v>0.51458333333333328</v>
      </c>
      <c r="V226" s="132">
        <f t="shared" ca="1" si="41"/>
        <v>29520</v>
      </c>
      <c r="W226" s="132">
        <f t="shared" ca="1" si="42"/>
        <v>29520</v>
      </c>
      <c r="X226" s="132">
        <f t="shared" ca="1" si="43"/>
        <v>29520</v>
      </c>
      <c r="Y226" s="132">
        <f t="shared" ca="1" si="44"/>
        <v>29520</v>
      </c>
      <c r="Z226">
        <f t="shared" si="47"/>
        <v>217</v>
      </c>
    </row>
    <row r="227" spans="7:26" x14ac:dyDescent="0.2">
      <c r="G227" s="371"/>
      <c r="M227" t="str">
        <f t="shared" si="45"/>
        <v/>
      </c>
      <c r="N227" t="str">
        <f t="shared" si="46"/>
        <v/>
      </c>
      <c r="O227" s="31" t="e">
        <f t="shared" ca="1" si="36"/>
        <v>#VALUE!</v>
      </c>
      <c r="P227" s="132" t="str">
        <f t="shared" ca="1" si="37"/>
        <v/>
      </c>
      <c r="Q227" s="132" t="str">
        <f t="shared" ca="1" si="38"/>
        <v/>
      </c>
      <c r="R227" s="132" t="str">
        <f t="shared" ca="1" si="39"/>
        <v/>
      </c>
      <c r="S227" s="132" t="str">
        <f t="shared" ca="1" si="40"/>
        <v/>
      </c>
      <c r="U227" s="131">
        <v>0.51527777777777783</v>
      </c>
      <c r="V227" s="132">
        <f t="shared" ca="1" si="41"/>
        <v>29520</v>
      </c>
      <c r="W227" s="132">
        <f t="shared" ca="1" si="42"/>
        <v>29520</v>
      </c>
      <c r="X227" s="132">
        <f t="shared" ca="1" si="43"/>
        <v>29520</v>
      </c>
      <c r="Y227" s="132">
        <f t="shared" ca="1" si="44"/>
        <v>29520</v>
      </c>
      <c r="Z227">
        <f t="shared" si="47"/>
        <v>218</v>
      </c>
    </row>
    <row r="228" spans="7:26" x14ac:dyDescent="0.2">
      <c r="G228" s="371"/>
      <c r="M228" t="str">
        <f t="shared" si="45"/>
        <v/>
      </c>
      <c r="N228" t="str">
        <f t="shared" si="46"/>
        <v/>
      </c>
      <c r="O228" s="31" t="e">
        <f t="shared" ca="1" si="36"/>
        <v>#VALUE!</v>
      </c>
      <c r="P228" s="132" t="str">
        <f t="shared" ca="1" si="37"/>
        <v/>
      </c>
      <c r="Q228" s="132" t="str">
        <f t="shared" ca="1" si="38"/>
        <v/>
      </c>
      <c r="R228" s="132" t="str">
        <f t="shared" ca="1" si="39"/>
        <v/>
      </c>
      <c r="S228" s="132" t="str">
        <f t="shared" ca="1" si="40"/>
        <v/>
      </c>
      <c r="U228" s="131">
        <v>0.51597222222222217</v>
      </c>
      <c r="V228" s="132">
        <f t="shared" ca="1" si="41"/>
        <v>29520</v>
      </c>
      <c r="W228" s="132">
        <f t="shared" ca="1" si="42"/>
        <v>29520</v>
      </c>
      <c r="X228" s="132">
        <f t="shared" ca="1" si="43"/>
        <v>29520</v>
      </c>
      <c r="Y228" s="132">
        <f t="shared" ca="1" si="44"/>
        <v>29520</v>
      </c>
      <c r="Z228">
        <f t="shared" si="47"/>
        <v>219</v>
      </c>
    </row>
    <row r="229" spans="7:26" x14ac:dyDescent="0.2">
      <c r="G229" s="371"/>
      <c r="M229" t="str">
        <f t="shared" si="45"/>
        <v/>
      </c>
      <c r="N229" t="str">
        <f t="shared" si="46"/>
        <v/>
      </c>
      <c r="O229" s="31" t="e">
        <f t="shared" ca="1" si="36"/>
        <v>#VALUE!</v>
      </c>
      <c r="P229" s="132" t="str">
        <f t="shared" ca="1" si="37"/>
        <v/>
      </c>
      <c r="Q229" s="132" t="str">
        <f t="shared" ca="1" si="38"/>
        <v/>
      </c>
      <c r="R229" s="132" t="str">
        <f t="shared" ca="1" si="39"/>
        <v/>
      </c>
      <c r="S229" s="132" t="str">
        <f t="shared" ca="1" si="40"/>
        <v/>
      </c>
      <c r="U229" s="131">
        <v>0.51666666666666672</v>
      </c>
      <c r="V229" s="132">
        <f t="shared" ca="1" si="41"/>
        <v>29520</v>
      </c>
      <c r="W229" s="132">
        <f t="shared" ca="1" si="42"/>
        <v>29520</v>
      </c>
      <c r="X229" s="132">
        <f t="shared" ca="1" si="43"/>
        <v>29520</v>
      </c>
      <c r="Y229" s="132">
        <f t="shared" ca="1" si="44"/>
        <v>29520</v>
      </c>
      <c r="Z229">
        <f t="shared" si="47"/>
        <v>220</v>
      </c>
    </row>
    <row r="230" spans="7:26" x14ac:dyDescent="0.2">
      <c r="G230" s="371"/>
      <c r="M230" t="str">
        <f t="shared" si="45"/>
        <v/>
      </c>
      <c r="N230" t="str">
        <f t="shared" si="46"/>
        <v/>
      </c>
      <c r="O230" s="31" t="e">
        <f t="shared" ca="1" si="36"/>
        <v>#VALUE!</v>
      </c>
      <c r="P230" s="132" t="str">
        <f t="shared" ca="1" si="37"/>
        <v/>
      </c>
      <c r="Q230" s="132" t="str">
        <f t="shared" ca="1" si="38"/>
        <v/>
      </c>
      <c r="R230" s="132" t="str">
        <f t="shared" ca="1" si="39"/>
        <v/>
      </c>
      <c r="S230" s="132" t="str">
        <f t="shared" ca="1" si="40"/>
        <v/>
      </c>
      <c r="U230" s="131">
        <v>0.51736111111111105</v>
      </c>
      <c r="V230" s="132">
        <f t="shared" ca="1" si="41"/>
        <v>29520</v>
      </c>
      <c r="W230" s="132">
        <f t="shared" ca="1" si="42"/>
        <v>29520</v>
      </c>
      <c r="X230" s="132">
        <f t="shared" ca="1" si="43"/>
        <v>29520</v>
      </c>
      <c r="Y230" s="132">
        <f t="shared" ca="1" si="44"/>
        <v>29520</v>
      </c>
      <c r="Z230">
        <f t="shared" si="47"/>
        <v>221</v>
      </c>
    </row>
    <row r="231" spans="7:26" x14ac:dyDescent="0.2">
      <c r="G231" s="371"/>
      <c r="M231" t="str">
        <f t="shared" si="45"/>
        <v/>
      </c>
      <c r="N231" t="str">
        <f t="shared" si="46"/>
        <v/>
      </c>
      <c r="O231" s="31" t="e">
        <f t="shared" ca="1" si="36"/>
        <v>#VALUE!</v>
      </c>
      <c r="P231" s="132" t="str">
        <f t="shared" ca="1" si="37"/>
        <v/>
      </c>
      <c r="Q231" s="132" t="str">
        <f t="shared" ca="1" si="38"/>
        <v/>
      </c>
      <c r="R231" s="132" t="str">
        <f t="shared" ca="1" si="39"/>
        <v/>
      </c>
      <c r="S231" s="132" t="str">
        <f t="shared" ca="1" si="40"/>
        <v/>
      </c>
      <c r="U231" s="131">
        <v>0.5180555555555556</v>
      </c>
      <c r="V231" s="132">
        <f t="shared" ca="1" si="41"/>
        <v>29520</v>
      </c>
      <c r="W231" s="132">
        <f t="shared" ca="1" si="42"/>
        <v>29520</v>
      </c>
      <c r="X231" s="132">
        <f t="shared" ca="1" si="43"/>
        <v>29520</v>
      </c>
      <c r="Y231" s="132">
        <f t="shared" ca="1" si="44"/>
        <v>29520</v>
      </c>
      <c r="Z231">
        <f t="shared" si="47"/>
        <v>222</v>
      </c>
    </row>
    <row r="232" spans="7:26" x14ac:dyDescent="0.2">
      <c r="G232" s="371"/>
      <c r="M232" t="str">
        <f t="shared" si="45"/>
        <v/>
      </c>
      <c r="N232" t="str">
        <f t="shared" si="46"/>
        <v/>
      </c>
      <c r="O232" s="31" t="e">
        <f t="shared" ca="1" si="36"/>
        <v>#VALUE!</v>
      </c>
      <c r="P232" s="132" t="str">
        <f t="shared" ca="1" si="37"/>
        <v/>
      </c>
      <c r="Q232" s="132" t="str">
        <f t="shared" ca="1" si="38"/>
        <v/>
      </c>
      <c r="R232" s="132" t="str">
        <f t="shared" ca="1" si="39"/>
        <v/>
      </c>
      <c r="S232" s="132" t="str">
        <f t="shared" ca="1" si="40"/>
        <v/>
      </c>
      <c r="U232" s="131">
        <v>0.51874999999999993</v>
      </c>
      <c r="V232" s="132">
        <f t="shared" ca="1" si="41"/>
        <v>29520</v>
      </c>
      <c r="W232" s="132">
        <f t="shared" ca="1" si="42"/>
        <v>29520</v>
      </c>
      <c r="X232" s="132">
        <f t="shared" ca="1" si="43"/>
        <v>29520</v>
      </c>
      <c r="Y232" s="132">
        <f t="shared" ca="1" si="44"/>
        <v>29520</v>
      </c>
      <c r="Z232">
        <f t="shared" si="47"/>
        <v>223</v>
      </c>
    </row>
    <row r="233" spans="7:26" x14ac:dyDescent="0.2">
      <c r="G233" s="371"/>
      <c r="M233" t="str">
        <f t="shared" si="45"/>
        <v/>
      </c>
      <c r="N233" t="str">
        <f t="shared" si="46"/>
        <v/>
      </c>
      <c r="O233" s="31" t="e">
        <f t="shared" ca="1" si="36"/>
        <v>#VALUE!</v>
      </c>
      <c r="P233" s="132" t="str">
        <f t="shared" ca="1" si="37"/>
        <v/>
      </c>
      <c r="Q233" s="132" t="str">
        <f t="shared" ca="1" si="38"/>
        <v/>
      </c>
      <c r="R233" s="132" t="str">
        <f t="shared" ca="1" si="39"/>
        <v/>
      </c>
      <c r="S233" s="132" t="str">
        <f t="shared" ca="1" si="40"/>
        <v/>
      </c>
      <c r="U233" s="131">
        <v>0.51944444444444449</v>
      </c>
      <c r="V233" s="132">
        <f t="shared" ca="1" si="41"/>
        <v>29520</v>
      </c>
      <c r="W233" s="132">
        <f t="shared" ca="1" si="42"/>
        <v>29520</v>
      </c>
      <c r="X233" s="132">
        <f t="shared" ca="1" si="43"/>
        <v>29520</v>
      </c>
      <c r="Y233" s="132">
        <f t="shared" ca="1" si="44"/>
        <v>29520</v>
      </c>
      <c r="Z233">
        <f t="shared" si="47"/>
        <v>224</v>
      </c>
    </row>
    <row r="234" spans="7:26" x14ac:dyDescent="0.2">
      <c r="G234" s="371"/>
      <c r="M234" t="str">
        <f t="shared" si="45"/>
        <v/>
      </c>
      <c r="N234" t="str">
        <f t="shared" si="46"/>
        <v/>
      </c>
      <c r="O234" s="31" t="e">
        <f t="shared" ca="1" si="36"/>
        <v>#VALUE!</v>
      </c>
      <c r="P234" s="132" t="str">
        <f t="shared" ca="1" si="37"/>
        <v/>
      </c>
      <c r="Q234" s="132" t="str">
        <f t="shared" ca="1" si="38"/>
        <v/>
      </c>
      <c r="R234" s="132" t="str">
        <f t="shared" ca="1" si="39"/>
        <v/>
      </c>
      <c r="S234" s="132" t="str">
        <f t="shared" ca="1" si="40"/>
        <v/>
      </c>
      <c r="U234" s="131">
        <v>0.52013888888888882</v>
      </c>
      <c r="V234" s="132">
        <f t="shared" ca="1" si="41"/>
        <v>29520</v>
      </c>
      <c r="W234" s="132">
        <f t="shared" ca="1" si="42"/>
        <v>29520</v>
      </c>
      <c r="X234" s="132">
        <f t="shared" ca="1" si="43"/>
        <v>29520</v>
      </c>
      <c r="Y234" s="132">
        <f t="shared" ca="1" si="44"/>
        <v>29520</v>
      </c>
      <c r="Z234">
        <f t="shared" si="47"/>
        <v>225</v>
      </c>
    </row>
    <row r="235" spans="7:26" x14ac:dyDescent="0.2">
      <c r="G235" s="371"/>
      <c r="M235" t="str">
        <f t="shared" si="45"/>
        <v/>
      </c>
      <c r="N235" t="str">
        <f t="shared" si="46"/>
        <v/>
      </c>
      <c r="O235" s="31" t="e">
        <f t="shared" ca="1" si="36"/>
        <v>#VALUE!</v>
      </c>
      <c r="P235" s="132" t="str">
        <f t="shared" ca="1" si="37"/>
        <v/>
      </c>
      <c r="Q235" s="132" t="str">
        <f t="shared" ca="1" si="38"/>
        <v/>
      </c>
      <c r="R235" s="132" t="str">
        <f t="shared" ca="1" si="39"/>
        <v/>
      </c>
      <c r="S235" s="132" t="str">
        <f t="shared" ca="1" si="40"/>
        <v/>
      </c>
      <c r="U235" s="131">
        <v>0.52083333333333337</v>
      </c>
      <c r="V235" s="132">
        <f t="shared" ca="1" si="41"/>
        <v>29520</v>
      </c>
      <c r="W235" s="132">
        <f t="shared" ca="1" si="42"/>
        <v>29520</v>
      </c>
      <c r="X235" s="132">
        <f t="shared" ca="1" si="43"/>
        <v>29520</v>
      </c>
      <c r="Y235" s="132">
        <f t="shared" ca="1" si="44"/>
        <v>29520</v>
      </c>
      <c r="Z235">
        <f t="shared" si="47"/>
        <v>226</v>
      </c>
    </row>
    <row r="236" spans="7:26" x14ac:dyDescent="0.2">
      <c r="G236" s="371"/>
      <c r="M236" t="str">
        <f t="shared" si="45"/>
        <v/>
      </c>
      <c r="N236" t="str">
        <f t="shared" si="46"/>
        <v/>
      </c>
      <c r="O236" s="31" t="e">
        <f t="shared" ca="1" si="36"/>
        <v>#VALUE!</v>
      </c>
      <c r="P236" s="132" t="str">
        <f t="shared" ca="1" si="37"/>
        <v/>
      </c>
      <c r="Q236" s="132" t="str">
        <f t="shared" ca="1" si="38"/>
        <v/>
      </c>
      <c r="R236" s="132" t="str">
        <f t="shared" ca="1" si="39"/>
        <v/>
      </c>
      <c r="S236" s="132" t="str">
        <f t="shared" ca="1" si="40"/>
        <v/>
      </c>
      <c r="U236" s="131">
        <v>0.52152777777777781</v>
      </c>
      <c r="V236" s="132">
        <f t="shared" ca="1" si="41"/>
        <v>29520</v>
      </c>
      <c r="W236" s="132">
        <f t="shared" ca="1" si="42"/>
        <v>29520</v>
      </c>
      <c r="X236" s="132">
        <f t="shared" ca="1" si="43"/>
        <v>29520</v>
      </c>
      <c r="Y236" s="132">
        <f t="shared" ca="1" si="44"/>
        <v>29520</v>
      </c>
      <c r="Z236">
        <f t="shared" si="47"/>
        <v>227</v>
      </c>
    </row>
    <row r="237" spans="7:26" x14ac:dyDescent="0.2">
      <c r="G237" s="371"/>
      <c r="M237" t="str">
        <f t="shared" si="45"/>
        <v/>
      </c>
      <c r="N237" t="str">
        <f t="shared" si="46"/>
        <v/>
      </c>
      <c r="O237" s="31" t="e">
        <f t="shared" ca="1" si="36"/>
        <v>#VALUE!</v>
      </c>
      <c r="P237" s="132" t="str">
        <f t="shared" ca="1" si="37"/>
        <v/>
      </c>
      <c r="Q237" s="132" t="str">
        <f t="shared" ca="1" si="38"/>
        <v/>
      </c>
      <c r="R237" s="132" t="str">
        <f t="shared" ca="1" si="39"/>
        <v/>
      </c>
      <c r="S237" s="132" t="str">
        <f t="shared" ca="1" si="40"/>
        <v/>
      </c>
      <c r="U237" s="131">
        <v>0.52222222222222225</v>
      </c>
      <c r="V237" s="132">
        <f t="shared" ca="1" si="41"/>
        <v>29520</v>
      </c>
      <c r="W237" s="132">
        <f t="shared" ca="1" si="42"/>
        <v>29520</v>
      </c>
      <c r="X237" s="132">
        <f t="shared" ca="1" si="43"/>
        <v>29520</v>
      </c>
      <c r="Y237" s="132">
        <f t="shared" ca="1" si="44"/>
        <v>29520</v>
      </c>
      <c r="Z237">
        <f t="shared" si="47"/>
        <v>228</v>
      </c>
    </row>
    <row r="238" spans="7:26" x14ac:dyDescent="0.2">
      <c r="G238" s="371"/>
      <c r="M238" t="str">
        <f t="shared" si="45"/>
        <v/>
      </c>
      <c r="N238" t="str">
        <f t="shared" si="46"/>
        <v/>
      </c>
      <c r="O238" s="31" t="e">
        <f t="shared" ca="1" si="36"/>
        <v>#VALUE!</v>
      </c>
      <c r="P238" s="132" t="str">
        <f t="shared" ca="1" si="37"/>
        <v/>
      </c>
      <c r="Q238" s="132" t="str">
        <f t="shared" ca="1" si="38"/>
        <v/>
      </c>
      <c r="R238" s="132" t="str">
        <f t="shared" ca="1" si="39"/>
        <v/>
      </c>
      <c r="S238" s="132" t="str">
        <f t="shared" ca="1" si="40"/>
        <v/>
      </c>
      <c r="U238" s="131">
        <v>0.5229166666666667</v>
      </c>
      <c r="V238" s="132">
        <f t="shared" ca="1" si="41"/>
        <v>29520</v>
      </c>
      <c r="W238" s="132">
        <f t="shared" ca="1" si="42"/>
        <v>29520</v>
      </c>
      <c r="X238" s="132">
        <f t="shared" ca="1" si="43"/>
        <v>29520</v>
      </c>
      <c r="Y238" s="132">
        <f t="shared" ca="1" si="44"/>
        <v>29520</v>
      </c>
      <c r="Z238">
        <f t="shared" si="47"/>
        <v>229</v>
      </c>
    </row>
    <row r="239" spans="7:26" x14ac:dyDescent="0.2">
      <c r="G239" s="371"/>
      <c r="M239" t="str">
        <f t="shared" si="45"/>
        <v/>
      </c>
      <c r="N239" t="str">
        <f t="shared" si="46"/>
        <v/>
      </c>
      <c r="O239" s="31" t="e">
        <f t="shared" ca="1" si="36"/>
        <v>#VALUE!</v>
      </c>
      <c r="P239" s="132" t="str">
        <f t="shared" ca="1" si="37"/>
        <v/>
      </c>
      <c r="Q239" s="132" t="str">
        <f t="shared" ca="1" si="38"/>
        <v/>
      </c>
      <c r="R239" s="132" t="str">
        <f t="shared" ca="1" si="39"/>
        <v/>
      </c>
      <c r="S239" s="132" t="str">
        <f t="shared" ca="1" si="40"/>
        <v/>
      </c>
      <c r="U239" s="131">
        <v>0.52361111111111114</v>
      </c>
      <c r="V239" s="132">
        <f t="shared" ca="1" si="41"/>
        <v>29520</v>
      </c>
      <c r="W239" s="132">
        <f t="shared" ca="1" si="42"/>
        <v>29520</v>
      </c>
      <c r="X239" s="132">
        <f t="shared" ca="1" si="43"/>
        <v>29520</v>
      </c>
      <c r="Y239" s="132">
        <f t="shared" ca="1" si="44"/>
        <v>29520</v>
      </c>
      <c r="Z239">
        <f t="shared" si="47"/>
        <v>230</v>
      </c>
    </row>
    <row r="240" spans="7:26" x14ac:dyDescent="0.2">
      <c r="G240" s="371"/>
      <c r="M240" t="str">
        <f t="shared" si="45"/>
        <v/>
      </c>
      <c r="N240" t="str">
        <f t="shared" si="46"/>
        <v/>
      </c>
      <c r="O240" s="31" t="e">
        <f t="shared" ca="1" si="36"/>
        <v>#VALUE!</v>
      </c>
      <c r="P240" s="132" t="str">
        <f t="shared" ca="1" si="37"/>
        <v/>
      </c>
      <c r="Q240" s="132" t="str">
        <f t="shared" ca="1" si="38"/>
        <v/>
      </c>
      <c r="R240" s="132" t="str">
        <f t="shared" ca="1" si="39"/>
        <v/>
      </c>
      <c r="S240" s="132" t="str">
        <f t="shared" ca="1" si="40"/>
        <v/>
      </c>
      <c r="U240" s="131">
        <v>0.52430555555555558</v>
      </c>
      <c r="V240" s="132">
        <f t="shared" ca="1" si="41"/>
        <v>29520</v>
      </c>
      <c r="W240" s="132">
        <f t="shared" ca="1" si="42"/>
        <v>29520</v>
      </c>
      <c r="X240" s="132">
        <f t="shared" ca="1" si="43"/>
        <v>29520</v>
      </c>
      <c r="Y240" s="132">
        <f t="shared" ca="1" si="44"/>
        <v>29520</v>
      </c>
      <c r="Z240">
        <f t="shared" si="47"/>
        <v>231</v>
      </c>
    </row>
    <row r="241" spans="7:26" x14ac:dyDescent="0.2">
      <c r="G241" s="371"/>
      <c r="M241" t="str">
        <f t="shared" si="45"/>
        <v/>
      </c>
      <c r="N241" t="str">
        <f t="shared" si="46"/>
        <v/>
      </c>
      <c r="O241" s="31" t="e">
        <f t="shared" ca="1" si="36"/>
        <v>#VALUE!</v>
      </c>
      <c r="P241" s="132" t="str">
        <f t="shared" ca="1" si="37"/>
        <v/>
      </c>
      <c r="Q241" s="132" t="str">
        <f t="shared" ca="1" si="38"/>
        <v/>
      </c>
      <c r="R241" s="132" t="str">
        <f t="shared" ca="1" si="39"/>
        <v/>
      </c>
      <c r="S241" s="132" t="str">
        <f t="shared" ca="1" si="40"/>
        <v/>
      </c>
      <c r="U241" s="131">
        <v>0.52500000000000002</v>
      </c>
      <c r="V241" s="132">
        <f t="shared" ca="1" si="41"/>
        <v>29520</v>
      </c>
      <c r="W241" s="132">
        <f t="shared" ca="1" si="42"/>
        <v>29520</v>
      </c>
      <c r="X241" s="132">
        <f t="shared" ca="1" si="43"/>
        <v>29520</v>
      </c>
      <c r="Y241" s="132">
        <f t="shared" ca="1" si="44"/>
        <v>29520</v>
      </c>
      <c r="Z241">
        <f t="shared" si="47"/>
        <v>232</v>
      </c>
    </row>
    <row r="242" spans="7:26" x14ac:dyDescent="0.2">
      <c r="G242" s="371"/>
      <c r="M242" t="str">
        <f t="shared" si="45"/>
        <v/>
      </c>
      <c r="N242" t="str">
        <f t="shared" si="46"/>
        <v/>
      </c>
      <c r="O242" s="31" t="e">
        <f t="shared" ca="1" si="36"/>
        <v>#VALUE!</v>
      </c>
      <c r="P242" s="132" t="str">
        <f t="shared" ca="1" si="37"/>
        <v/>
      </c>
      <c r="Q242" s="132" t="str">
        <f t="shared" ca="1" si="38"/>
        <v/>
      </c>
      <c r="R242" s="132" t="str">
        <f t="shared" ca="1" si="39"/>
        <v/>
      </c>
      <c r="S242" s="132" t="str">
        <f t="shared" ca="1" si="40"/>
        <v/>
      </c>
      <c r="U242" s="131">
        <v>0.52569444444444446</v>
      </c>
      <c r="V242" s="132">
        <f t="shared" ca="1" si="41"/>
        <v>29520</v>
      </c>
      <c r="W242" s="132">
        <f t="shared" ca="1" si="42"/>
        <v>29520</v>
      </c>
      <c r="X242" s="132">
        <f t="shared" ca="1" si="43"/>
        <v>29520</v>
      </c>
      <c r="Y242" s="132">
        <f t="shared" ca="1" si="44"/>
        <v>29520</v>
      </c>
      <c r="Z242">
        <f t="shared" si="47"/>
        <v>233</v>
      </c>
    </row>
    <row r="243" spans="7:26" x14ac:dyDescent="0.2">
      <c r="G243" s="371"/>
      <c r="M243" t="str">
        <f t="shared" si="45"/>
        <v/>
      </c>
      <c r="N243" t="str">
        <f t="shared" si="46"/>
        <v/>
      </c>
      <c r="O243" s="31" t="e">
        <f t="shared" ca="1" si="36"/>
        <v>#VALUE!</v>
      </c>
      <c r="P243" s="132" t="str">
        <f t="shared" ca="1" si="37"/>
        <v/>
      </c>
      <c r="Q243" s="132" t="str">
        <f t="shared" ca="1" si="38"/>
        <v/>
      </c>
      <c r="R243" s="132" t="str">
        <f t="shared" ca="1" si="39"/>
        <v/>
      </c>
      <c r="S243" s="132" t="str">
        <f t="shared" ca="1" si="40"/>
        <v/>
      </c>
      <c r="U243" s="131">
        <v>0.52638888888888891</v>
      </c>
      <c r="V243" s="132">
        <f t="shared" ca="1" si="41"/>
        <v>29520</v>
      </c>
      <c r="W243" s="132">
        <f t="shared" ca="1" si="42"/>
        <v>29520</v>
      </c>
      <c r="X243" s="132">
        <f t="shared" ca="1" si="43"/>
        <v>29520</v>
      </c>
      <c r="Y243" s="132">
        <f t="shared" ca="1" si="44"/>
        <v>29520</v>
      </c>
      <c r="Z243">
        <f t="shared" si="47"/>
        <v>234</v>
      </c>
    </row>
    <row r="244" spans="7:26" x14ac:dyDescent="0.2">
      <c r="G244" s="371"/>
      <c r="M244" t="str">
        <f t="shared" si="45"/>
        <v/>
      </c>
      <c r="N244" t="str">
        <f t="shared" si="46"/>
        <v/>
      </c>
      <c r="O244" s="31" t="e">
        <f t="shared" ca="1" si="36"/>
        <v>#VALUE!</v>
      </c>
      <c r="P244" s="132" t="str">
        <f t="shared" ca="1" si="37"/>
        <v/>
      </c>
      <c r="Q244" s="132" t="str">
        <f t="shared" ca="1" si="38"/>
        <v/>
      </c>
      <c r="R244" s="132" t="str">
        <f t="shared" ca="1" si="39"/>
        <v/>
      </c>
      <c r="S244" s="132" t="str">
        <f t="shared" ca="1" si="40"/>
        <v/>
      </c>
      <c r="U244" s="131">
        <v>0.52708333333333335</v>
      </c>
      <c r="V244" s="132">
        <f t="shared" ca="1" si="41"/>
        <v>29520</v>
      </c>
      <c r="W244" s="132">
        <f t="shared" ca="1" si="42"/>
        <v>29520</v>
      </c>
      <c r="X244" s="132">
        <f t="shared" ca="1" si="43"/>
        <v>29520</v>
      </c>
      <c r="Y244" s="132">
        <f t="shared" ca="1" si="44"/>
        <v>29520</v>
      </c>
      <c r="Z244">
        <f t="shared" si="47"/>
        <v>235</v>
      </c>
    </row>
    <row r="245" spans="7:26" x14ac:dyDescent="0.2">
      <c r="G245" s="371"/>
      <c r="M245" t="str">
        <f t="shared" si="45"/>
        <v/>
      </c>
      <c r="N245" t="str">
        <f t="shared" si="46"/>
        <v/>
      </c>
      <c r="O245" s="31" t="e">
        <f t="shared" ca="1" si="36"/>
        <v>#VALUE!</v>
      </c>
      <c r="P245" s="132" t="str">
        <f t="shared" ca="1" si="37"/>
        <v/>
      </c>
      <c r="Q245" s="132" t="str">
        <f t="shared" ca="1" si="38"/>
        <v/>
      </c>
      <c r="R245" s="132" t="str">
        <f t="shared" ca="1" si="39"/>
        <v/>
      </c>
      <c r="S245" s="132" t="str">
        <f t="shared" ca="1" si="40"/>
        <v/>
      </c>
      <c r="U245" s="131">
        <v>0.52777777777777779</v>
      </c>
      <c r="V245" s="132">
        <f t="shared" ca="1" si="41"/>
        <v>29520</v>
      </c>
      <c r="W245" s="132">
        <f t="shared" ca="1" si="42"/>
        <v>29520</v>
      </c>
      <c r="X245" s="132">
        <f t="shared" ca="1" si="43"/>
        <v>29520</v>
      </c>
      <c r="Y245" s="132">
        <f t="shared" ca="1" si="44"/>
        <v>29520</v>
      </c>
      <c r="Z245">
        <f t="shared" si="47"/>
        <v>236</v>
      </c>
    </row>
    <row r="246" spans="7:26" x14ac:dyDescent="0.2">
      <c r="G246" s="371"/>
      <c r="M246" t="str">
        <f t="shared" si="45"/>
        <v/>
      </c>
      <c r="N246" t="str">
        <f t="shared" si="46"/>
        <v/>
      </c>
      <c r="O246" s="31" t="e">
        <f t="shared" ca="1" si="36"/>
        <v>#VALUE!</v>
      </c>
      <c r="P246" s="132" t="str">
        <f t="shared" ca="1" si="37"/>
        <v/>
      </c>
      <c r="Q246" s="132" t="str">
        <f t="shared" ca="1" si="38"/>
        <v/>
      </c>
      <c r="R246" s="132" t="str">
        <f t="shared" ca="1" si="39"/>
        <v/>
      </c>
      <c r="S246" s="132" t="str">
        <f t="shared" ca="1" si="40"/>
        <v/>
      </c>
      <c r="U246" s="131">
        <v>0.52847222222222223</v>
      </c>
      <c r="V246" s="132">
        <f t="shared" ca="1" si="41"/>
        <v>29520</v>
      </c>
      <c r="W246" s="132">
        <f t="shared" ca="1" si="42"/>
        <v>29520</v>
      </c>
      <c r="X246" s="132">
        <f t="shared" ca="1" si="43"/>
        <v>29520</v>
      </c>
      <c r="Y246" s="132">
        <f t="shared" ca="1" si="44"/>
        <v>29520</v>
      </c>
      <c r="Z246">
        <f t="shared" si="47"/>
        <v>237</v>
      </c>
    </row>
    <row r="247" spans="7:26" x14ac:dyDescent="0.2">
      <c r="G247" s="371"/>
      <c r="M247" t="str">
        <f t="shared" si="45"/>
        <v/>
      </c>
      <c r="N247" t="str">
        <f t="shared" si="46"/>
        <v/>
      </c>
      <c r="O247" s="31" t="e">
        <f t="shared" ca="1" si="36"/>
        <v>#VALUE!</v>
      </c>
      <c r="P247" s="132" t="str">
        <f t="shared" ca="1" si="37"/>
        <v/>
      </c>
      <c r="Q247" s="132" t="str">
        <f t="shared" ca="1" si="38"/>
        <v/>
      </c>
      <c r="R247" s="132" t="str">
        <f t="shared" ca="1" si="39"/>
        <v/>
      </c>
      <c r="S247" s="132" t="str">
        <f t="shared" ca="1" si="40"/>
        <v/>
      </c>
      <c r="U247" s="131">
        <v>0.52916666666666667</v>
      </c>
      <c r="V247" s="132">
        <f t="shared" ca="1" si="41"/>
        <v>29520</v>
      </c>
      <c r="W247" s="132">
        <f t="shared" ca="1" si="42"/>
        <v>29520</v>
      </c>
      <c r="X247" s="132">
        <f t="shared" ca="1" si="43"/>
        <v>29520</v>
      </c>
      <c r="Y247" s="132">
        <f t="shared" ca="1" si="44"/>
        <v>29520</v>
      </c>
      <c r="Z247">
        <f t="shared" si="47"/>
        <v>238</v>
      </c>
    </row>
    <row r="248" spans="7:26" x14ac:dyDescent="0.2">
      <c r="G248" s="371"/>
      <c r="M248" t="str">
        <f t="shared" si="45"/>
        <v/>
      </c>
      <c r="N248" t="str">
        <f t="shared" si="46"/>
        <v/>
      </c>
      <c r="O248" s="31" t="e">
        <f t="shared" ca="1" si="36"/>
        <v>#VALUE!</v>
      </c>
      <c r="P248" s="132" t="str">
        <f t="shared" ca="1" si="37"/>
        <v/>
      </c>
      <c r="Q248" s="132" t="str">
        <f t="shared" ca="1" si="38"/>
        <v/>
      </c>
      <c r="R248" s="132" t="str">
        <f t="shared" ca="1" si="39"/>
        <v/>
      </c>
      <c r="S248" s="132" t="str">
        <f t="shared" ca="1" si="40"/>
        <v/>
      </c>
      <c r="U248" s="131">
        <v>0.52986111111111112</v>
      </c>
      <c r="V248" s="132">
        <f t="shared" ca="1" si="41"/>
        <v>29520</v>
      </c>
      <c r="W248" s="132">
        <f t="shared" ca="1" si="42"/>
        <v>29520</v>
      </c>
      <c r="X248" s="132">
        <f t="shared" ca="1" si="43"/>
        <v>29520</v>
      </c>
      <c r="Y248" s="132">
        <f t="shared" ca="1" si="44"/>
        <v>29520</v>
      </c>
      <c r="Z248">
        <f t="shared" si="47"/>
        <v>239</v>
      </c>
    </row>
    <row r="249" spans="7:26" x14ac:dyDescent="0.2">
      <c r="G249" s="371"/>
      <c r="M249" t="str">
        <f t="shared" si="45"/>
        <v/>
      </c>
      <c r="N249" t="str">
        <f t="shared" si="46"/>
        <v/>
      </c>
      <c r="O249" s="31" t="e">
        <f t="shared" ca="1" si="36"/>
        <v>#VALUE!</v>
      </c>
      <c r="P249" s="132" t="str">
        <f t="shared" ca="1" si="37"/>
        <v/>
      </c>
      <c r="Q249" s="132" t="str">
        <f t="shared" ca="1" si="38"/>
        <v/>
      </c>
      <c r="R249" s="132" t="str">
        <f t="shared" ca="1" si="39"/>
        <v/>
      </c>
      <c r="S249" s="132" t="str">
        <f t="shared" ca="1" si="40"/>
        <v/>
      </c>
      <c r="U249" s="131">
        <v>0.53055555555555556</v>
      </c>
      <c r="V249" s="132">
        <f t="shared" ca="1" si="41"/>
        <v>29520</v>
      </c>
      <c r="W249" s="132">
        <f t="shared" ca="1" si="42"/>
        <v>29520</v>
      </c>
      <c r="X249" s="132">
        <f t="shared" ca="1" si="43"/>
        <v>29520</v>
      </c>
      <c r="Y249" s="132">
        <f t="shared" ca="1" si="44"/>
        <v>29520</v>
      </c>
      <c r="Z249">
        <f t="shared" si="47"/>
        <v>240</v>
      </c>
    </row>
    <row r="250" spans="7:26" x14ac:dyDescent="0.2">
      <c r="G250" s="371"/>
      <c r="M250" t="str">
        <f t="shared" si="45"/>
        <v/>
      </c>
      <c r="N250" t="str">
        <f t="shared" si="46"/>
        <v/>
      </c>
      <c r="O250" s="31" t="e">
        <f t="shared" ca="1" si="36"/>
        <v>#VALUE!</v>
      </c>
      <c r="P250" s="132" t="str">
        <f t="shared" ca="1" si="37"/>
        <v/>
      </c>
      <c r="Q250" s="132" t="str">
        <f t="shared" ca="1" si="38"/>
        <v/>
      </c>
      <c r="R250" s="132" t="str">
        <f t="shared" ca="1" si="39"/>
        <v/>
      </c>
      <c r="S250" s="132" t="str">
        <f t="shared" ca="1" si="40"/>
        <v/>
      </c>
      <c r="U250" s="131">
        <v>0.53125</v>
      </c>
      <c r="V250" s="132">
        <f t="shared" ca="1" si="41"/>
        <v>29520</v>
      </c>
      <c r="W250" s="132">
        <f t="shared" ca="1" si="42"/>
        <v>29520</v>
      </c>
      <c r="X250" s="132">
        <f t="shared" ca="1" si="43"/>
        <v>29520</v>
      </c>
      <c r="Y250" s="132">
        <f t="shared" ca="1" si="44"/>
        <v>29520</v>
      </c>
      <c r="Z250">
        <f t="shared" si="47"/>
        <v>241</v>
      </c>
    </row>
    <row r="251" spans="7:26" x14ac:dyDescent="0.2">
      <c r="G251" s="371"/>
      <c r="M251" t="str">
        <f t="shared" si="45"/>
        <v/>
      </c>
      <c r="N251" t="str">
        <f t="shared" si="46"/>
        <v/>
      </c>
      <c r="O251" s="31" t="e">
        <f t="shared" ca="1" si="36"/>
        <v>#VALUE!</v>
      </c>
      <c r="P251" s="132" t="str">
        <f t="shared" ca="1" si="37"/>
        <v/>
      </c>
      <c r="Q251" s="132" t="str">
        <f t="shared" ca="1" si="38"/>
        <v/>
      </c>
      <c r="R251" s="132" t="str">
        <f t="shared" ca="1" si="39"/>
        <v/>
      </c>
      <c r="S251" s="132" t="str">
        <f t="shared" ca="1" si="40"/>
        <v/>
      </c>
      <c r="U251" s="131">
        <v>0.53194444444444444</v>
      </c>
      <c r="V251" s="132">
        <f t="shared" ca="1" si="41"/>
        <v>29520</v>
      </c>
      <c r="W251" s="132">
        <f t="shared" ca="1" si="42"/>
        <v>29520</v>
      </c>
      <c r="X251" s="132">
        <f t="shared" ca="1" si="43"/>
        <v>29520</v>
      </c>
      <c r="Y251" s="132">
        <f t="shared" ca="1" si="44"/>
        <v>29520</v>
      </c>
      <c r="Z251">
        <f t="shared" si="47"/>
        <v>242</v>
      </c>
    </row>
    <row r="252" spans="7:26" x14ac:dyDescent="0.2">
      <c r="G252" s="371"/>
      <c r="M252" t="str">
        <f t="shared" si="45"/>
        <v/>
      </c>
      <c r="N252" t="str">
        <f t="shared" si="46"/>
        <v/>
      </c>
      <c r="O252" s="31" t="e">
        <f t="shared" ca="1" si="36"/>
        <v>#VALUE!</v>
      </c>
      <c r="P252" s="132" t="str">
        <f t="shared" ca="1" si="37"/>
        <v/>
      </c>
      <c r="Q252" s="132" t="str">
        <f t="shared" ca="1" si="38"/>
        <v/>
      </c>
      <c r="R252" s="132" t="str">
        <f t="shared" ca="1" si="39"/>
        <v/>
      </c>
      <c r="S252" s="132" t="str">
        <f t="shared" ca="1" si="40"/>
        <v/>
      </c>
      <c r="U252" s="131">
        <v>0.53263888888888888</v>
      </c>
      <c r="V252" s="132">
        <f t="shared" ca="1" si="41"/>
        <v>29520</v>
      </c>
      <c r="W252" s="132">
        <f t="shared" ca="1" si="42"/>
        <v>29520</v>
      </c>
      <c r="X252" s="132">
        <f t="shared" ca="1" si="43"/>
        <v>29520</v>
      </c>
      <c r="Y252" s="132">
        <f t="shared" ca="1" si="44"/>
        <v>29520</v>
      </c>
      <c r="Z252">
        <f t="shared" si="47"/>
        <v>243</v>
      </c>
    </row>
    <row r="253" spans="7:26" x14ac:dyDescent="0.2">
      <c r="G253" s="371"/>
      <c r="M253" t="str">
        <f t="shared" si="45"/>
        <v/>
      </c>
      <c r="N253" t="str">
        <f t="shared" si="46"/>
        <v/>
      </c>
      <c r="O253" s="31" t="e">
        <f t="shared" ca="1" si="36"/>
        <v>#VALUE!</v>
      </c>
      <c r="P253" s="132" t="str">
        <f t="shared" ca="1" si="37"/>
        <v/>
      </c>
      <c r="Q253" s="132" t="str">
        <f t="shared" ca="1" si="38"/>
        <v/>
      </c>
      <c r="R253" s="132" t="str">
        <f t="shared" ca="1" si="39"/>
        <v/>
      </c>
      <c r="S253" s="132" t="str">
        <f t="shared" ca="1" si="40"/>
        <v/>
      </c>
      <c r="U253" s="131">
        <v>0.53333333333333333</v>
      </c>
      <c r="V253" s="132">
        <f t="shared" ca="1" si="41"/>
        <v>29520</v>
      </c>
      <c r="W253" s="132">
        <f t="shared" ca="1" si="42"/>
        <v>29520</v>
      </c>
      <c r="X253" s="132">
        <f t="shared" ca="1" si="43"/>
        <v>29520</v>
      </c>
      <c r="Y253" s="132">
        <f t="shared" ca="1" si="44"/>
        <v>29520</v>
      </c>
      <c r="Z253">
        <f t="shared" si="47"/>
        <v>244</v>
      </c>
    </row>
    <row r="254" spans="7:26" x14ac:dyDescent="0.2">
      <c r="G254" s="371"/>
      <c r="M254" t="str">
        <f t="shared" si="45"/>
        <v/>
      </c>
      <c r="N254" t="str">
        <f t="shared" si="46"/>
        <v/>
      </c>
      <c r="O254" s="31" t="e">
        <f t="shared" ca="1" si="36"/>
        <v>#VALUE!</v>
      </c>
      <c r="P254" s="132" t="str">
        <f t="shared" ca="1" si="37"/>
        <v/>
      </c>
      <c r="Q254" s="132" t="str">
        <f t="shared" ca="1" si="38"/>
        <v/>
      </c>
      <c r="R254" s="132" t="str">
        <f t="shared" ca="1" si="39"/>
        <v/>
      </c>
      <c r="S254" s="132" t="str">
        <f t="shared" ca="1" si="40"/>
        <v/>
      </c>
      <c r="U254" s="131">
        <v>0.53402777777777777</v>
      </c>
      <c r="V254" s="132">
        <f t="shared" ca="1" si="41"/>
        <v>29520</v>
      </c>
      <c r="W254" s="132">
        <f t="shared" ca="1" si="42"/>
        <v>29520</v>
      </c>
      <c r="X254" s="132">
        <f t="shared" ca="1" si="43"/>
        <v>29520</v>
      </c>
      <c r="Y254" s="132">
        <f t="shared" ca="1" si="44"/>
        <v>29520</v>
      </c>
      <c r="Z254">
        <f t="shared" si="47"/>
        <v>245</v>
      </c>
    </row>
    <row r="255" spans="7:26" x14ac:dyDescent="0.2">
      <c r="G255" s="371"/>
      <c r="M255" t="str">
        <f t="shared" si="45"/>
        <v/>
      </c>
      <c r="N255" t="str">
        <f t="shared" si="46"/>
        <v/>
      </c>
      <c r="O255" s="31" t="e">
        <f t="shared" ca="1" si="36"/>
        <v>#VALUE!</v>
      </c>
      <c r="P255" s="132" t="str">
        <f t="shared" ca="1" si="37"/>
        <v/>
      </c>
      <c r="Q255" s="132" t="str">
        <f t="shared" ca="1" si="38"/>
        <v/>
      </c>
      <c r="R255" s="132" t="str">
        <f t="shared" ca="1" si="39"/>
        <v/>
      </c>
      <c r="S255" s="132" t="str">
        <f t="shared" ca="1" si="40"/>
        <v/>
      </c>
      <c r="U255" s="131">
        <v>0.53472222222222221</v>
      </c>
      <c r="V255" s="132">
        <f t="shared" ca="1" si="41"/>
        <v>29520</v>
      </c>
      <c r="W255" s="132">
        <f t="shared" ca="1" si="42"/>
        <v>29520</v>
      </c>
      <c r="X255" s="132">
        <f t="shared" ca="1" si="43"/>
        <v>29520</v>
      </c>
      <c r="Y255" s="132">
        <f t="shared" ca="1" si="44"/>
        <v>29520</v>
      </c>
      <c r="Z255">
        <f t="shared" si="47"/>
        <v>246</v>
      </c>
    </row>
    <row r="256" spans="7:26" x14ac:dyDescent="0.2">
      <c r="G256" s="371"/>
      <c r="M256" t="str">
        <f t="shared" si="45"/>
        <v/>
      </c>
      <c r="N256" t="str">
        <f t="shared" si="46"/>
        <v/>
      </c>
      <c r="O256" s="31" t="e">
        <f t="shared" ca="1" si="36"/>
        <v>#VALUE!</v>
      </c>
      <c r="P256" s="132" t="str">
        <f t="shared" ca="1" si="37"/>
        <v/>
      </c>
      <c r="Q256" s="132" t="str">
        <f t="shared" ca="1" si="38"/>
        <v/>
      </c>
      <c r="R256" s="132" t="str">
        <f t="shared" ca="1" si="39"/>
        <v/>
      </c>
      <c r="S256" s="132" t="str">
        <f t="shared" ca="1" si="40"/>
        <v/>
      </c>
      <c r="U256" s="131">
        <v>0.53541666666666665</v>
      </c>
      <c r="V256" s="132">
        <f t="shared" ca="1" si="41"/>
        <v>29520</v>
      </c>
      <c r="W256" s="132">
        <f t="shared" ca="1" si="42"/>
        <v>29520</v>
      </c>
      <c r="X256" s="132">
        <f t="shared" ca="1" si="43"/>
        <v>29520</v>
      </c>
      <c r="Y256" s="132">
        <f t="shared" ca="1" si="44"/>
        <v>29520</v>
      </c>
      <c r="Z256">
        <f t="shared" si="47"/>
        <v>247</v>
      </c>
    </row>
    <row r="257" spans="7:26" x14ac:dyDescent="0.2">
      <c r="G257" s="371"/>
      <c r="M257" t="str">
        <f t="shared" si="45"/>
        <v/>
      </c>
      <c r="N257" t="str">
        <f t="shared" si="46"/>
        <v/>
      </c>
      <c r="O257" s="31" t="e">
        <f t="shared" ca="1" si="36"/>
        <v>#VALUE!</v>
      </c>
      <c r="P257" s="132" t="str">
        <f t="shared" ca="1" si="37"/>
        <v/>
      </c>
      <c r="Q257" s="132" t="str">
        <f t="shared" ca="1" si="38"/>
        <v/>
      </c>
      <c r="R257" s="132" t="str">
        <f t="shared" ca="1" si="39"/>
        <v/>
      </c>
      <c r="S257" s="132" t="str">
        <f t="shared" ca="1" si="40"/>
        <v/>
      </c>
      <c r="U257" s="131">
        <v>0.53611111111111109</v>
      </c>
      <c r="V257" s="132">
        <f t="shared" ca="1" si="41"/>
        <v>29520</v>
      </c>
      <c r="W257" s="132">
        <f t="shared" ca="1" si="42"/>
        <v>29520</v>
      </c>
      <c r="X257" s="132">
        <f t="shared" ca="1" si="43"/>
        <v>29520</v>
      </c>
      <c r="Y257" s="132">
        <f t="shared" ca="1" si="44"/>
        <v>29520</v>
      </c>
      <c r="Z257">
        <f t="shared" si="47"/>
        <v>248</v>
      </c>
    </row>
    <row r="258" spans="7:26" x14ac:dyDescent="0.2">
      <c r="G258" s="371"/>
      <c r="M258" t="str">
        <f t="shared" si="45"/>
        <v/>
      </c>
      <c r="N258" t="str">
        <f t="shared" si="46"/>
        <v/>
      </c>
      <c r="O258" s="31" t="e">
        <f t="shared" ca="1" si="36"/>
        <v>#VALUE!</v>
      </c>
      <c r="P258" s="132" t="str">
        <f t="shared" ca="1" si="37"/>
        <v/>
      </c>
      <c r="Q258" s="132" t="str">
        <f t="shared" ca="1" si="38"/>
        <v/>
      </c>
      <c r="R258" s="132" t="str">
        <f t="shared" ca="1" si="39"/>
        <v/>
      </c>
      <c r="S258" s="132" t="str">
        <f t="shared" ca="1" si="40"/>
        <v/>
      </c>
      <c r="U258" s="131">
        <v>0.53680555555555554</v>
      </c>
      <c r="V258" s="132">
        <f t="shared" ca="1" si="41"/>
        <v>29520</v>
      </c>
      <c r="W258" s="132">
        <f t="shared" ca="1" si="42"/>
        <v>29520</v>
      </c>
      <c r="X258" s="132">
        <f t="shared" ca="1" si="43"/>
        <v>29520</v>
      </c>
      <c r="Y258" s="132">
        <f t="shared" ca="1" si="44"/>
        <v>29520</v>
      </c>
      <c r="Z258">
        <f t="shared" si="47"/>
        <v>249</v>
      </c>
    </row>
    <row r="259" spans="7:26" x14ac:dyDescent="0.2">
      <c r="G259" s="371"/>
      <c r="M259" t="str">
        <f t="shared" si="45"/>
        <v/>
      </c>
      <c r="N259" t="str">
        <f t="shared" si="46"/>
        <v/>
      </c>
      <c r="O259" s="31" t="e">
        <f t="shared" ca="1" si="36"/>
        <v>#VALUE!</v>
      </c>
      <c r="P259" s="132" t="str">
        <f t="shared" ca="1" si="37"/>
        <v/>
      </c>
      <c r="Q259" s="132" t="str">
        <f t="shared" ca="1" si="38"/>
        <v/>
      </c>
      <c r="R259" s="132" t="str">
        <f t="shared" ca="1" si="39"/>
        <v/>
      </c>
      <c r="S259" s="132" t="str">
        <f t="shared" ca="1" si="40"/>
        <v/>
      </c>
      <c r="U259" s="131">
        <v>0.53749999999999998</v>
      </c>
      <c r="V259" s="132">
        <f t="shared" ca="1" si="41"/>
        <v>29520</v>
      </c>
      <c r="W259" s="132">
        <f t="shared" ca="1" si="42"/>
        <v>29520</v>
      </c>
      <c r="X259" s="132">
        <f t="shared" ca="1" si="43"/>
        <v>29520</v>
      </c>
      <c r="Y259" s="132">
        <f t="shared" ca="1" si="44"/>
        <v>29520</v>
      </c>
      <c r="Z259">
        <f t="shared" si="47"/>
        <v>250</v>
      </c>
    </row>
    <row r="260" spans="7:26" x14ac:dyDescent="0.2">
      <c r="G260" s="371"/>
      <c r="M260" t="str">
        <f t="shared" si="45"/>
        <v/>
      </c>
      <c r="N260" t="str">
        <f t="shared" si="46"/>
        <v/>
      </c>
      <c r="O260" s="31" t="e">
        <f t="shared" ca="1" si="36"/>
        <v>#VALUE!</v>
      </c>
      <c r="P260" s="132" t="str">
        <f t="shared" ca="1" si="37"/>
        <v/>
      </c>
      <c r="Q260" s="132" t="str">
        <f t="shared" ca="1" si="38"/>
        <v/>
      </c>
      <c r="R260" s="132" t="str">
        <f t="shared" ca="1" si="39"/>
        <v/>
      </c>
      <c r="S260" s="132" t="str">
        <f t="shared" ca="1" si="40"/>
        <v/>
      </c>
      <c r="U260" s="131">
        <v>0.53819444444444442</v>
      </c>
      <c r="V260" s="132">
        <f t="shared" ca="1" si="41"/>
        <v>29520</v>
      </c>
      <c r="W260" s="132">
        <f t="shared" ca="1" si="42"/>
        <v>29520</v>
      </c>
      <c r="X260" s="132">
        <f t="shared" ca="1" si="43"/>
        <v>29520</v>
      </c>
      <c r="Y260" s="132">
        <f t="shared" ca="1" si="44"/>
        <v>29520</v>
      </c>
      <c r="Z260">
        <f t="shared" si="47"/>
        <v>251</v>
      </c>
    </row>
    <row r="261" spans="7:26" x14ac:dyDescent="0.2">
      <c r="G261" s="371"/>
      <c r="M261" t="str">
        <f t="shared" si="45"/>
        <v/>
      </c>
      <c r="N261" t="str">
        <f t="shared" si="46"/>
        <v/>
      </c>
      <c r="O261" s="31" t="e">
        <f t="shared" ca="1" si="36"/>
        <v>#VALUE!</v>
      </c>
      <c r="P261" s="132" t="str">
        <f t="shared" ca="1" si="37"/>
        <v/>
      </c>
      <c r="Q261" s="132" t="str">
        <f t="shared" ca="1" si="38"/>
        <v/>
      </c>
      <c r="R261" s="132" t="str">
        <f t="shared" ca="1" si="39"/>
        <v/>
      </c>
      <c r="S261" s="132" t="str">
        <f t="shared" ca="1" si="40"/>
        <v/>
      </c>
      <c r="U261" s="131">
        <v>0.53888888888888886</v>
      </c>
      <c r="V261" s="132">
        <f t="shared" ca="1" si="41"/>
        <v>29520</v>
      </c>
      <c r="W261" s="132">
        <f t="shared" ca="1" si="42"/>
        <v>29520</v>
      </c>
      <c r="X261" s="132">
        <f t="shared" ca="1" si="43"/>
        <v>29520</v>
      </c>
      <c r="Y261" s="132">
        <f t="shared" ca="1" si="44"/>
        <v>29520</v>
      </c>
      <c r="Z261">
        <f t="shared" si="47"/>
        <v>252</v>
      </c>
    </row>
    <row r="262" spans="7:26" x14ac:dyDescent="0.2">
      <c r="G262" s="371"/>
      <c r="M262" t="str">
        <f t="shared" si="45"/>
        <v/>
      </c>
      <c r="N262" t="str">
        <f t="shared" si="46"/>
        <v/>
      </c>
      <c r="O262" s="31" t="e">
        <f t="shared" ca="1" si="36"/>
        <v>#VALUE!</v>
      </c>
      <c r="P262" s="132" t="str">
        <f t="shared" ca="1" si="37"/>
        <v/>
      </c>
      <c r="Q262" s="132" t="str">
        <f t="shared" ca="1" si="38"/>
        <v/>
      </c>
      <c r="R262" s="132" t="str">
        <f t="shared" ca="1" si="39"/>
        <v/>
      </c>
      <c r="S262" s="132" t="str">
        <f t="shared" ca="1" si="40"/>
        <v/>
      </c>
      <c r="U262" s="131">
        <v>0.5395833333333333</v>
      </c>
      <c r="V262" s="132">
        <f t="shared" ca="1" si="41"/>
        <v>29520</v>
      </c>
      <c r="W262" s="132">
        <f t="shared" ca="1" si="42"/>
        <v>29520</v>
      </c>
      <c r="X262" s="132">
        <f t="shared" ca="1" si="43"/>
        <v>29520</v>
      </c>
      <c r="Y262" s="132">
        <f t="shared" ca="1" si="44"/>
        <v>29520</v>
      </c>
      <c r="Z262">
        <f t="shared" si="47"/>
        <v>253</v>
      </c>
    </row>
    <row r="263" spans="7:26" x14ac:dyDescent="0.2">
      <c r="G263" s="371"/>
      <c r="M263" t="str">
        <f t="shared" si="45"/>
        <v/>
      </c>
      <c r="N263" t="str">
        <f t="shared" si="46"/>
        <v/>
      </c>
      <c r="O263" s="31" t="e">
        <f t="shared" ca="1" si="36"/>
        <v>#VALUE!</v>
      </c>
      <c r="P263" s="132" t="str">
        <f t="shared" ca="1" si="37"/>
        <v/>
      </c>
      <c r="Q263" s="132" t="str">
        <f t="shared" ca="1" si="38"/>
        <v/>
      </c>
      <c r="R263" s="132" t="str">
        <f t="shared" ca="1" si="39"/>
        <v/>
      </c>
      <c r="S263" s="132" t="str">
        <f t="shared" ca="1" si="40"/>
        <v/>
      </c>
      <c r="U263" s="131">
        <v>0.54027777777777775</v>
      </c>
      <c r="V263" s="132">
        <f t="shared" ca="1" si="41"/>
        <v>29520</v>
      </c>
      <c r="W263" s="132">
        <f t="shared" ca="1" si="42"/>
        <v>29520</v>
      </c>
      <c r="X263" s="132">
        <f t="shared" ca="1" si="43"/>
        <v>29520</v>
      </c>
      <c r="Y263" s="132">
        <f t="shared" ca="1" si="44"/>
        <v>29520</v>
      </c>
      <c r="Z263">
        <f t="shared" si="47"/>
        <v>254</v>
      </c>
    </row>
    <row r="264" spans="7:26" x14ac:dyDescent="0.2">
      <c r="G264" s="371"/>
      <c r="M264" t="str">
        <f t="shared" si="45"/>
        <v/>
      </c>
      <c r="N264" t="str">
        <f t="shared" si="46"/>
        <v/>
      </c>
      <c r="O264" s="31" t="e">
        <f t="shared" ca="1" si="36"/>
        <v>#VALUE!</v>
      </c>
      <c r="P264" s="132" t="str">
        <f t="shared" ca="1" si="37"/>
        <v/>
      </c>
      <c r="Q264" s="132" t="str">
        <f t="shared" ca="1" si="38"/>
        <v/>
      </c>
      <c r="R264" s="132" t="str">
        <f t="shared" ca="1" si="39"/>
        <v/>
      </c>
      <c r="S264" s="132" t="str">
        <f t="shared" ca="1" si="40"/>
        <v/>
      </c>
      <c r="U264" s="131">
        <v>0.54097222222222219</v>
      </c>
      <c r="V264" s="132">
        <f t="shared" ca="1" si="41"/>
        <v>29520</v>
      </c>
      <c r="W264" s="132">
        <f t="shared" ca="1" si="42"/>
        <v>29520</v>
      </c>
      <c r="X264" s="132">
        <f t="shared" ca="1" si="43"/>
        <v>29520</v>
      </c>
      <c r="Y264" s="132">
        <f t="shared" ca="1" si="44"/>
        <v>29520</v>
      </c>
      <c r="Z264">
        <f t="shared" si="47"/>
        <v>255</v>
      </c>
    </row>
    <row r="265" spans="7:26" x14ac:dyDescent="0.2">
      <c r="G265" s="371"/>
      <c r="M265" t="str">
        <f t="shared" si="45"/>
        <v/>
      </c>
      <c r="N265" t="str">
        <f t="shared" si="46"/>
        <v/>
      </c>
      <c r="O265" s="31" t="e">
        <f t="shared" ca="1" si="36"/>
        <v>#VALUE!</v>
      </c>
      <c r="P265" s="132" t="str">
        <f t="shared" ca="1" si="37"/>
        <v/>
      </c>
      <c r="Q265" s="132" t="str">
        <f t="shared" ca="1" si="38"/>
        <v/>
      </c>
      <c r="R265" s="132" t="str">
        <f t="shared" ca="1" si="39"/>
        <v/>
      </c>
      <c r="S265" s="132" t="str">
        <f t="shared" ca="1" si="40"/>
        <v/>
      </c>
      <c r="U265" s="131">
        <v>0.54166666666666663</v>
      </c>
      <c r="V265" s="132">
        <f t="shared" ca="1" si="41"/>
        <v>29520</v>
      </c>
      <c r="W265" s="132">
        <f t="shared" ca="1" si="42"/>
        <v>29520</v>
      </c>
      <c r="X265" s="132">
        <f t="shared" ca="1" si="43"/>
        <v>29520</v>
      </c>
      <c r="Y265" s="132">
        <f t="shared" ca="1" si="44"/>
        <v>29520</v>
      </c>
      <c r="Z265">
        <f t="shared" si="47"/>
        <v>256</v>
      </c>
    </row>
    <row r="266" spans="7:26" x14ac:dyDescent="0.2">
      <c r="G266" s="371"/>
      <c r="M266" t="str">
        <f t="shared" si="45"/>
        <v/>
      </c>
      <c r="N266" t="str">
        <f t="shared" si="46"/>
        <v/>
      </c>
      <c r="O266" s="31" t="e">
        <f t="shared" ref="O266:O329" ca="1" si="48">IF(ISNUMBER($G266),OFFSET(G$9,$N266,0),"")+IF(VALUE(OFFSET(G$9,$N266,0))&lt;8/24,1,0)</f>
        <v>#VALUE!</v>
      </c>
      <c r="P266" s="132" t="str">
        <f t="shared" ref="P266:P329" ca="1" si="49">IF(ISNUMBER($G266),OFFSET(H$9,$N266,0),"")</f>
        <v/>
      </c>
      <c r="Q266" s="132" t="str">
        <f t="shared" ref="Q266:Q329" ca="1" si="50">IF(ISNUMBER($G266),OFFSET(I$9,$N266,0),"")</f>
        <v/>
      </c>
      <c r="R266" s="132" t="str">
        <f t="shared" ref="R266:R329" ca="1" si="51">IF(ISNUMBER($G266),OFFSET(J$9,$N266,0),"")</f>
        <v/>
      </c>
      <c r="S266" s="132" t="str">
        <f t="shared" ref="S266:S329" ca="1" si="52">IF(ISNUMBER($G266),OFFSET(K$9,$N266,0),"")</f>
        <v/>
      </c>
      <c r="U266" s="131">
        <v>0.54236111111111118</v>
      </c>
      <c r="V266" s="132">
        <f t="shared" ref="V266:V329" ca="1" si="53">VLOOKUP($U266,OFFSET($O$10,0,0,$H$8,5),2)</f>
        <v>29520</v>
      </c>
      <c r="W266" s="132">
        <f t="shared" ref="W266:W329" ca="1" si="54">VLOOKUP($U266,OFFSET($O$10,0,0,$H$8,5),3)</f>
        <v>29520</v>
      </c>
      <c r="X266" s="132">
        <f t="shared" ref="X266:X329" ca="1" si="55">VLOOKUP($U266,OFFSET($O$10,0,0,$H$8,5),4)</f>
        <v>29520</v>
      </c>
      <c r="Y266" s="132">
        <f t="shared" ref="Y266:Y329" ca="1" si="56">VLOOKUP($U266,OFFSET($O$10,0,0,$H$8,5),5)</f>
        <v>29520</v>
      </c>
      <c r="Z266">
        <f t="shared" si="47"/>
        <v>257</v>
      </c>
    </row>
    <row r="267" spans="7:26" x14ac:dyDescent="0.2">
      <c r="G267" s="371"/>
      <c r="M267" t="str">
        <f t="shared" ref="M267:M330" si="57">IF(M266&lt;$H$8,M266+1,"")</f>
        <v/>
      </c>
      <c r="N267" t="str">
        <f t="shared" ref="N267:N330" si="58">IF(AND(ISNUMBER(N266),1&lt;N266),N266-1,"")</f>
        <v/>
      </c>
      <c r="O267" s="31" t="e">
        <f t="shared" ca="1" si="48"/>
        <v>#VALUE!</v>
      </c>
      <c r="P267" s="132" t="str">
        <f t="shared" ca="1" si="49"/>
        <v/>
      </c>
      <c r="Q267" s="132" t="str">
        <f t="shared" ca="1" si="50"/>
        <v/>
      </c>
      <c r="R267" s="132" t="str">
        <f t="shared" ca="1" si="51"/>
        <v/>
      </c>
      <c r="S267" s="132" t="str">
        <f t="shared" ca="1" si="52"/>
        <v/>
      </c>
      <c r="U267" s="131">
        <v>0.54305555555555551</v>
      </c>
      <c r="V267" s="132">
        <f t="shared" ca="1" si="53"/>
        <v>29520</v>
      </c>
      <c r="W267" s="132">
        <f t="shared" ca="1" si="54"/>
        <v>29520</v>
      </c>
      <c r="X267" s="132">
        <f t="shared" ca="1" si="55"/>
        <v>29520</v>
      </c>
      <c r="Y267" s="132">
        <f t="shared" ca="1" si="56"/>
        <v>29520</v>
      </c>
      <c r="Z267">
        <f t="shared" ref="Z267:Z330" si="59">Z266+1</f>
        <v>258</v>
      </c>
    </row>
    <row r="268" spans="7:26" x14ac:dyDescent="0.2">
      <c r="G268" s="371"/>
      <c r="M268" t="str">
        <f t="shared" si="57"/>
        <v/>
      </c>
      <c r="N268" t="str">
        <f t="shared" si="58"/>
        <v/>
      </c>
      <c r="O268" s="31" t="e">
        <f t="shared" ca="1" si="48"/>
        <v>#VALUE!</v>
      </c>
      <c r="P268" s="132" t="str">
        <f t="shared" ca="1" si="49"/>
        <v/>
      </c>
      <c r="Q268" s="132" t="str">
        <f t="shared" ca="1" si="50"/>
        <v/>
      </c>
      <c r="R268" s="132" t="str">
        <f t="shared" ca="1" si="51"/>
        <v/>
      </c>
      <c r="S268" s="132" t="str">
        <f t="shared" ca="1" si="52"/>
        <v/>
      </c>
      <c r="U268" s="131">
        <v>0.54375000000000007</v>
      </c>
      <c r="V268" s="132">
        <f t="shared" ca="1" si="53"/>
        <v>29520</v>
      </c>
      <c r="W268" s="132">
        <f t="shared" ca="1" si="54"/>
        <v>29520</v>
      </c>
      <c r="X268" s="132">
        <f t="shared" ca="1" si="55"/>
        <v>29520</v>
      </c>
      <c r="Y268" s="132">
        <f t="shared" ca="1" si="56"/>
        <v>29520</v>
      </c>
      <c r="Z268">
        <f t="shared" si="59"/>
        <v>259</v>
      </c>
    </row>
    <row r="269" spans="7:26" x14ac:dyDescent="0.2">
      <c r="G269" s="371"/>
      <c r="M269" t="str">
        <f t="shared" si="57"/>
        <v/>
      </c>
      <c r="N269" t="str">
        <f t="shared" si="58"/>
        <v/>
      </c>
      <c r="O269" s="31" t="e">
        <f t="shared" ca="1" si="48"/>
        <v>#VALUE!</v>
      </c>
      <c r="P269" s="132" t="str">
        <f t="shared" ca="1" si="49"/>
        <v/>
      </c>
      <c r="Q269" s="132" t="str">
        <f t="shared" ca="1" si="50"/>
        <v/>
      </c>
      <c r="R269" s="132" t="str">
        <f t="shared" ca="1" si="51"/>
        <v/>
      </c>
      <c r="S269" s="132" t="str">
        <f t="shared" ca="1" si="52"/>
        <v/>
      </c>
      <c r="U269" s="131">
        <v>0.5444444444444444</v>
      </c>
      <c r="V269" s="132">
        <f t="shared" ca="1" si="53"/>
        <v>29520</v>
      </c>
      <c r="W269" s="132">
        <f t="shared" ca="1" si="54"/>
        <v>29520</v>
      </c>
      <c r="X269" s="132">
        <f t="shared" ca="1" si="55"/>
        <v>29520</v>
      </c>
      <c r="Y269" s="132">
        <f t="shared" ca="1" si="56"/>
        <v>29520</v>
      </c>
      <c r="Z269">
        <f t="shared" si="59"/>
        <v>260</v>
      </c>
    </row>
    <row r="270" spans="7:26" x14ac:dyDescent="0.2">
      <c r="G270" s="371"/>
      <c r="M270" t="str">
        <f t="shared" si="57"/>
        <v/>
      </c>
      <c r="N270" t="str">
        <f t="shared" si="58"/>
        <v/>
      </c>
      <c r="O270" s="31" t="e">
        <f t="shared" ca="1" si="48"/>
        <v>#VALUE!</v>
      </c>
      <c r="P270" s="132" t="str">
        <f t="shared" ca="1" si="49"/>
        <v/>
      </c>
      <c r="Q270" s="132" t="str">
        <f t="shared" ca="1" si="50"/>
        <v/>
      </c>
      <c r="R270" s="132" t="str">
        <f t="shared" ca="1" si="51"/>
        <v/>
      </c>
      <c r="S270" s="132" t="str">
        <f t="shared" ca="1" si="52"/>
        <v/>
      </c>
      <c r="U270" s="131">
        <v>0.54513888888888895</v>
      </c>
      <c r="V270" s="132">
        <f t="shared" ca="1" si="53"/>
        <v>29520</v>
      </c>
      <c r="W270" s="132">
        <f t="shared" ca="1" si="54"/>
        <v>29520</v>
      </c>
      <c r="X270" s="132">
        <f t="shared" ca="1" si="55"/>
        <v>29520</v>
      </c>
      <c r="Y270" s="132">
        <f t="shared" ca="1" si="56"/>
        <v>29520</v>
      </c>
      <c r="Z270">
        <f t="shared" si="59"/>
        <v>261</v>
      </c>
    </row>
    <row r="271" spans="7:26" x14ac:dyDescent="0.2">
      <c r="G271" s="371"/>
      <c r="M271" t="str">
        <f t="shared" si="57"/>
        <v/>
      </c>
      <c r="N271" t="str">
        <f t="shared" si="58"/>
        <v/>
      </c>
      <c r="O271" s="31" t="e">
        <f t="shared" ca="1" si="48"/>
        <v>#VALUE!</v>
      </c>
      <c r="P271" s="132" t="str">
        <f t="shared" ca="1" si="49"/>
        <v/>
      </c>
      <c r="Q271" s="132" t="str">
        <f t="shared" ca="1" si="50"/>
        <v/>
      </c>
      <c r="R271" s="132" t="str">
        <f t="shared" ca="1" si="51"/>
        <v/>
      </c>
      <c r="S271" s="132" t="str">
        <f t="shared" ca="1" si="52"/>
        <v/>
      </c>
      <c r="U271" s="131">
        <v>0.54583333333333328</v>
      </c>
      <c r="V271" s="132">
        <f t="shared" ca="1" si="53"/>
        <v>29520</v>
      </c>
      <c r="W271" s="132">
        <f t="shared" ca="1" si="54"/>
        <v>29520</v>
      </c>
      <c r="X271" s="132">
        <f t="shared" ca="1" si="55"/>
        <v>29520</v>
      </c>
      <c r="Y271" s="132">
        <f t="shared" ca="1" si="56"/>
        <v>29520</v>
      </c>
      <c r="Z271">
        <f t="shared" si="59"/>
        <v>262</v>
      </c>
    </row>
    <row r="272" spans="7:26" x14ac:dyDescent="0.2">
      <c r="G272" s="371"/>
      <c r="M272" t="str">
        <f t="shared" si="57"/>
        <v/>
      </c>
      <c r="N272" t="str">
        <f t="shared" si="58"/>
        <v/>
      </c>
      <c r="O272" s="31" t="e">
        <f t="shared" ca="1" si="48"/>
        <v>#VALUE!</v>
      </c>
      <c r="P272" s="132" t="str">
        <f t="shared" ca="1" si="49"/>
        <v/>
      </c>
      <c r="Q272" s="132" t="str">
        <f t="shared" ca="1" si="50"/>
        <v/>
      </c>
      <c r="R272" s="132" t="str">
        <f t="shared" ca="1" si="51"/>
        <v/>
      </c>
      <c r="S272" s="132" t="str">
        <f t="shared" ca="1" si="52"/>
        <v/>
      </c>
      <c r="U272" s="131">
        <v>0.54652777777777783</v>
      </c>
      <c r="V272" s="132">
        <f t="shared" ca="1" si="53"/>
        <v>29520</v>
      </c>
      <c r="W272" s="132">
        <f t="shared" ca="1" si="54"/>
        <v>29520</v>
      </c>
      <c r="X272" s="132">
        <f t="shared" ca="1" si="55"/>
        <v>29520</v>
      </c>
      <c r="Y272" s="132">
        <f t="shared" ca="1" si="56"/>
        <v>29520</v>
      </c>
      <c r="Z272">
        <f t="shared" si="59"/>
        <v>263</v>
      </c>
    </row>
    <row r="273" spans="7:26" x14ac:dyDescent="0.2">
      <c r="G273" s="371"/>
      <c r="M273" t="str">
        <f t="shared" si="57"/>
        <v/>
      </c>
      <c r="N273" t="str">
        <f t="shared" si="58"/>
        <v/>
      </c>
      <c r="O273" s="31" t="e">
        <f t="shared" ca="1" si="48"/>
        <v>#VALUE!</v>
      </c>
      <c r="P273" s="132" t="str">
        <f t="shared" ca="1" si="49"/>
        <v/>
      </c>
      <c r="Q273" s="132" t="str">
        <f t="shared" ca="1" si="50"/>
        <v/>
      </c>
      <c r="R273" s="132" t="str">
        <f t="shared" ca="1" si="51"/>
        <v/>
      </c>
      <c r="S273" s="132" t="str">
        <f t="shared" ca="1" si="52"/>
        <v/>
      </c>
      <c r="U273" s="131">
        <v>0.54722222222222217</v>
      </c>
      <c r="V273" s="132">
        <f t="shared" ca="1" si="53"/>
        <v>29520</v>
      </c>
      <c r="W273" s="132">
        <f t="shared" ca="1" si="54"/>
        <v>29520</v>
      </c>
      <c r="X273" s="132">
        <f t="shared" ca="1" si="55"/>
        <v>29520</v>
      </c>
      <c r="Y273" s="132">
        <f t="shared" ca="1" si="56"/>
        <v>29520</v>
      </c>
      <c r="Z273">
        <f t="shared" si="59"/>
        <v>264</v>
      </c>
    </row>
    <row r="274" spans="7:26" x14ac:dyDescent="0.2">
      <c r="G274" s="371"/>
      <c r="M274" t="str">
        <f t="shared" si="57"/>
        <v/>
      </c>
      <c r="N274" t="str">
        <f t="shared" si="58"/>
        <v/>
      </c>
      <c r="O274" s="31" t="e">
        <f t="shared" ca="1" si="48"/>
        <v>#VALUE!</v>
      </c>
      <c r="P274" s="132" t="str">
        <f t="shared" ca="1" si="49"/>
        <v/>
      </c>
      <c r="Q274" s="132" t="str">
        <f t="shared" ca="1" si="50"/>
        <v/>
      </c>
      <c r="R274" s="132" t="str">
        <f t="shared" ca="1" si="51"/>
        <v/>
      </c>
      <c r="S274" s="132" t="str">
        <f t="shared" ca="1" si="52"/>
        <v/>
      </c>
      <c r="U274" s="131">
        <v>0.54791666666666672</v>
      </c>
      <c r="V274" s="132">
        <f t="shared" ca="1" si="53"/>
        <v>29520</v>
      </c>
      <c r="W274" s="132">
        <f t="shared" ca="1" si="54"/>
        <v>29520</v>
      </c>
      <c r="X274" s="132">
        <f t="shared" ca="1" si="55"/>
        <v>29520</v>
      </c>
      <c r="Y274" s="132">
        <f t="shared" ca="1" si="56"/>
        <v>29520</v>
      </c>
      <c r="Z274">
        <f t="shared" si="59"/>
        <v>265</v>
      </c>
    </row>
    <row r="275" spans="7:26" x14ac:dyDescent="0.2">
      <c r="G275" s="371"/>
      <c r="M275" t="str">
        <f t="shared" si="57"/>
        <v/>
      </c>
      <c r="N275" t="str">
        <f t="shared" si="58"/>
        <v/>
      </c>
      <c r="O275" s="31" t="e">
        <f t="shared" ca="1" si="48"/>
        <v>#VALUE!</v>
      </c>
      <c r="P275" s="132" t="str">
        <f t="shared" ca="1" si="49"/>
        <v/>
      </c>
      <c r="Q275" s="132" t="str">
        <f t="shared" ca="1" si="50"/>
        <v/>
      </c>
      <c r="R275" s="132" t="str">
        <f t="shared" ca="1" si="51"/>
        <v/>
      </c>
      <c r="S275" s="132" t="str">
        <f t="shared" ca="1" si="52"/>
        <v/>
      </c>
      <c r="U275" s="131">
        <v>0.54861111111111105</v>
      </c>
      <c r="V275" s="132">
        <f t="shared" ca="1" si="53"/>
        <v>29520</v>
      </c>
      <c r="W275" s="132">
        <f t="shared" ca="1" si="54"/>
        <v>29520</v>
      </c>
      <c r="X275" s="132">
        <f t="shared" ca="1" si="55"/>
        <v>29520</v>
      </c>
      <c r="Y275" s="132">
        <f t="shared" ca="1" si="56"/>
        <v>29520</v>
      </c>
      <c r="Z275">
        <f t="shared" si="59"/>
        <v>266</v>
      </c>
    </row>
    <row r="276" spans="7:26" x14ac:dyDescent="0.2">
      <c r="G276" s="371"/>
      <c r="M276" t="str">
        <f t="shared" si="57"/>
        <v/>
      </c>
      <c r="N276" t="str">
        <f t="shared" si="58"/>
        <v/>
      </c>
      <c r="O276" s="31" t="e">
        <f t="shared" ca="1" si="48"/>
        <v>#VALUE!</v>
      </c>
      <c r="P276" s="132" t="str">
        <f t="shared" ca="1" si="49"/>
        <v/>
      </c>
      <c r="Q276" s="132" t="str">
        <f t="shared" ca="1" si="50"/>
        <v/>
      </c>
      <c r="R276" s="132" t="str">
        <f t="shared" ca="1" si="51"/>
        <v/>
      </c>
      <c r="S276" s="132" t="str">
        <f t="shared" ca="1" si="52"/>
        <v/>
      </c>
      <c r="U276" s="131">
        <v>0.5493055555555556</v>
      </c>
      <c r="V276" s="132">
        <f t="shared" ca="1" si="53"/>
        <v>29520</v>
      </c>
      <c r="W276" s="132">
        <f t="shared" ca="1" si="54"/>
        <v>29520</v>
      </c>
      <c r="X276" s="132">
        <f t="shared" ca="1" si="55"/>
        <v>29520</v>
      </c>
      <c r="Y276" s="132">
        <f t="shared" ca="1" si="56"/>
        <v>29520</v>
      </c>
      <c r="Z276">
        <f t="shared" si="59"/>
        <v>267</v>
      </c>
    </row>
    <row r="277" spans="7:26" x14ac:dyDescent="0.2">
      <c r="G277" s="371"/>
      <c r="M277" t="str">
        <f t="shared" si="57"/>
        <v/>
      </c>
      <c r="N277" t="str">
        <f t="shared" si="58"/>
        <v/>
      </c>
      <c r="O277" s="31" t="e">
        <f t="shared" ca="1" si="48"/>
        <v>#VALUE!</v>
      </c>
      <c r="P277" s="132" t="str">
        <f t="shared" ca="1" si="49"/>
        <v/>
      </c>
      <c r="Q277" s="132" t="str">
        <f t="shared" ca="1" si="50"/>
        <v/>
      </c>
      <c r="R277" s="132" t="str">
        <f t="shared" ca="1" si="51"/>
        <v/>
      </c>
      <c r="S277" s="132" t="str">
        <f t="shared" ca="1" si="52"/>
        <v/>
      </c>
      <c r="U277" s="131">
        <v>0.54999999999999993</v>
      </c>
      <c r="V277" s="132">
        <f t="shared" ca="1" si="53"/>
        <v>29520</v>
      </c>
      <c r="W277" s="132">
        <f t="shared" ca="1" si="54"/>
        <v>29520</v>
      </c>
      <c r="X277" s="132">
        <f t="shared" ca="1" si="55"/>
        <v>29520</v>
      </c>
      <c r="Y277" s="132">
        <f t="shared" ca="1" si="56"/>
        <v>29520</v>
      </c>
      <c r="Z277">
        <f t="shared" si="59"/>
        <v>268</v>
      </c>
    </row>
    <row r="278" spans="7:26" x14ac:dyDescent="0.2">
      <c r="G278" s="371"/>
      <c r="M278" t="str">
        <f t="shared" si="57"/>
        <v/>
      </c>
      <c r="N278" t="str">
        <f t="shared" si="58"/>
        <v/>
      </c>
      <c r="O278" s="31" t="e">
        <f t="shared" ca="1" si="48"/>
        <v>#VALUE!</v>
      </c>
      <c r="P278" s="132" t="str">
        <f t="shared" ca="1" si="49"/>
        <v/>
      </c>
      <c r="Q278" s="132" t="str">
        <f t="shared" ca="1" si="50"/>
        <v/>
      </c>
      <c r="R278" s="132" t="str">
        <f t="shared" ca="1" si="51"/>
        <v/>
      </c>
      <c r="S278" s="132" t="str">
        <f t="shared" ca="1" si="52"/>
        <v/>
      </c>
      <c r="U278" s="131">
        <v>0.55069444444444449</v>
      </c>
      <c r="V278" s="132">
        <f t="shared" ca="1" si="53"/>
        <v>29520</v>
      </c>
      <c r="W278" s="132">
        <f t="shared" ca="1" si="54"/>
        <v>29520</v>
      </c>
      <c r="X278" s="132">
        <f t="shared" ca="1" si="55"/>
        <v>29520</v>
      </c>
      <c r="Y278" s="132">
        <f t="shared" ca="1" si="56"/>
        <v>29520</v>
      </c>
      <c r="Z278">
        <f t="shared" si="59"/>
        <v>269</v>
      </c>
    </row>
    <row r="279" spans="7:26" x14ac:dyDescent="0.2">
      <c r="G279" s="371"/>
      <c r="M279" t="str">
        <f t="shared" si="57"/>
        <v/>
      </c>
      <c r="N279" t="str">
        <f t="shared" si="58"/>
        <v/>
      </c>
      <c r="O279" s="31" t="e">
        <f t="shared" ca="1" si="48"/>
        <v>#VALUE!</v>
      </c>
      <c r="P279" s="132" t="str">
        <f t="shared" ca="1" si="49"/>
        <v/>
      </c>
      <c r="Q279" s="132" t="str">
        <f t="shared" ca="1" si="50"/>
        <v/>
      </c>
      <c r="R279" s="132" t="str">
        <f t="shared" ca="1" si="51"/>
        <v/>
      </c>
      <c r="S279" s="132" t="str">
        <f t="shared" ca="1" si="52"/>
        <v/>
      </c>
      <c r="U279" s="131">
        <v>0.55138888888888882</v>
      </c>
      <c r="V279" s="132">
        <f t="shared" ca="1" si="53"/>
        <v>29520</v>
      </c>
      <c r="W279" s="132">
        <f t="shared" ca="1" si="54"/>
        <v>29520</v>
      </c>
      <c r="X279" s="132">
        <f t="shared" ca="1" si="55"/>
        <v>29520</v>
      </c>
      <c r="Y279" s="132">
        <f t="shared" ca="1" si="56"/>
        <v>29520</v>
      </c>
      <c r="Z279">
        <f t="shared" si="59"/>
        <v>270</v>
      </c>
    </row>
    <row r="280" spans="7:26" x14ac:dyDescent="0.2">
      <c r="G280" s="371"/>
      <c r="M280" t="str">
        <f t="shared" si="57"/>
        <v/>
      </c>
      <c r="N280" t="str">
        <f t="shared" si="58"/>
        <v/>
      </c>
      <c r="O280" s="31" t="e">
        <f t="shared" ca="1" si="48"/>
        <v>#VALUE!</v>
      </c>
      <c r="P280" s="132" t="str">
        <f t="shared" ca="1" si="49"/>
        <v/>
      </c>
      <c r="Q280" s="132" t="str">
        <f t="shared" ca="1" si="50"/>
        <v/>
      </c>
      <c r="R280" s="132" t="str">
        <f t="shared" ca="1" si="51"/>
        <v/>
      </c>
      <c r="S280" s="132" t="str">
        <f t="shared" ca="1" si="52"/>
        <v/>
      </c>
      <c r="U280" s="131">
        <v>0.55208333333333337</v>
      </c>
      <c r="V280" s="132">
        <f t="shared" ca="1" si="53"/>
        <v>29520</v>
      </c>
      <c r="W280" s="132">
        <f t="shared" ca="1" si="54"/>
        <v>29520</v>
      </c>
      <c r="X280" s="132">
        <f t="shared" ca="1" si="55"/>
        <v>29520</v>
      </c>
      <c r="Y280" s="132">
        <f t="shared" ca="1" si="56"/>
        <v>29520</v>
      </c>
      <c r="Z280">
        <f t="shared" si="59"/>
        <v>271</v>
      </c>
    </row>
    <row r="281" spans="7:26" x14ac:dyDescent="0.2">
      <c r="G281" s="371"/>
      <c r="M281" t="str">
        <f t="shared" si="57"/>
        <v/>
      </c>
      <c r="N281" t="str">
        <f t="shared" si="58"/>
        <v/>
      </c>
      <c r="O281" s="31" t="e">
        <f t="shared" ca="1" si="48"/>
        <v>#VALUE!</v>
      </c>
      <c r="P281" s="132" t="str">
        <f t="shared" ca="1" si="49"/>
        <v/>
      </c>
      <c r="Q281" s="132" t="str">
        <f t="shared" ca="1" si="50"/>
        <v/>
      </c>
      <c r="R281" s="132" t="str">
        <f t="shared" ca="1" si="51"/>
        <v/>
      </c>
      <c r="S281" s="132" t="str">
        <f t="shared" ca="1" si="52"/>
        <v/>
      </c>
      <c r="U281" s="131">
        <v>0.55277777777777781</v>
      </c>
      <c r="V281" s="132">
        <f t="shared" ca="1" si="53"/>
        <v>29520</v>
      </c>
      <c r="W281" s="132">
        <f t="shared" ca="1" si="54"/>
        <v>29520</v>
      </c>
      <c r="X281" s="132">
        <f t="shared" ca="1" si="55"/>
        <v>29520</v>
      </c>
      <c r="Y281" s="132">
        <f t="shared" ca="1" si="56"/>
        <v>29520</v>
      </c>
      <c r="Z281">
        <f t="shared" si="59"/>
        <v>272</v>
      </c>
    </row>
    <row r="282" spans="7:26" x14ac:dyDescent="0.2">
      <c r="G282" s="371"/>
      <c r="M282" t="str">
        <f t="shared" si="57"/>
        <v/>
      </c>
      <c r="N282" t="str">
        <f t="shared" si="58"/>
        <v/>
      </c>
      <c r="O282" s="31" t="e">
        <f t="shared" ca="1" si="48"/>
        <v>#VALUE!</v>
      </c>
      <c r="P282" s="132" t="str">
        <f t="shared" ca="1" si="49"/>
        <v/>
      </c>
      <c r="Q282" s="132" t="str">
        <f t="shared" ca="1" si="50"/>
        <v/>
      </c>
      <c r="R282" s="132" t="str">
        <f t="shared" ca="1" si="51"/>
        <v/>
      </c>
      <c r="S282" s="132" t="str">
        <f t="shared" ca="1" si="52"/>
        <v/>
      </c>
      <c r="U282" s="131">
        <v>0.55347222222222225</v>
      </c>
      <c r="V282" s="132">
        <f t="shared" ca="1" si="53"/>
        <v>29520</v>
      </c>
      <c r="W282" s="132">
        <f t="shared" ca="1" si="54"/>
        <v>29520</v>
      </c>
      <c r="X282" s="132">
        <f t="shared" ca="1" si="55"/>
        <v>29520</v>
      </c>
      <c r="Y282" s="132">
        <f t="shared" ca="1" si="56"/>
        <v>29520</v>
      </c>
      <c r="Z282">
        <f t="shared" si="59"/>
        <v>273</v>
      </c>
    </row>
    <row r="283" spans="7:26" x14ac:dyDescent="0.2">
      <c r="G283" s="371"/>
      <c r="M283" t="str">
        <f t="shared" si="57"/>
        <v/>
      </c>
      <c r="N283" t="str">
        <f t="shared" si="58"/>
        <v/>
      </c>
      <c r="O283" s="31" t="e">
        <f t="shared" ca="1" si="48"/>
        <v>#VALUE!</v>
      </c>
      <c r="P283" s="132" t="str">
        <f t="shared" ca="1" si="49"/>
        <v/>
      </c>
      <c r="Q283" s="132" t="str">
        <f t="shared" ca="1" si="50"/>
        <v/>
      </c>
      <c r="R283" s="132" t="str">
        <f t="shared" ca="1" si="51"/>
        <v/>
      </c>
      <c r="S283" s="132" t="str">
        <f t="shared" ca="1" si="52"/>
        <v/>
      </c>
      <c r="U283" s="131">
        <v>0.5541666666666667</v>
      </c>
      <c r="V283" s="132">
        <f t="shared" ca="1" si="53"/>
        <v>29520</v>
      </c>
      <c r="W283" s="132">
        <f t="shared" ca="1" si="54"/>
        <v>29520</v>
      </c>
      <c r="X283" s="132">
        <f t="shared" ca="1" si="55"/>
        <v>29520</v>
      </c>
      <c r="Y283" s="132">
        <f t="shared" ca="1" si="56"/>
        <v>29520</v>
      </c>
      <c r="Z283">
        <f t="shared" si="59"/>
        <v>274</v>
      </c>
    </row>
    <row r="284" spans="7:26" x14ac:dyDescent="0.2">
      <c r="G284" s="371"/>
      <c r="M284" t="str">
        <f t="shared" si="57"/>
        <v/>
      </c>
      <c r="N284" t="str">
        <f t="shared" si="58"/>
        <v/>
      </c>
      <c r="O284" s="31" t="e">
        <f t="shared" ca="1" si="48"/>
        <v>#VALUE!</v>
      </c>
      <c r="P284" s="132" t="str">
        <f t="shared" ca="1" si="49"/>
        <v/>
      </c>
      <c r="Q284" s="132" t="str">
        <f t="shared" ca="1" si="50"/>
        <v/>
      </c>
      <c r="R284" s="132" t="str">
        <f t="shared" ca="1" si="51"/>
        <v/>
      </c>
      <c r="S284" s="132" t="str">
        <f t="shared" ca="1" si="52"/>
        <v/>
      </c>
      <c r="U284" s="131">
        <v>0.55486111111111114</v>
      </c>
      <c r="V284" s="132">
        <f t="shared" ca="1" si="53"/>
        <v>29520</v>
      </c>
      <c r="W284" s="132">
        <f t="shared" ca="1" si="54"/>
        <v>29520</v>
      </c>
      <c r="X284" s="132">
        <f t="shared" ca="1" si="55"/>
        <v>29520</v>
      </c>
      <c r="Y284" s="132">
        <f t="shared" ca="1" si="56"/>
        <v>29520</v>
      </c>
      <c r="Z284">
        <f t="shared" si="59"/>
        <v>275</v>
      </c>
    </row>
    <row r="285" spans="7:26" x14ac:dyDescent="0.2">
      <c r="G285" s="371"/>
      <c r="M285" t="str">
        <f t="shared" si="57"/>
        <v/>
      </c>
      <c r="N285" t="str">
        <f t="shared" si="58"/>
        <v/>
      </c>
      <c r="O285" s="31" t="e">
        <f t="shared" ca="1" si="48"/>
        <v>#VALUE!</v>
      </c>
      <c r="P285" s="132" t="str">
        <f t="shared" ca="1" si="49"/>
        <v/>
      </c>
      <c r="Q285" s="132" t="str">
        <f t="shared" ca="1" si="50"/>
        <v/>
      </c>
      <c r="R285" s="132" t="str">
        <f t="shared" ca="1" si="51"/>
        <v/>
      </c>
      <c r="S285" s="132" t="str">
        <f t="shared" ca="1" si="52"/>
        <v/>
      </c>
      <c r="U285" s="131">
        <v>0.55555555555555558</v>
      </c>
      <c r="V285" s="132">
        <f t="shared" ca="1" si="53"/>
        <v>29520</v>
      </c>
      <c r="W285" s="132">
        <f t="shared" ca="1" si="54"/>
        <v>29520</v>
      </c>
      <c r="X285" s="132">
        <f t="shared" ca="1" si="55"/>
        <v>29520</v>
      </c>
      <c r="Y285" s="132">
        <f t="shared" ca="1" si="56"/>
        <v>29520</v>
      </c>
      <c r="Z285">
        <f t="shared" si="59"/>
        <v>276</v>
      </c>
    </row>
    <row r="286" spans="7:26" x14ac:dyDescent="0.2">
      <c r="G286" s="371"/>
      <c r="M286" t="str">
        <f t="shared" si="57"/>
        <v/>
      </c>
      <c r="N286" t="str">
        <f t="shared" si="58"/>
        <v/>
      </c>
      <c r="O286" s="31" t="e">
        <f t="shared" ca="1" si="48"/>
        <v>#VALUE!</v>
      </c>
      <c r="P286" s="132" t="str">
        <f t="shared" ca="1" si="49"/>
        <v/>
      </c>
      <c r="Q286" s="132" t="str">
        <f t="shared" ca="1" si="50"/>
        <v/>
      </c>
      <c r="R286" s="132" t="str">
        <f t="shared" ca="1" si="51"/>
        <v/>
      </c>
      <c r="S286" s="132" t="str">
        <f t="shared" ca="1" si="52"/>
        <v/>
      </c>
      <c r="U286" s="131">
        <v>0.55625000000000002</v>
      </c>
      <c r="V286" s="132">
        <f t="shared" ca="1" si="53"/>
        <v>29520</v>
      </c>
      <c r="W286" s="132">
        <f t="shared" ca="1" si="54"/>
        <v>29520</v>
      </c>
      <c r="X286" s="132">
        <f t="shared" ca="1" si="55"/>
        <v>29520</v>
      </c>
      <c r="Y286" s="132">
        <f t="shared" ca="1" si="56"/>
        <v>29520</v>
      </c>
      <c r="Z286">
        <f t="shared" si="59"/>
        <v>277</v>
      </c>
    </row>
    <row r="287" spans="7:26" x14ac:dyDescent="0.2">
      <c r="G287" s="371"/>
      <c r="M287" t="str">
        <f t="shared" si="57"/>
        <v/>
      </c>
      <c r="N287" t="str">
        <f t="shared" si="58"/>
        <v/>
      </c>
      <c r="O287" s="31" t="e">
        <f t="shared" ca="1" si="48"/>
        <v>#VALUE!</v>
      </c>
      <c r="P287" s="132" t="str">
        <f t="shared" ca="1" si="49"/>
        <v/>
      </c>
      <c r="Q287" s="132" t="str">
        <f t="shared" ca="1" si="50"/>
        <v/>
      </c>
      <c r="R287" s="132" t="str">
        <f t="shared" ca="1" si="51"/>
        <v/>
      </c>
      <c r="S287" s="132" t="str">
        <f t="shared" ca="1" si="52"/>
        <v/>
      </c>
      <c r="U287" s="131">
        <v>0.55694444444444446</v>
      </c>
      <c r="V287" s="132">
        <f t="shared" ca="1" si="53"/>
        <v>29520</v>
      </c>
      <c r="W287" s="132">
        <f t="shared" ca="1" si="54"/>
        <v>29520</v>
      </c>
      <c r="X287" s="132">
        <f t="shared" ca="1" si="55"/>
        <v>29520</v>
      </c>
      <c r="Y287" s="132">
        <f t="shared" ca="1" si="56"/>
        <v>29520</v>
      </c>
      <c r="Z287">
        <f t="shared" si="59"/>
        <v>278</v>
      </c>
    </row>
    <row r="288" spans="7:26" x14ac:dyDescent="0.2">
      <c r="G288" s="371"/>
      <c r="M288" t="str">
        <f t="shared" si="57"/>
        <v/>
      </c>
      <c r="N288" t="str">
        <f t="shared" si="58"/>
        <v/>
      </c>
      <c r="O288" s="31" t="e">
        <f t="shared" ca="1" si="48"/>
        <v>#VALUE!</v>
      </c>
      <c r="P288" s="132" t="str">
        <f t="shared" ca="1" si="49"/>
        <v/>
      </c>
      <c r="Q288" s="132" t="str">
        <f t="shared" ca="1" si="50"/>
        <v/>
      </c>
      <c r="R288" s="132" t="str">
        <f t="shared" ca="1" si="51"/>
        <v/>
      </c>
      <c r="S288" s="132" t="str">
        <f t="shared" ca="1" si="52"/>
        <v/>
      </c>
      <c r="U288" s="131">
        <v>0.55763888888888891</v>
      </c>
      <c r="V288" s="132">
        <f t="shared" ca="1" si="53"/>
        <v>29520</v>
      </c>
      <c r="W288" s="132">
        <f t="shared" ca="1" si="54"/>
        <v>29520</v>
      </c>
      <c r="X288" s="132">
        <f t="shared" ca="1" si="55"/>
        <v>29520</v>
      </c>
      <c r="Y288" s="132">
        <f t="shared" ca="1" si="56"/>
        <v>29520</v>
      </c>
      <c r="Z288">
        <f t="shared" si="59"/>
        <v>279</v>
      </c>
    </row>
    <row r="289" spans="7:26" x14ac:dyDescent="0.2">
      <c r="G289" s="371"/>
      <c r="M289" t="str">
        <f t="shared" si="57"/>
        <v/>
      </c>
      <c r="N289" t="str">
        <f t="shared" si="58"/>
        <v/>
      </c>
      <c r="O289" s="31" t="e">
        <f t="shared" ca="1" si="48"/>
        <v>#VALUE!</v>
      </c>
      <c r="P289" s="132" t="str">
        <f t="shared" ca="1" si="49"/>
        <v/>
      </c>
      <c r="Q289" s="132" t="str">
        <f t="shared" ca="1" si="50"/>
        <v/>
      </c>
      <c r="R289" s="132" t="str">
        <f t="shared" ca="1" si="51"/>
        <v/>
      </c>
      <c r="S289" s="132" t="str">
        <f t="shared" ca="1" si="52"/>
        <v/>
      </c>
      <c r="U289" s="131">
        <v>0.55833333333333335</v>
      </c>
      <c r="V289" s="132">
        <f t="shared" ca="1" si="53"/>
        <v>29520</v>
      </c>
      <c r="W289" s="132">
        <f t="shared" ca="1" si="54"/>
        <v>29520</v>
      </c>
      <c r="X289" s="132">
        <f t="shared" ca="1" si="55"/>
        <v>29520</v>
      </c>
      <c r="Y289" s="132">
        <f t="shared" ca="1" si="56"/>
        <v>29520</v>
      </c>
      <c r="Z289">
        <f t="shared" si="59"/>
        <v>280</v>
      </c>
    </row>
    <row r="290" spans="7:26" x14ac:dyDescent="0.2">
      <c r="G290" s="371"/>
      <c r="M290" t="str">
        <f t="shared" si="57"/>
        <v/>
      </c>
      <c r="N290" t="str">
        <f t="shared" si="58"/>
        <v/>
      </c>
      <c r="O290" s="31" t="e">
        <f t="shared" ca="1" si="48"/>
        <v>#VALUE!</v>
      </c>
      <c r="P290" s="132" t="str">
        <f t="shared" ca="1" si="49"/>
        <v/>
      </c>
      <c r="Q290" s="132" t="str">
        <f t="shared" ca="1" si="50"/>
        <v/>
      </c>
      <c r="R290" s="132" t="str">
        <f t="shared" ca="1" si="51"/>
        <v/>
      </c>
      <c r="S290" s="132" t="str">
        <f t="shared" ca="1" si="52"/>
        <v/>
      </c>
      <c r="U290" s="131">
        <v>0.55902777777777779</v>
      </c>
      <c r="V290" s="132">
        <f t="shared" ca="1" si="53"/>
        <v>29520</v>
      </c>
      <c r="W290" s="132">
        <f t="shared" ca="1" si="54"/>
        <v>29520</v>
      </c>
      <c r="X290" s="132">
        <f t="shared" ca="1" si="55"/>
        <v>29520</v>
      </c>
      <c r="Y290" s="132">
        <f t="shared" ca="1" si="56"/>
        <v>29520</v>
      </c>
      <c r="Z290">
        <f t="shared" si="59"/>
        <v>281</v>
      </c>
    </row>
    <row r="291" spans="7:26" x14ac:dyDescent="0.2">
      <c r="G291" s="371"/>
      <c r="M291" t="str">
        <f t="shared" si="57"/>
        <v/>
      </c>
      <c r="N291" t="str">
        <f t="shared" si="58"/>
        <v/>
      </c>
      <c r="O291" s="31" t="e">
        <f t="shared" ca="1" si="48"/>
        <v>#VALUE!</v>
      </c>
      <c r="P291" s="132" t="str">
        <f t="shared" ca="1" si="49"/>
        <v/>
      </c>
      <c r="Q291" s="132" t="str">
        <f t="shared" ca="1" si="50"/>
        <v/>
      </c>
      <c r="R291" s="132" t="str">
        <f t="shared" ca="1" si="51"/>
        <v/>
      </c>
      <c r="S291" s="132" t="str">
        <f t="shared" ca="1" si="52"/>
        <v/>
      </c>
      <c r="U291" s="131">
        <v>0.55972222222222223</v>
      </c>
      <c r="V291" s="132">
        <f t="shared" ca="1" si="53"/>
        <v>29520</v>
      </c>
      <c r="W291" s="132">
        <f t="shared" ca="1" si="54"/>
        <v>29520</v>
      </c>
      <c r="X291" s="132">
        <f t="shared" ca="1" si="55"/>
        <v>29520</v>
      </c>
      <c r="Y291" s="132">
        <f t="shared" ca="1" si="56"/>
        <v>29520</v>
      </c>
      <c r="Z291">
        <f t="shared" si="59"/>
        <v>282</v>
      </c>
    </row>
    <row r="292" spans="7:26" x14ac:dyDescent="0.2">
      <c r="G292" s="371"/>
      <c r="M292" t="str">
        <f t="shared" si="57"/>
        <v/>
      </c>
      <c r="N292" t="str">
        <f t="shared" si="58"/>
        <v/>
      </c>
      <c r="O292" s="31" t="e">
        <f t="shared" ca="1" si="48"/>
        <v>#VALUE!</v>
      </c>
      <c r="P292" s="132" t="str">
        <f t="shared" ca="1" si="49"/>
        <v/>
      </c>
      <c r="Q292" s="132" t="str">
        <f t="shared" ca="1" si="50"/>
        <v/>
      </c>
      <c r="R292" s="132" t="str">
        <f t="shared" ca="1" si="51"/>
        <v/>
      </c>
      <c r="S292" s="132" t="str">
        <f t="shared" ca="1" si="52"/>
        <v/>
      </c>
      <c r="U292" s="131">
        <v>0.56041666666666667</v>
      </c>
      <c r="V292" s="132">
        <f t="shared" ca="1" si="53"/>
        <v>29520</v>
      </c>
      <c r="W292" s="132">
        <f t="shared" ca="1" si="54"/>
        <v>29520</v>
      </c>
      <c r="X292" s="132">
        <f t="shared" ca="1" si="55"/>
        <v>29520</v>
      </c>
      <c r="Y292" s="132">
        <f t="shared" ca="1" si="56"/>
        <v>29520</v>
      </c>
      <c r="Z292">
        <f t="shared" si="59"/>
        <v>283</v>
      </c>
    </row>
    <row r="293" spans="7:26" x14ac:dyDescent="0.2">
      <c r="G293" s="371"/>
      <c r="M293" t="str">
        <f t="shared" si="57"/>
        <v/>
      </c>
      <c r="N293" t="str">
        <f t="shared" si="58"/>
        <v/>
      </c>
      <c r="O293" s="31" t="e">
        <f t="shared" ca="1" si="48"/>
        <v>#VALUE!</v>
      </c>
      <c r="P293" s="132" t="str">
        <f t="shared" ca="1" si="49"/>
        <v/>
      </c>
      <c r="Q293" s="132" t="str">
        <f t="shared" ca="1" si="50"/>
        <v/>
      </c>
      <c r="R293" s="132" t="str">
        <f t="shared" ca="1" si="51"/>
        <v/>
      </c>
      <c r="S293" s="132" t="str">
        <f t="shared" ca="1" si="52"/>
        <v/>
      </c>
      <c r="U293" s="131">
        <v>0.56111111111111112</v>
      </c>
      <c r="V293" s="132">
        <f t="shared" ca="1" si="53"/>
        <v>29520</v>
      </c>
      <c r="W293" s="132">
        <f t="shared" ca="1" si="54"/>
        <v>29520</v>
      </c>
      <c r="X293" s="132">
        <f t="shared" ca="1" si="55"/>
        <v>29520</v>
      </c>
      <c r="Y293" s="132">
        <f t="shared" ca="1" si="56"/>
        <v>29520</v>
      </c>
      <c r="Z293">
        <f t="shared" si="59"/>
        <v>284</v>
      </c>
    </row>
    <row r="294" spans="7:26" x14ac:dyDescent="0.2">
      <c r="G294" s="371"/>
      <c r="M294" t="str">
        <f t="shared" si="57"/>
        <v/>
      </c>
      <c r="N294" t="str">
        <f t="shared" si="58"/>
        <v/>
      </c>
      <c r="O294" s="31" t="e">
        <f t="shared" ca="1" si="48"/>
        <v>#VALUE!</v>
      </c>
      <c r="P294" s="132" t="str">
        <f t="shared" ca="1" si="49"/>
        <v/>
      </c>
      <c r="Q294" s="132" t="str">
        <f t="shared" ca="1" si="50"/>
        <v/>
      </c>
      <c r="R294" s="132" t="str">
        <f t="shared" ca="1" si="51"/>
        <v/>
      </c>
      <c r="S294" s="132" t="str">
        <f t="shared" ca="1" si="52"/>
        <v/>
      </c>
      <c r="U294" s="131">
        <v>0.56180555555555556</v>
      </c>
      <c r="V294" s="132">
        <f t="shared" ca="1" si="53"/>
        <v>29520</v>
      </c>
      <c r="W294" s="132">
        <f t="shared" ca="1" si="54"/>
        <v>29520</v>
      </c>
      <c r="X294" s="132">
        <f t="shared" ca="1" si="55"/>
        <v>29520</v>
      </c>
      <c r="Y294" s="132">
        <f t="shared" ca="1" si="56"/>
        <v>29520</v>
      </c>
      <c r="Z294">
        <f t="shared" si="59"/>
        <v>285</v>
      </c>
    </row>
    <row r="295" spans="7:26" x14ac:dyDescent="0.2">
      <c r="G295" s="371"/>
      <c r="M295" t="str">
        <f t="shared" si="57"/>
        <v/>
      </c>
      <c r="N295" t="str">
        <f t="shared" si="58"/>
        <v/>
      </c>
      <c r="O295" s="31" t="e">
        <f t="shared" ca="1" si="48"/>
        <v>#VALUE!</v>
      </c>
      <c r="P295" s="132" t="str">
        <f t="shared" ca="1" si="49"/>
        <v/>
      </c>
      <c r="Q295" s="132" t="str">
        <f t="shared" ca="1" si="50"/>
        <v/>
      </c>
      <c r="R295" s="132" t="str">
        <f t="shared" ca="1" si="51"/>
        <v/>
      </c>
      <c r="S295" s="132" t="str">
        <f t="shared" ca="1" si="52"/>
        <v/>
      </c>
      <c r="U295" s="131">
        <v>0.5625</v>
      </c>
      <c r="V295" s="132">
        <f t="shared" ca="1" si="53"/>
        <v>29520</v>
      </c>
      <c r="W295" s="132">
        <f t="shared" ca="1" si="54"/>
        <v>29520</v>
      </c>
      <c r="X295" s="132">
        <f t="shared" ca="1" si="55"/>
        <v>29520</v>
      </c>
      <c r="Y295" s="132">
        <f t="shared" ca="1" si="56"/>
        <v>29520</v>
      </c>
      <c r="Z295">
        <f t="shared" si="59"/>
        <v>286</v>
      </c>
    </row>
    <row r="296" spans="7:26" x14ac:dyDescent="0.2">
      <c r="G296" s="371"/>
      <c r="M296" t="str">
        <f t="shared" si="57"/>
        <v/>
      </c>
      <c r="N296" t="str">
        <f t="shared" si="58"/>
        <v/>
      </c>
      <c r="O296" s="31" t="e">
        <f t="shared" ca="1" si="48"/>
        <v>#VALUE!</v>
      </c>
      <c r="P296" s="132" t="str">
        <f t="shared" ca="1" si="49"/>
        <v/>
      </c>
      <c r="Q296" s="132" t="str">
        <f t="shared" ca="1" si="50"/>
        <v/>
      </c>
      <c r="R296" s="132" t="str">
        <f t="shared" ca="1" si="51"/>
        <v/>
      </c>
      <c r="S296" s="132" t="str">
        <f t="shared" ca="1" si="52"/>
        <v/>
      </c>
      <c r="U296" s="131">
        <v>0.56319444444444444</v>
      </c>
      <c r="V296" s="132">
        <f t="shared" ca="1" si="53"/>
        <v>29520</v>
      </c>
      <c r="W296" s="132">
        <f t="shared" ca="1" si="54"/>
        <v>29520</v>
      </c>
      <c r="X296" s="132">
        <f t="shared" ca="1" si="55"/>
        <v>29520</v>
      </c>
      <c r="Y296" s="132">
        <f t="shared" ca="1" si="56"/>
        <v>29520</v>
      </c>
      <c r="Z296">
        <f t="shared" si="59"/>
        <v>287</v>
      </c>
    </row>
    <row r="297" spans="7:26" x14ac:dyDescent="0.2">
      <c r="G297" s="371"/>
      <c r="M297" t="str">
        <f t="shared" si="57"/>
        <v/>
      </c>
      <c r="N297" t="str">
        <f t="shared" si="58"/>
        <v/>
      </c>
      <c r="O297" s="31" t="e">
        <f t="shared" ca="1" si="48"/>
        <v>#VALUE!</v>
      </c>
      <c r="P297" s="132" t="str">
        <f t="shared" ca="1" si="49"/>
        <v/>
      </c>
      <c r="Q297" s="132" t="str">
        <f t="shared" ca="1" si="50"/>
        <v/>
      </c>
      <c r="R297" s="132" t="str">
        <f t="shared" ca="1" si="51"/>
        <v/>
      </c>
      <c r="S297" s="132" t="str">
        <f t="shared" ca="1" si="52"/>
        <v/>
      </c>
      <c r="U297" s="131">
        <v>0.56388888888888888</v>
      </c>
      <c r="V297" s="132">
        <f t="shared" ca="1" si="53"/>
        <v>29520</v>
      </c>
      <c r="W297" s="132">
        <f t="shared" ca="1" si="54"/>
        <v>29520</v>
      </c>
      <c r="X297" s="132">
        <f t="shared" ca="1" si="55"/>
        <v>29520</v>
      </c>
      <c r="Y297" s="132">
        <f t="shared" ca="1" si="56"/>
        <v>29520</v>
      </c>
      <c r="Z297">
        <f t="shared" si="59"/>
        <v>288</v>
      </c>
    </row>
    <row r="298" spans="7:26" x14ac:dyDescent="0.2">
      <c r="G298" s="371"/>
      <c r="M298" t="str">
        <f t="shared" si="57"/>
        <v/>
      </c>
      <c r="N298" t="str">
        <f t="shared" si="58"/>
        <v/>
      </c>
      <c r="O298" s="31" t="e">
        <f t="shared" ca="1" si="48"/>
        <v>#VALUE!</v>
      </c>
      <c r="P298" s="132" t="str">
        <f t="shared" ca="1" si="49"/>
        <v/>
      </c>
      <c r="Q298" s="132" t="str">
        <f t="shared" ca="1" si="50"/>
        <v/>
      </c>
      <c r="R298" s="132" t="str">
        <f t="shared" ca="1" si="51"/>
        <v/>
      </c>
      <c r="S298" s="132" t="str">
        <f t="shared" ca="1" si="52"/>
        <v/>
      </c>
      <c r="U298" s="131">
        <v>0.56458333333333333</v>
      </c>
      <c r="V298" s="132">
        <f t="shared" ca="1" si="53"/>
        <v>29520</v>
      </c>
      <c r="W298" s="132">
        <f t="shared" ca="1" si="54"/>
        <v>29520</v>
      </c>
      <c r="X298" s="132">
        <f t="shared" ca="1" si="55"/>
        <v>29520</v>
      </c>
      <c r="Y298" s="132">
        <f t="shared" ca="1" si="56"/>
        <v>29520</v>
      </c>
      <c r="Z298">
        <f t="shared" si="59"/>
        <v>289</v>
      </c>
    </row>
    <row r="299" spans="7:26" x14ac:dyDescent="0.2">
      <c r="G299" s="371"/>
      <c r="M299" t="str">
        <f t="shared" si="57"/>
        <v/>
      </c>
      <c r="N299" t="str">
        <f t="shared" si="58"/>
        <v/>
      </c>
      <c r="O299" s="31" t="e">
        <f t="shared" ca="1" si="48"/>
        <v>#VALUE!</v>
      </c>
      <c r="P299" s="132" t="str">
        <f t="shared" ca="1" si="49"/>
        <v/>
      </c>
      <c r="Q299" s="132" t="str">
        <f t="shared" ca="1" si="50"/>
        <v/>
      </c>
      <c r="R299" s="132" t="str">
        <f t="shared" ca="1" si="51"/>
        <v/>
      </c>
      <c r="S299" s="132" t="str">
        <f t="shared" ca="1" si="52"/>
        <v/>
      </c>
      <c r="U299" s="131">
        <v>0.56527777777777777</v>
      </c>
      <c r="V299" s="132">
        <f t="shared" ca="1" si="53"/>
        <v>29520</v>
      </c>
      <c r="W299" s="132">
        <f t="shared" ca="1" si="54"/>
        <v>29520</v>
      </c>
      <c r="X299" s="132">
        <f t="shared" ca="1" si="55"/>
        <v>29520</v>
      </c>
      <c r="Y299" s="132">
        <f t="shared" ca="1" si="56"/>
        <v>29520</v>
      </c>
      <c r="Z299">
        <f t="shared" si="59"/>
        <v>290</v>
      </c>
    </row>
    <row r="300" spans="7:26" x14ac:dyDescent="0.2">
      <c r="G300" s="371"/>
      <c r="M300" t="str">
        <f t="shared" si="57"/>
        <v/>
      </c>
      <c r="N300" t="str">
        <f t="shared" si="58"/>
        <v/>
      </c>
      <c r="O300" s="31" t="e">
        <f t="shared" ca="1" si="48"/>
        <v>#VALUE!</v>
      </c>
      <c r="P300" s="132" t="str">
        <f t="shared" ca="1" si="49"/>
        <v/>
      </c>
      <c r="Q300" s="132" t="str">
        <f t="shared" ca="1" si="50"/>
        <v/>
      </c>
      <c r="R300" s="132" t="str">
        <f t="shared" ca="1" si="51"/>
        <v/>
      </c>
      <c r="S300" s="132" t="str">
        <f t="shared" ca="1" si="52"/>
        <v/>
      </c>
      <c r="U300" s="131">
        <v>0.56597222222222221</v>
      </c>
      <c r="V300" s="132">
        <f t="shared" ca="1" si="53"/>
        <v>29520</v>
      </c>
      <c r="W300" s="132">
        <f t="shared" ca="1" si="54"/>
        <v>29520</v>
      </c>
      <c r="X300" s="132">
        <f t="shared" ca="1" si="55"/>
        <v>29520</v>
      </c>
      <c r="Y300" s="132">
        <f t="shared" ca="1" si="56"/>
        <v>29520</v>
      </c>
      <c r="Z300">
        <f t="shared" si="59"/>
        <v>291</v>
      </c>
    </row>
    <row r="301" spans="7:26" x14ac:dyDescent="0.2">
      <c r="G301" s="371"/>
      <c r="M301" t="str">
        <f t="shared" si="57"/>
        <v/>
      </c>
      <c r="N301" t="str">
        <f t="shared" si="58"/>
        <v/>
      </c>
      <c r="O301" s="31" t="e">
        <f t="shared" ca="1" si="48"/>
        <v>#VALUE!</v>
      </c>
      <c r="P301" s="132" t="str">
        <f t="shared" ca="1" si="49"/>
        <v/>
      </c>
      <c r="Q301" s="132" t="str">
        <f t="shared" ca="1" si="50"/>
        <v/>
      </c>
      <c r="R301" s="132" t="str">
        <f t="shared" ca="1" si="51"/>
        <v/>
      </c>
      <c r="S301" s="132" t="str">
        <f t="shared" ca="1" si="52"/>
        <v/>
      </c>
      <c r="U301" s="131">
        <v>0.56666666666666665</v>
      </c>
      <c r="V301" s="132">
        <f t="shared" ca="1" si="53"/>
        <v>29520</v>
      </c>
      <c r="W301" s="132">
        <f t="shared" ca="1" si="54"/>
        <v>29520</v>
      </c>
      <c r="X301" s="132">
        <f t="shared" ca="1" si="55"/>
        <v>29520</v>
      </c>
      <c r="Y301" s="132">
        <f t="shared" ca="1" si="56"/>
        <v>29520</v>
      </c>
      <c r="Z301">
        <f t="shared" si="59"/>
        <v>292</v>
      </c>
    </row>
    <row r="302" spans="7:26" x14ac:dyDescent="0.2">
      <c r="G302" s="371"/>
      <c r="M302" t="str">
        <f t="shared" si="57"/>
        <v/>
      </c>
      <c r="N302" t="str">
        <f t="shared" si="58"/>
        <v/>
      </c>
      <c r="O302" s="31" t="e">
        <f t="shared" ca="1" si="48"/>
        <v>#VALUE!</v>
      </c>
      <c r="P302" s="132" t="str">
        <f t="shared" ca="1" si="49"/>
        <v/>
      </c>
      <c r="Q302" s="132" t="str">
        <f t="shared" ca="1" si="50"/>
        <v/>
      </c>
      <c r="R302" s="132" t="str">
        <f t="shared" ca="1" si="51"/>
        <v/>
      </c>
      <c r="S302" s="132" t="str">
        <f t="shared" ca="1" si="52"/>
        <v/>
      </c>
      <c r="U302" s="131">
        <v>0.56736111111111109</v>
      </c>
      <c r="V302" s="132">
        <f t="shared" ca="1" si="53"/>
        <v>29520</v>
      </c>
      <c r="W302" s="132">
        <f t="shared" ca="1" si="54"/>
        <v>29520</v>
      </c>
      <c r="X302" s="132">
        <f t="shared" ca="1" si="55"/>
        <v>29520</v>
      </c>
      <c r="Y302" s="132">
        <f t="shared" ca="1" si="56"/>
        <v>29520</v>
      </c>
      <c r="Z302">
        <f t="shared" si="59"/>
        <v>293</v>
      </c>
    </row>
    <row r="303" spans="7:26" x14ac:dyDescent="0.2">
      <c r="G303" s="371"/>
      <c r="M303" t="str">
        <f t="shared" si="57"/>
        <v/>
      </c>
      <c r="N303" t="str">
        <f t="shared" si="58"/>
        <v/>
      </c>
      <c r="O303" s="31" t="e">
        <f t="shared" ca="1" si="48"/>
        <v>#VALUE!</v>
      </c>
      <c r="P303" s="132" t="str">
        <f t="shared" ca="1" si="49"/>
        <v/>
      </c>
      <c r="Q303" s="132" t="str">
        <f t="shared" ca="1" si="50"/>
        <v/>
      </c>
      <c r="R303" s="132" t="str">
        <f t="shared" ca="1" si="51"/>
        <v/>
      </c>
      <c r="S303" s="132" t="str">
        <f t="shared" ca="1" si="52"/>
        <v/>
      </c>
      <c r="U303" s="131">
        <v>0.56805555555555554</v>
      </c>
      <c r="V303" s="132">
        <f t="shared" ca="1" si="53"/>
        <v>29520</v>
      </c>
      <c r="W303" s="132">
        <f t="shared" ca="1" si="54"/>
        <v>29520</v>
      </c>
      <c r="X303" s="132">
        <f t="shared" ca="1" si="55"/>
        <v>29520</v>
      </c>
      <c r="Y303" s="132">
        <f t="shared" ca="1" si="56"/>
        <v>29520</v>
      </c>
      <c r="Z303">
        <f t="shared" si="59"/>
        <v>294</v>
      </c>
    </row>
    <row r="304" spans="7:26" x14ac:dyDescent="0.2">
      <c r="G304" s="371"/>
      <c r="M304" t="str">
        <f t="shared" si="57"/>
        <v/>
      </c>
      <c r="N304" t="str">
        <f t="shared" si="58"/>
        <v/>
      </c>
      <c r="O304" s="31" t="e">
        <f t="shared" ca="1" si="48"/>
        <v>#VALUE!</v>
      </c>
      <c r="P304" s="132" t="str">
        <f t="shared" ca="1" si="49"/>
        <v/>
      </c>
      <c r="Q304" s="132" t="str">
        <f t="shared" ca="1" si="50"/>
        <v/>
      </c>
      <c r="R304" s="132" t="str">
        <f t="shared" ca="1" si="51"/>
        <v/>
      </c>
      <c r="S304" s="132" t="str">
        <f t="shared" ca="1" si="52"/>
        <v/>
      </c>
      <c r="U304" s="131">
        <v>0.56874999999999998</v>
      </c>
      <c r="V304" s="132">
        <f t="shared" ca="1" si="53"/>
        <v>29520</v>
      </c>
      <c r="W304" s="132">
        <f t="shared" ca="1" si="54"/>
        <v>29520</v>
      </c>
      <c r="X304" s="132">
        <f t="shared" ca="1" si="55"/>
        <v>29520</v>
      </c>
      <c r="Y304" s="132">
        <f t="shared" ca="1" si="56"/>
        <v>29520</v>
      </c>
      <c r="Z304">
        <f t="shared" si="59"/>
        <v>295</v>
      </c>
    </row>
    <row r="305" spans="7:26" x14ac:dyDescent="0.2">
      <c r="G305" s="371"/>
      <c r="M305" t="str">
        <f t="shared" si="57"/>
        <v/>
      </c>
      <c r="N305" t="str">
        <f t="shared" si="58"/>
        <v/>
      </c>
      <c r="O305" s="31" t="e">
        <f t="shared" ca="1" si="48"/>
        <v>#VALUE!</v>
      </c>
      <c r="P305" s="132" t="str">
        <f t="shared" ca="1" si="49"/>
        <v/>
      </c>
      <c r="Q305" s="132" t="str">
        <f t="shared" ca="1" si="50"/>
        <v/>
      </c>
      <c r="R305" s="132" t="str">
        <f t="shared" ca="1" si="51"/>
        <v/>
      </c>
      <c r="S305" s="132" t="str">
        <f t="shared" ca="1" si="52"/>
        <v/>
      </c>
      <c r="U305" s="131">
        <v>0.56944444444444442</v>
      </c>
      <c r="V305" s="132">
        <f t="shared" ca="1" si="53"/>
        <v>29520</v>
      </c>
      <c r="W305" s="132">
        <f t="shared" ca="1" si="54"/>
        <v>29520</v>
      </c>
      <c r="X305" s="132">
        <f t="shared" ca="1" si="55"/>
        <v>29520</v>
      </c>
      <c r="Y305" s="132">
        <f t="shared" ca="1" si="56"/>
        <v>29520</v>
      </c>
      <c r="Z305">
        <f t="shared" si="59"/>
        <v>296</v>
      </c>
    </row>
    <row r="306" spans="7:26" x14ac:dyDescent="0.2">
      <c r="G306" s="371"/>
      <c r="M306" t="str">
        <f t="shared" si="57"/>
        <v/>
      </c>
      <c r="N306" t="str">
        <f t="shared" si="58"/>
        <v/>
      </c>
      <c r="O306" s="31" t="e">
        <f t="shared" ca="1" si="48"/>
        <v>#VALUE!</v>
      </c>
      <c r="P306" s="132" t="str">
        <f t="shared" ca="1" si="49"/>
        <v/>
      </c>
      <c r="Q306" s="132" t="str">
        <f t="shared" ca="1" si="50"/>
        <v/>
      </c>
      <c r="R306" s="132" t="str">
        <f t="shared" ca="1" si="51"/>
        <v/>
      </c>
      <c r="S306" s="132" t="str">
        <f t="shared" ca="1" si="52"/>
        <v/>
      </c>
      <c r="U306" s="131">
        <v>0.57013888888888886</v>
      </c>
      <c r="V306" s="132">
        <f t="shared" ca="1" si="53"/>
        <v>29520</v>
      </c>
      <c r="W306" s="132">
        <f t="shared" ca="1" si="54"/>
        <v>29520</v>
      </c>
      <c r="X306" s="132">
        <f t="shared" ca="1" si="55"/>
        <v>29520</v>
      </c>
      <c r="Y306" s="132">
        <f t="shared" ca="1" si="56"/>
        <v>29520</v>
      </c>
      <c r="Z306">
        <f t="shared" si="59"/>
        <v>297</v>
      </c>
    </row>
    <row r="307" spans="7:26" x14ac:dyDescent="0.2">
      <c r="G307" s="371"/>
      <c r="M307" t="str">
        <f t="shared" si="57"/>
        <v/>
      </c>
      <c r="N307" t="str">
        <f t="shared" si="58"/>
        <v/>
      </c>
      <c r="O307" s="31" t="e">
        <f t="shared" ca="1" si="48"/>
        <v>#VALUE!</v>
      </c>
      <c r="P307" s="132" t="str">
        <f t="shared" ca="1" si="49"/>
        <v/>
      </c>
      <c r="Q307" s="132" t="str">
        <f t="shared" ca="1" si="50"/>
        <v/>
      </c>
      <c r="R307" s="132" t="str">
        <f t="shared" ca="1" si="51"/>
        <v/>
      </c>
      <c r="S307" s="132" t="str">
        <f t="shared" ca="1" si="52"/>
        <v/>
      </c>
      <c r="U307" s="131">
        <v>0.5708333333333333</v>
      </c>
      <c r="V307" s="132">
        <f t="shared" ca="1" si="53"/>
        <v>29520</v>
      </c>
      <c r="W307" s="132">
        <f t="shared" ca="1" si="54"/>
        <v>29520</v>
      </c>
      <c r="X307" s="132">
        <f t="shared" ca="1" si="55"/>
        <v>29520</v>
      </c>
      <c r="Y307" s="132">
        <f t="shared" ca="1" si="56"/>
        <v>29520</v>
      </c>
      <c r="Z307">
        <f t="shared" si="59"/>
        <v>298</v>
      </c>
    </row>
    <row r="308" spans="7:26" x14ac:dyDescent="0.2">
      <c r="G308" s="371"/>
      <c r="M308" t="str">
        <f t="shared" si="57"/>
        <v/>
      </c>
      <c r="N308" t="str">
        <f t="shared" si="58"/>
        <v/>
      </c>
      <c r="O308" s="31" t="e">
        <f t="shared" ca="1" si="48"/>
        <v>#VALUE!</v>
      </c>
      <c r="P308" s="132" t="str">
        <f t="shared" ca="1" si="49"/>
        <v/>
      </c>
      <c r="Q308" s="132" t="str">
        <f t="shared" ca="1" si="50"/>
        <v/>
      </c>
      <c r="R308" s="132" t="str">
        <f t="shared" ca="1" si="51"/>
        <v/>
      </c>
      <c r="S308" s="132" t="str">
        <f t="shared" ca="1" si="52"/>
        <v/>
      </c>
      <c r="U308" s="131">
        <v>0.57152777777777775</v>
      </c>
      <c r="V308" s="132">
        <f t="shared" ca="1" si="53"/>
        <v>29520</v>
      </c>
      <c r="W308" s="132">
        <f t="shared" ca="1" si="54"/>
        <v>29520</v>
      </c>
      <c r="X308" s="132">
        <f t="shared" ca="1" si="55"/>
        <v>29520</v>
      </c>
      <c r="Y308" s="132">
        <f t="shared" ca="1" si="56"/>
        <v>29520</v>
      </c>
      <c r="Z308">
        <f t="shared" si="59"/>
        <v>299</v>
      </c>
    </row>
    <row r="309" spans="7:26" x14ac:dyDescent="0.2">
      <c r="G309" s="371"/>
      <c r="M309" t="str">
        <f t="shared" si="57"/>
        <v/>
      </c>
      <c r="N309" t="str">
        <f t="shared" si="58"/>
        <v/>
      </c>
      <c r="O309" s="31" t="e">
        <f t="shared" ca="1" si="48"/>
        <v>#VALUE!</v>
      </c>
      <c r="P309" s="132" t="str">
        <f t="shared" ca="1" si="49"/>
        <v/>
      </c>
      <c r="Q309" s="132" t="str">
        <f t="shared" ca="1" si="50"/>
        <v/>
      </c>
      <c r="R309" s="132" t="str">
        <f t="shared" ca="1" si="51"/>
        <v/>
      </c>
      <c r="S309" s="132" t="str">
        <f t="shared" ca="1" si="52"/>
        <v/>
      </c>
      <c r="U309" s="131">
        <v>0.57222222222222219</v>
      </c>
      <c r="V309" s="132">
        <f t="shared" ca="1" si="53"/>
        <v>29520</v>
      </c>
      <c r="W309" s="132">
        <f t="shared" ca="1" si="54"/>
        <v>29520</v>
      </c>
      <c r="X309" s="132">
        <f t="shared" ca="1" si="55"/>
        <v>29520</v>
      </c>
      <c r="Y309" s="132">
        <f t="shared" ca="1" si="56"/>
        <v>29520</v>
      </c>
      <c r="Z309">
        <f t="shared" si="59"/>
        <v>300</v>
      </c>
    </row>
    <row r="310" spans="7:26" x14ac:dyDescent="0.2">
      <c r="G310" s="371"/>
      <c r="M310" t="str">
        <f t="shared" si="57"/>
        <v/>
      </c>
      <c r="N310" t="str">
        <f t="shared" si="58"/>
        <v/>
      </c>
      <c r="O310" s="31" t="e">
        <f t="shared" ca="1" si="48"/>
        <v>#VALUE!</v>
      </c>
      <c r="P310" s="132" t="str">
        <f t="shared" ca="1" si="49"/>
        <v/>
      </c>
      <c r="Q310" s="132" t="str">
        <f t="shared" ca="1" si="50"/>
        <v/>
      </c>
      <c r="R310" s="132" t="str">
        <f t="shared" ca="1" si="51"/>
        <v/>
      </c>
      <c r="S310" s="132" t="str">
        <f t="shared" ca="1" si="52"/>
        <v/>
      </c>
      <c r="U310" s="131">
        <v>0.57291666666666663</v>
      </c>
      <c r="V310" s="132">
        <f t="shared" ca="1" si="53"/>
        <v>29520</v>
      </c>
      <c r="W310" s="132">
        <f t="shared" ca="1" si="54"/>
        <v>29520</v>
      </c>
      <c r="X310" s="132">
        <f t="shared" ca="1" si="55"/>
        <v>29520</v>
      </c>
      <c r="Y310" s="132">
        <f t="shared" ca="1" si="56"/>
        <v>29520</v>
      </c>
      <c r="Z310">
        <f t="shared" si="59"/>
        <v>301</v>
      </c>
    </row>
    <row r="311" spans="7:26" x14ac:dyDescent="0.2">
      <c r="G311" s="371"/>
      <c r="M311" t="str">
        <f t="shared" si="57"/>
        <v/>
      </c>
      <c r="N311" t="str">
        <f t="shared" si="58"/>
        <v/>
      </c>
      <c r="O311" s="31" t="e">
        <f t="shared" ca="1" si="48"/>
        <v>#VALUE!</v>
      </c>
      <c r="P311" s="132" t="str">
        <f t="shared" ca="1" si="49"/>
        <v/>
      </c>
      <c r="Q311" s="132" t="str">
        <f t="shared" ca="1" si="50"/>
        <v/>
      </c>
      <c r="R311" s="132" t="str">
        <f t="shared" ca="1" si="51"/>
        <v/>
      </c>
      <c r="S311" s="132" t="str">
        <f t="shared" ca="1" si="52"/>
        <v/>
      </c>
      <c r="U311" s="131">
        <v>0.57361111111111118</v>
      </c>
      <c r="V311" s="132">
        <f t="shared" ca="1" si="53"/>
        <v>29520</v>
      </c>
      <c r="W311" s="132">
        <f t="shared" ca="1" si="54"/>
        <v>29520</v>
      </c>
      <c r="X311" s="132">
        <f t="shared" ca="1" si="55"/>
        <v>29520</v>
      </c>
      <c r="Y311" s="132">
        <f t="shared" ca="1" si="56"/>
        <v>29520</v>
      </c>
      <c r="Z311">
        <f t="shared" si="59"/>
        <v>302</v>
      </c>
    </row>
    <row r="312" spans="7:26" x14ac:dyDescent="0.2">
      <c r="G312" s="371"/>
      <c r="M312" t="str">
        <f t="shared" si="57"/>
        <v/>
      </c>
      <c r="N312" t="str">
        <f t="shared" si="58"/>
        <v/>
      </c>
      <c r="O312" s="31" t="e">
        <f t="shared" ca="1" si="48"/>
        <v>#VALUE!</v>
      </c>
      <c r="P312" s="132" t="str">
        <f t="shared" ca="1" si="49"/>
        <v/>
      </c>
      <c r="Q312" s="132" t="str">
        <f t="shared" ca="1" si="50"/>
        <v/>
      </c>
      <c r="R312" s="132" t="str">
        <f t="shared" ca="1" si="51"/>
        <v/>
      </c>
      <c r="S312" s="132" t="str">
        <f t="shared" ca="1" si="52"/>
        <v/>
      </c>
      <c r="U312" s="131">
        <v>0.57430555555555551</v>
      </c>
      <c r="V312" s="132">
        <f t="shared" ca="1" si="53"/>
        <v>29520</v>
      </c>
      <c r="W312" s="132">
        <f t="shared" ca="1" si="54"/>
        <v>29520</v>
      </c>
      <c r="X312" s="132">
        <f t="shared" ca="1" si="55"/>
        <v>29520</v>
      </c>
      <c r="Y312" s="132">
        <f t="shared" ca="1" si="56"/>
        <v>29520</v>
      </c>
      <c r="Z312">
        <f t="shared" si="59"/>
        <v>303</v>
      </c>
    </row>
    <row r="313" spans="7:26" x14ac:dyDescent="0.2">
      <c r="G313" s="371"/>
      <c r="M313" t="str">
        <f t="shared" si="57"/>
        <v/>
      </c>
      <c r="N313" t="str">
        <f t="shared" si="58"/>
        <v/>
      </c>
      <c r="O313" s="31" t="e">
        <f t="shared" ca="1" si="48"/>
        <v>#VALUE!</v>
      </c>
      <c r="P313" s="132" t="str">
        <f t="shared" ca="1" si="49"/>
        <v/>
      </c>
      <c r="Q313" s="132" t="str">
        <f t="shared" ca="1" si="50"/>
        <v/>
      </c>
      <c r="R313" s="132" t="str">
        <f t="shared" ca="1" si="51"/>
        <v/>
      </c>
      <c r="S313" s="132" t="str">
        <f t="shared" ca="1" si="52"/>
        <v/>
      </c>
      <c r="U313" s="131">
        <v>0.57500000000000007</v>
      </c>
      <c r="V313" s="132">
        <f t="shared" ca="1" si="53"/>
        <v>29520</v>
      </c>
      <c r="W313" s="132">
        <f t="shared" ca="1" si="54"/>
        <v>29520</v>
      </c>
      <c r="X313" s="132">
        <f t="shared" ca="1" si="55"/>
        <v>29520</v>
      </c>
      <c r="Y313" s="132">
        <f t="shared" ca="1" si="56"/>
        <v>29520</v>
      </c>
      <c r="Z313">
        <f t="shared" si="59"/>
        <v>304</v>
      </c>
    </row>
    <row r="314" spans="7:26" x14ac:dyDescent="0.2">
      <c r="G314" s="371"/>
      <c r="M314" t="str">
        <f t="shared" si="57"/>
        <v/>
      </c>
      <c r="N314" t="str">
        <f t="shared" si="58"/>
        <v/>
      </c>
      <c r="O314" s="31" t="e">
        <f t="shared" ca="1" si="48"/>
        <v>#VALUE!</v>
      </c>
      <c r="P314" s="132" t="str">
        <f t="shared" ca="1" si="49"/>
        <v/>
      </c>
      <c r="Q314" s="132" t="str">
        <f t="shared" ca="1" si="50"/>
        <v/>
      </c>
      <c r="R314" s="132" t="str">
        <f t="shared" ca="1" si="51"/>
        <v/>
      </c>
      <c r="S314" s="132" t="str">
        <f t="shared" ca="1" si="52"/>
        <v/>
      </c>
      <c r="U314" s="131">
        <v>0.5756944444444444</v>
      </c>
      <c r="V314" s="132">
        <f t="shared" ca="1" si="53"/>
        <v>29520</v>
      </c>
      <c r="W314" s="132">
        <f t="shared" ca="1" si="54"/>
        <v>29520</v>
      </c>
      <c r="X314" s="132">
        <f t="shared" ca="1" si="55"/>
        <v>29520</v>
      </c>
      <c r="Y314" s="132">
        <f t="shared" ca="1" si="56"/>
        <v>29520</v>
      </c>
      <c r="Z314">
        <f t="shared" si="59"/>
        <v>305</v>
      </c>
    </row>
    <row r="315" spans="7:26" x14ac:dyDescent="0.2">
      <c r="G315" s="371"/>
      <c r="M315" t="str">
        <f t="shared" si="57"/>
        <v/>
      </c>
      <c r="N315" t="str">
        <f t="shared" si="58"/>
        <v/>
      </c>
      <c r="O315" s="31" t="e">
        <f t="shared" ca="1" si="48"/>
        <v>#VALUE!</v>
      </c>
      <c r="P315" s="132" t="str">
        <f t="shared" ca="1" si="49"/>
        <v/>
      </c>
      <c r="Q315" s="132" t="str">
        <f t="shared" ca="1" si="50"/>
        <v/>
      </c>
      <c r="R315" s="132" t="str">
        <f t="shared" ca="1" si="51"/>
        <v/>
      </c>
      <c r="S315" s="132" t="str">
        <f t="shared" ca="1" si="52"/>
        <v/>
      </c>
      <c r="U315" s="131">
        <v>0.57638888888888895</v>
      </c>
      <c r="V315" s="132">
        <f t="shared" ca="1" si="53"/>
        <v>29520</v>
      </c>
      <c r="W315" s="132">
        <f t="shared" ca="1" si="54"/>
        <v>29520</v>
      </c>
      <c r="X315" s="132">
        <f t="shared" ca="1" si="55"/>
        <v>29520</v>
      </c>
      <c r="Y315" s="132">
        <f t="shared" ca="1" si="56"/>
        <v>29520</v>
      </c>
      <c r="Z315">
        <f t="shared" si="59"/>
        <v>306</v>
      </c>
    </row>
    <row r="316" spans="7:26" x14ac:dyDescent="0.2">
      <c r="G316" s="371"/>
      <c r="M316" t="str">
        <f t="shared" si="57"/>
        <v/>
      </c>
      <c r="N316" t="str">
        <f t="shared" si="58"/>
        <v/>
      </c>
      <c r="O316" s="31" t="e">
        <f t="shared" ca="1" si="48"/>
        <v>#VALUE!</v>
      </c>
      <c r="P316" s="132" t="str">
        <f t="shared" ca="1" si="49"/>
        <v/>
      </c>
      <c r="Q316" s="132" t="str">
        <f t="shared" ca="1" si="50"/>
        <v/>
      </c>
      <c r="R316" s="132" t="str">
        <f t="shared" ca="1" si="51"/>
        <v/>
      </c>
      <c r="S316" s="132" t="str">
        <f t="shared" ca="1" si="52"/>
        <v/>
      </c>
      <c r="U316" s="131">
        <v>0.57708333333333328</v>
      </c>
      <c r="V316" s="132">
        <f t="shared" ca="1" si="53"/>
        <v>29520</v>
      </c>
      <c r="W316" s="132">
        <f t="shared" ca="1" si="54"/>
        <v>29520</v>
      </c>
      <c r="X316" s="132">
        <f t="shared" ca="1" si="55"/>
        <v>29520</v>
      </c>
      <c r="Y316" s="132">
        <f t="shared" ca="1" si="56"/>
        <v>29520</v>
      </c>
      <c r="Z316">
        <f t="shared" si="59"/>
        <v>307</v>
      </c>
    </row>
    <row r="317" spans="7:26" x14ac:dyDescent="0.2">
      <c r="G317" s="371"/>
      <c r="M317" t="str">
        <f t="shared" si="57"/>
        <v/>
      </c>
      <c r="N317" t="str">
        <f t="shared" si="58"/>
        <v/>
      </c>
      <c r="O317" s="31" t="e">
        <f t="shared" ca="1" si="48"/>
        <v>#VALUE!</v>
      </c>
      <c r="P317" s="132" t="str">
        <f t="shared" ca="1" si="49"/>
        <v/>
      </c>
      <c r="Q317" s="132" t="str">
        <f t="shared" ca="1" si="50"/>
        <v/>
      </c>
      <c r="R317" s="132" t="str">
        <f t="shared" ca="1" si="51"/>
        <v/>
      </c>
      <c r="S317" s="132" t="str">
        <f t="shared" ca="1" si="52"/>
        <v/>
      </c>
      <c r="U317" s="131">
        <v>0.57777777777777783</v>
      </c>
      <c r="V317" s="132">
        <f t="shared" ca="1" si="53"/>
        <v>29520</v>
      </c>
      <c r="W317" s="132">
        <f t="shared" ca="1" si="54"/>
        <v>29520</v>
      </c>
      <c r="X317" s="132">
        <f t="shared" ca="1" si="55"/>
        <v>29520</v>
      </c>
      <c r="Y317" s="132">
        <f t="shared" ca="1" si="56"/>
        <v>29520</v>
      </c>
      <c r="Z317">
        <f t="shared" si="59"/>
        <v>308</v>
      </c>
    </row>
    <row r="318" spans="7:26" x14ac:dyDescent="0.2">
      <c r="G318" s="371"/>
      <c r="M318" t="str">
        <f t="shared" si="57"/>
        <v/>
      </c>
      <c r="N318" t="str">
        <f t="shared" si="58"/>
        <v/>
      </c>
      <c r="O318" s="31" t="e">
        <f t="shared" ca="1" si="48"/>
        <v>#VALUE!</v>
      </c>
      <c r="P318" s="132" t="str">
        <f t="shared" ca="1" si="49"/>
        <v/>
      </c>
      <c r="Q318" s="132" t="str">
        <f t="shared" ca="1" si="50"/>
        <v/>
      </c>
      <c r="R318" s="132" t="str">
        <f t="shared" ca="1" si="51"/>
        <v/>
      </c>
      <c r="S318" s="132" t="str">
        <f t="shared" ca="1" si="52"/>
        <v/>
      </c>
      <c r="U318" s="131">
        <v>0.57847222222222217</v>
      </c>
      <c r="V318" s="132">
        <f t="shared" ca="1" si="53"/>
        <v>29520</v>
      </c>
      <c r="W318" s="132">
        <f t="shared" ca="1" si="54"/>
        <v>29520</v>
      </c>
      <c r="X318" s="132">
        <f t="shared" ca="1" si="55"/>
        <v>29520</v>
      </c>
      <c r="Y318" s="132">
        <f t="shared" ca="1" si="56"/>
        <v>29520</v>
      </c>
      <c r="Z318">
        <f t="shared" si="59"/>
        <v>309</v>
      </c>
    </row>
    <row r="319" spans="7:26" x14ac:dyDescent="0.2">
      <c r="G319" s="371"/>
      <c r="M319" t="str">
        <f t="shared" si="57"/>
        <v/>
      </c>
      <c r="N319" t="str">
        <f t="shared" si="58"/>
        <v/>
      </c>
      <c r="O319" s="31" t="e">
        <f t="shared" ca="1" si="48"/>
        <v>#VALUE!</v>
      </c>
      <c r="P319" s="132" t="str">
        <f t="shared" ca="1" si="49"/>
        <v/>
      </c>
      <c r="Q319" s="132" t="str">
        <f t="shared" ca="1" si="50"/>
        <v/>
      </c>
      <c r="R319" s="132" t="str">
        <f t="shared" ca="1" si="51"/>
        <v/>
      </c>
      <c r="S319" s="132" t="str">
        <f t="shared" ca="1" si="52"/>
        <v/>
      </c>
      <c r="U319" s="131">
        <v>0.57916666666666672</v>
      </c>
      <c r="V319" s="132">
        <f t="shared" ca="1" si="53"/>
        <v>29520</v>
      </c>
      <c r="W319" s="132">
        <f t="shared" ca="1" si="54"/>
        <v>29520</v>
      </c>
      <c r="X319" s="132">
        <f t="shared" ca="1" si="55"/>
        <v>29520</v>
      </c>
      <c r="Y319" s="132">
        <f t="shared" ca="1" si="56"/>
        <v>29520</v>
      </c>
      <c r="Z319">
        <f t="shared" si="59"/>
        <v>310</v>
      </c>
    </row>
    <row r="320" spans="7:26" x14ac:dyDescent="0.2">
      <c r="G320" s="371"/>
      <c r="M320" t="str">
        <f t="shared" si="57"/>
        <v/>
      </c>
      <c r="N320" t="str">
        <f t="shared" si="58"/>
        <v/>
      </c>
      <c r="O320" s="31" t="e">
        <f t="shared" ca="1" si="48"/>
        <v>#VALUE!</v>
      </c>
      <c r="P320" s="132" t="str">
        <f t="shared" ca="1" si="49"/>
        <v/>
      </c>
      <c r="Q320" s="132" t="str">
        <f t="shared" ca="1" si="50"/>
        <v/>
      </c>
      <c r="R320" s="132" t="str">
        <f t="shared" ca="1" si="51"/>
        <v/>
      </c>
      <c r="S320" s="132" t="str">
        <f t="shared" ca="1" si="52"/>
        <v/>
      </c>
      <c r="U320" s="131">
        <v>0.57986111111111105</v>
      </c>
      <c r="V320" s="132">
        <f t="shared" ca="1" si="53"/>
        <v>29520</v>
      </c>
      <c r="W320" s="132">
        <f t="shared" ca="1" si="54"/>
        <v>29520</v>
      </c>
      <c r="X320" s="132">
        <f t="shared" ca="1" si="55"/>
        <v>29520</v>
      </c>
      <c r="Y320" s="132">
        <f t="shared" ca="1" si="56"/>
        <v>29520</v>
      </c>
      <c r="Z320">
        <f t="shared" si="59"/>
        <v>311</v>
      </c>
    </row>
    <row r="321" spans="7:26" x14ac:dyDescent="0.2">
      <c r="G321" s="371"/>
      <c r="M321" t="str">
        <f t="shared" si="57"/>
        <v/>
      </c>
      <c r="N321" t="str">
        <f t="shared" si="58"/>
        <v/>
      </c>
      <c r="O321" s="31" t="e">
        <f t="shared" ca="1" si="48"/>
        <v>#VALUE!</v>
      </c>
      <c r="P321" s="132" t="str">
        <f t="shared" ca="1" si="49"/>
        <v/>
      </c>
      <c r="Q321" s="132" t="str">
        <f t="shared" ca="1" si="50"/>
        <v/>
      </c>
      <c r="R321" s="132" t="str">
        <f t="shared" ca="1" si="51"/>
        <v/>
      </c>
      <c r="S321" s="132" t="str">
        <f t="shared" ca="1" si="52"/>
        <v/>
      </c>
      <c r="U321" s="131">
        <v>0.5805555555555556</v>
      </c>
      <c r="V321" s="132">
        <f t="shared" ca="1" si="53"/>
        <v>29520</v>
      </c>
      <c r="W321" s="132">
        <f t="shared" ca="1" si="54"/>
        <v>29520</v>
      </c>
      <c r="X321" s="132">
        <f t="shared" ca="1" si="55"/>
        <v>29520</v>
      </c>
      <c r="Y321" s="132">
        <f t="shared" ca="1" si="56"/>
        <v>29520</v>
      </c>
      <c r="Z321">
        <f t="shared" si="59"/>
        <v>312</v>
      </c>
    </row>
    <row r="322" spans="7:26" x14ac:dyDescent="0.2">
      <c r="G322" s="371"/>
      <c r="M322" t="str">
        <f t="shared" si="57"/>
        <v/>
      </c>
      <c r="N322" t="str">
        <f t="shared" si="58"/>
        <v/>
      </c>
      <c r="O322" s="31" t="e">
        <f t="shared" ca="1" si="48"/>
        <v>#VALUE!</v>
      </c>
      <c r="P322" s="132" t="str">
        <f t="shared" ca="1" si="49"/>
        <v/>
      </c>
      <c r="Q322" s="132" t="str">
        <f t="shared" ca="1" si="50"/>
        <v/>
      </c>
      <c r="R322" s="132" t="str">
        <f t="shared" ca="1" si="51"/>
        <v/>
      </c>
      <c r="S322" s="132" t="str">
        <f t="shared" ca="1" si="52"/>
        <v/>
      </c>
      <c r="U322" s="131">
        <v>0.58124999999999993</v>
      </c>
      <c r="V322" s="132">
        <f t="shared" ca="1" si="53"/>
        <v>29520</v>
      </c>
      <c r="W322" s="132">
        <f t="shared" ca="1" si="54"/>
        <v>29520</v>
      </c>
      <c r="X322" s="132">
        <f t="shared" ca="1" si="55"/>
        <v>29520</v>
      </c>
      <c r="Y322" s="132">
        <f t="shared" ca="1" si="56"/>
        <v>29520</v>
      </c>
      <c r="Z322">
        <f t="shared" si="59"/>
        <v>313</v>
      </c>
    </row>
    <row r="323" spans="7:26" x14ac:dyDescent="0.2">
      <c r="G323" s="371"/>
      <c r="M323" t="str">
        <f t="shared" si="57"/>
        <v/>
      </c>
      <c r="N323" t="str">
        <f t="shared" si="58"/>
        <v/>
      </c>
      <c r="O323" s="31" t="e">
        <f t="shared" ca="1" si="48"/>
        <v>#VALUE!</v>
      </c>
      <c r="P323" s="132" t="str">
        <f t="shared" ca="1" si="49"/>
        <v/>
      </c>
      <c r="Q323" s="132" t="str">
        <f t="shared" ca="1" si="50"/>
        <v/>
      </c>
      <c r="R323" s="132" t="str">
        <f t="shared" ca="1" si="51"/>
        <v/>
      </c>
      <c r="S323" s="132" t="str">
        <f t="shared" ca="1" si="52"/>
        <v/>
      </c>
      <c r="U323" s="131">
        <v>0.58194444444444449</v>
      </c>
      <c r="V323" s="132">
        <f t="shared" ca="1" si="53"/>
        <v>29520</v>
      </c>
      <c r="W323" s="132">
        <f t="shared" ca="1" si="54"/>
        <v>29520</v>
      </c>
      <c r="X323" s="132">
        <f t="shared" ca="1" si="55"/>
        <v>29520</v>
      </c>
      <c r="Y323" s="132">
        <f t="shared" ca="1" si="56"/>
        <v>29520</v>
      </c>
      <c r="Z323">
        <f t="shared" si="59"/>
        <v>314</v>
      </c>
    </row>
    <row r="324" spans="7:26" x14ac:dyDescent="0.2">
      <c r="G324" s="371"/>
      <c r="M324" t="str">
        <f t="shared" si="57"/>
        <v/>
      </c>
      <c r="N324" t="str">
        <f t="shared" si="58"/>
        <v/>
      </c>
      <c r="O324" s="31" t="e">
        <f t="shared" ca="1" si="48"/>
        <v>#VALUE!</v>
      </c>
      <c r="P324" s="132" t="str">
        <f t="shared" ca="1" si="49"/>
        <v/>
      </c>
      <c r="Q324" s="132" t="str">
        <f t="shared" ca="1" si="50"/>
        <v/>
      </c>
      <c r="R324" s="132" t="str">
        <f t="shared" ca="1" si="51"/>
        <v/>
      </c>
      <c r="S324" s="132" t="str">
        <f t="shared" ca="1" si="52"/>
        <v/>
      </c>
      <c r="U324" s="131">
        <v>0.58263888888888882</v>
      </c>
      <c r="V324" s="132">
        <f t="shared" ca="1" si="53"/>
        <v>29520</v>
      </c>
      <c r="W324" s="132">
        <f t="shared" ca="1" si="54"/>
        <v>29520</v>
      </c>
      <c r="X324" s="132">
        <f t="shared" ca="1" si="55"/>
        <v>29520</v>
      </c>
      <c r="Y324" s="132">
        <f t="shared" ca="1" si="56"/>
        <v>29520</v>
      </c>
      <c r="Z324">
        <f t="shared" si="59"/>
        <v>315</v>
      </c>
    </row>
    <row r="325" spans="7:26" x14ac:dyDescent="0.2">
      <c r="G325" s="371"/>
      <c r="M325" t="str">
        <f t="shared" si="57"/>
        <v/>
      </c>
      <c r="N325" t="str">
        <f t="shared" si="58"/>
        <v/>
      </c>
      <c r="O325" s="31" t="e">
        <f t="shared" ca="1" si="48"/>
        <v>#VALUE!</v>
      </c>
      <c r="P325" s="132" t="str">
        <f t="shared" ca="1" si="49"/>
        <v/>
      </c>
      <c r="Q325" s="132" t="str">
        <f t="shared" ca="1" si="50"/>
        <v/>
      </c>
      <c r="R325" s="132" t="str">
        <f t="shared" ca="1" si="51"/>
        <v/>
      </c>
      <c r="S325" s="132" t="str">
        <f t="shared" ca="1" si="52"/>
        <v/>
      </c>
      <c r="U325" s="131">
        <v>0.58333333333333337</v>
      </c>
      <c r="V325" s="132">
        <f t="shared" ca="1" si="53"/>
        <v>29520</v>
      </c>
      <c r="W325" s="132">
        <f t="shared" ca="1" si="54"/>
        <v>29520</v>
      </c>
      <c r="X325" s="132">
        <f t="shared" ca="1" si="55"/>
        <v>29520</v>
      </c>
      <c r="Y325" s="132">
        <f t="shared" ca="1" si="56"/>
        <v>29520</v>
      </c>
      <c r="Z325">
        <f t="shared" si="59"/>
        <v>316</v>
      </c>
    </row>
    <row r="326" spans="7:26" x14ac:dyDescent="0.2">
      <c r="G326" s="371"/>
      <c r="M326" t="str">
        <f t="shared" si="57"/>
        <v/>
      </c>
      <c r="N326" t="str">
        <f t="shared" si="58"/>
        <v/>
      </c>
      <c r="O326" s="31" t="e">
        <f t="shared" ca="1" si="48"/>
        <v>#VALUE!</v>
      </c>
      <c r="P326" s="132" t="str">
        <f t="shared" ca="1" si="49"/>
        <v/>
      </c>
      <c r="Q326" s="132" t="str">
        <f t="shared" ca="1" si="50"/>
        <v/>
      </c>
      <c r="R326" s="132" t="str">
        <f t="shared" ca="1" si="51"/>
        <v/>
      </c>
      <c r="S326" s="132" t="str">
        <f t="shared" ca="1" si="52"/>
        <v/>
      </c>
      <c r="U326" s="131">
        <v>0.58402777777777781</v>
      </c>
      <c r="V326" s="132">
        <f t="shared" ca="1" si="53"/>
        <v>29520</v>
      </c>
      <c r="W326" s="132">
        <f t="shared" ca="1" si="54"/>
        <v>29520</v>
      </c>
      <c r="X326" s="132">
        <f t="shared" ca="1" si="55"/>
        <v>29520</v>
      </c>
      <c r="Y326" s="132">
        <f t="shared" ca="1" si="56"/>
        <v>29520</v>
      </c>
      <c r="Z326">
        <f t="shared" si="59"/>
        <v>317</v>
      </c>
    </row>
    <row r="327" spans="7:26" x14ac:dyDescent="0.2">
      <c r="G327" s="371"/>
      <c r="M327" t="str">
        <f t="shared" si="57"/>
        <v/>
      </c>
      <c r="N327" t="str">
        <f t="shared" si="58"/>
        <v/>
      </c>
      <c r="O327" s="31" t="e">
        <f t="shared" ca="1" si="48"/>
        <v>#VALUE!</v>
      </c>
      <c r="P327" s="132" t="str">
        <f t="shared" ca="1" si="49"/>
        <v/>
      </c>
      <c r="Q327" s="132" t="str">
        <f t="shared" ca="1" si="50"/>
        <v/>
      </c>
      <c r="R327" s="132" t="str">
        <f t="shared" ca="1" si="51"/>
        <v/>
      </c>
      <c r="S327" s="132" t="str">
        <f t="shared" ca="1" si="52"/>
        <v/>
      </c>
      <c r="U327" s="131">
        <v>0.58472222222222225</v>
      </c>
      <c r="V327" s="132">
        <f t="shared" ca="1" si="53"/>
        <v>29520</v>
      </c>
      <c r="W327" s="132">
        <f t="shared" ca="1" si="54"/>
        <v>29520</v>
      </c>
      <c r="X327" s="132">
        <f t="shared" ca="1" si="55"/>
        <v>29520</v>
      </c>
      <c r="Y327" s="132">
        <f t="shared" ca="1" si="56"/>
        <v>29520</v>
      </c>
      <c r="Z327">
        <f t="shared" si="59"/>
        <v>318</v>
      </c>
    </row>
    <row r="328" spans="7:26" x14ac:dyDescent="0.2">
      <c r="G328" s="371"/>
      <c r="M328" t="str">
        <f t="shared" si="57"/>
        <v/>
      </c>
      <c r="N328" t="str">
        <f t="shared" si="58"/>
        <v/>
      </c>
      <c r="O328" s="31" t="e">
        <f t="shared" ca="1" si="48"/>
        <v>#VALUE!</v>
      </c>
      <c r="P328" s="132" t="str">
        <f t="shared" ca="1" si="49"/>
        <v/>
      </c>
      <c r="Q328" s="132" t="str">
        <f t="shared" ca="1" si="50"/>
        <v/>
      </c>
      <c r="R328" s="132" t="str">
        <f t="shared" ca="1" si="51"/>
        <v/>
      </c>
      <c r="S328" s="132" t="str">
        <f t="shared" ca="1" si="52"/>
        <v/>
      </c>
      <c r="U328" s="131">
        <v>0.5854166666666667</v>
      </c>
      <c r="V328" s="132">
        <f t="shared" ca="1" si="53"/>
        <v>29520</v>
      </c>
      <c r="W328" s="132">
        <f t="shared" ca="1" si="54"/>
        <v>29520</v>
      </c>
      <c r="X328" s="132">
        <f t="shared" ca="1" si="55"/>
        <v>29520</v>
      </c>
      <c r="Y328" s="132">
        <f t="shared" ca="1" si="56"/>
        <v>29520</v>
      </c>
      <c r="Z328">
        <f t="shared" si="59"/>
        <v>319</v>
      </c>
    </row>
    <row r="329" spans="7:26" x14ac:dyDescent="0.2">
      <c r="G329" s="371"/>
      <c r="M329" t="str">
        <f t="shared" si="57"/>
        <v/>
      </c>
      <c r="N329" t="str">
        <f t="shared" si="58"/>
        <v/>
      </c>
      <c r="O329" s="31" t="e">
        <f t="shared" ca="1" si="48"/>
        <v>#VALUE!</v>
      </c>
      <c r="P329" s="132" t="str">
        <f t="shared" ca="1" si="49"/>
        <v/>
      </c>
      <c r="Q329" s="132" t="str">
        <f t="shared" ca="1" si="50"/>
        <v/>
      </c>
      <c r="R329" s="132" t="str">
        <f t="shared" ca="1" si="51"/>
        <v/>
      </c>
      <c r="S329" s="132" t="str">
        <f t="shared" ca="1" si="52"/>
        <v/>
      </c>
      <c r="U329" s="131">
        <v>0.58611111111111114</v>
      </c>
      <c r="V329" s="132">
        <f t="shared" ca="1" si="53"/>
        <v>29520</v>
      </c>
      <c r="W329" s="132">
        <f t="shared" ca="1" si="54"/>
        <v>29520</v>
      </c>
      <c r="X329" s="132">
        <f t="shared" ca="1" si="55"/>
        <v>29520</v>
      </c>
      <c r="Y329" s="132">
        <f t="shared" ca="1" si="56"/>
        <v>29520</v>
      </c>
      <c r="Z329">
        <f t="shared" si="59"/>
        <v>320</v>
      </c>
    </row>
    <row r="330" spans="7:26" x14ac:dyDescent="0.2">
      <c r="G330" s="371"/>
      <c r="M330" t="str">
        <f t="shared" si="57"/>
        <v/>
      </c>
      <c r="N330" t="str">
        <f t="shared" si="58"/>
        <v/>
      </c>
      <c r="O330" s="31" t="e">
        <f t="shared" ref="O330:O393" ca="1" si="60">IF(ISNUMBER($G330),OFFSET(G$9,$N330,0),"")+IF(VALUE(OFFSET(G$9,$N330,0))&lt;8/24,1,0)</f>
        <v>#VALUE!</v>
      </c>
      <c r="P330" s="132" t="str">
        <f t="shared" ref="P330:P393" ca="1" si="61">IF(ISNUMBER($G330),OFFSET(H$9,$N330,0),"")</f>
        <v/>
      </c>
      <c r="Q330" s="132" t="str">
        <f t="shared" ref="Q330:Q393" ca="1" si="62">IF(ISNUMBER($G330),OFFSET(I$9,$N330,0),"")</f>
        <v/>
      </c>
      <c r="R330" s="132" t="str">
        <f t="shared" ref="R330:R393" ca="1" si="63">IF(ISNUMBER($G330),OFFSET(J$9,$N330,0),"")</f>
        <v/>
      </c>
      <c r="S330" s="132" t="str">
        <f t="shared" ref="S330:S393" ca="1" si="64">IF(ISNUMBER($G330),OFFSET(K$9,$N330,0),"")</f>
        <v/>
      </c>
      <c r="U330" s="131">
        <v>0.58680555555555558</v>
      </c>
      <c r="V330" s="132">
        <f t="shared" ref="V330:V393" ca="1" si="65">VLOOKUP($U330,OFFSET($O$10,0,0,$H$8,5),2)</f>
        <v>29520</v>
      </c>
      <c r="W330" s="132">
        <f t="shared" ref="W330:W393" ca="1" si="66">VLOOKUP($U330,OFFSET($O$10,0,0,$H$8,5),3)</f>
        <v>29520</v>
      </c>
      <c r="X330" s="132">
        <f t="shared" ref="X330:X393" ca="1" si="67">VLOOKUP($U330,OFFSET($O$10,0,0,$H$8,5),4)</f>
        <v>29520</v>
      </c>
      <c r="Y330" s="132">
        <f t="shared" ref="Y330:Y393" ca="1" si="68">VLOOKUP($U330,OFFSET($O$10,0,0,$H$8,5),5)</f>
        <v>29520</v>
      </c>
      <c r="Z330">
        <f t="shared" si="59"/>
        <v>321</v>
      </c>
    </row>
    <row r="331" spans="7:26" x14ac:dyDescent="0.2">
      <c r="G331" s="371"/>
      <c r="M331" t="str">
        <f t="shared" ref="M331:M394" si="69">IF(M330&lt;$H$8,M330+1,"")</f>
        <v/>
      </c>
      <c r="N331" t="str">
        <f t="shared" ref="N331:N394" si="70">IF(AND(ISNUMBER(N330),1&lt;N330),N330-1,"")</f>
        <v/>
      </c>
      <c r="O331" s="31" t="e">
        <f t="shared" ca="1" si="60"/>
        <v>#VALUE!</v>
      </c>
      <c r="P331" s="132" t="str">
        <f t="shared" ca="1" si="61"/>
        <v/>
      </c>
      <c r="Q331" s="132" t="str">
        <f t="shared" ca="1" si="62"/>
        <v/>
      </c>
      <c r="R331" s="132" t="str">
        <f t="shared" ca="1" si="63"/>
        <v/>
      </c>
      <c r="S331" s="132" t="str">
        <f t="shared" ca="1" si="64"/>
        <v/>
      </c>
      <c r="U331" s="131">
        <v>0.58750000000000002</v>
      </c>
      <c r="V331" s="132">
        <f t="shared" ca="1" si="65"/>
        <v>29520</v>
      </c>
      <c r="W331" s="132">
        <f t="shared" ca="1" si="66"/>
        <v>29520</v>
      </c>
      <c r="X331" s="132">
        <f t="shared" ca="1" si="67"/>
        <v>29520</v>
      </c>
      <c r="Y331" s="132">
        <f t="shared" ca="1" si="68"/>
        <v>29520</v>
      </c>
      <c r="Z331">
        <f t="shared" ref="Z331:Z394" si="71">Z330+1</f>
        <v>322</v>
      </c>
    </row>
    <row r="332" spans="7:26" x14ac:dyDescent="0.2">
      <c r="G332" s="371"/>
      <c r="M332" t="str">
        <f t="shared" si="69"/>
        <v/>
      </c>
      <c r="N332" t="str">
        <f t="shared" si="70"/>
        <v/>
      </c>
      <c r="O332" s="31" t="e">
        <f t="shared" ca="1" si="60"/>
        <v>#VALUE!</v>
      </c>
      <c r="P332" s="132" t="str">
        <f t="shared" ca="1" si="61"/>
        <v/>
      </c>
      <c r="Q332" s="132" t="str">
        <f t="shared" ca="1" si="62"/>
        <v/>
      </c>
      <c r="R332" s="132" t="str">
        <f t="shared" ca="1" si="63"/>
        <v/>
      </c>
      <c r="S332" s="132" t="str">
        <f t="shared" ca="1" si="64"/>
        <v/>
      </c>
      <c r="U332" s="131">
        <v>0.58819444444444446</v>
      </c>
      <c r="V332" s="132">
        <f t="shared" ca="1" si="65"/>
        <v>29520</v>
      </c>
      <c r="W332" s="132">
        <f t="shared" ca="1" si="66"/>
        <v>29520</v>
      </c>
      <c r="X332" s="132">
        <f t="shared" ca="1" si="67"/>
        <v>29520</v>
      </c>
      <c r="Y332" s="132">
        <f t="shared" ca="1" si="68"/>
        <v>29520</v>
      </c>
      <c r="Z332">
        <f t="shared" si="71"/>
        <v>323</v>
      </c>
    </row>
    <row r="333" spans="7:26" x14ac:dyDescent="0.2">
      <c r="G333" s="371"/>
      <c r="M333" t="str">
        <f t="shared" si="69"/>
        <v/>
      </c>
      <c r="N333" t="str">
        <f t="shared" si="70"/>
        <v/>
      </c>
      <c r="O333" s="31" t="e">
        <f t="shared" ca="1" si="60"/>
        <v>#VALUE!</v>
      </c>
      <c r="P333" s="132" t="str">
        <f t="shared" ca="1" si="61"/>
        <v/>
      </c>
      <c r="Q333" s="132" t="str">
        <f t="shared" ca="1" si="62"/>
        <v/>
      </c>
      <c r="R333" s="132" t="str">
        <f t="shared" ca="1" si="63"/>
        <v/>
      </c>
      <c r="S333" s="132" t="str">
        <f t="shared" ca="1" si="64"/>
        <v/>
      </c>
      <c r="U333" s="131">
        <v>0.58888888888888891</v>
      </c>
      <c r="V333" s="132">
        <f t="shared" ca="1" si="65"/>
        <v>29520</v>
      </c>
      <c r="W333" s="132">
        <f t="shared" ca="1" si="66"/>
        <v>29520</v>
      </c>
      <c r="X333" s="132">
        <f t="shared" ca="1" si="67"/>
        <v>29520</v>
      </c>
      <c r="Y333" s="132">
        <f t="shared" ca="1" si="68"/>
        <v>29520</v>
      </c>
      <c r="Z333">
        <f t="shared" si="71"/>
        <v>324</v>
      </c>
    </row>
    <row r="334" spans="7:26" x14ac:dyDescent="0.2">
      <c r="G334" s="371"/>
      <c r="M334" t="str">
        <f t="shared" si="69"/>
        <v/>
      </c>
      <c r="N334" t="str">
        <f t="shared" si="70"/>
        <v/>
      </c>
      <c r="O334" s="31" t="e">
        <f t="shared" ca="1" si="60"/>
        <v>#VALUE!</v>
      </c>
      <c r="P334" s="132" t="str">
        <f t="shared" ca="1" si="61"/>
        <v/>
      </c>
      <c r="Q334" s="132" t="str">
        <f t="shared" ca="1" si="62"/>
        <v/>
      </c>
      <c r="R334" s="132" t="str">
        <f t="shared" ca="1" si="63"/>
        <v/>
      </c>
      <c r="S334" s="132" t="str">
        <f t="shared" ca="1" si="64"/>
        <v/>
      </c>
      <c r="U334" s="131">
        <v>0.58958333333333335</v>
      </c>
      <c r="V334" s="132">
        <f t="shared" ca="1" si="65"/>
        <v>29520</v>
      </c>
      <c r="W334" s="132">
        <f t="shared" ca="1" si="66"/>
        <v>29520</v>
      </c>
      <c r="X334" s="132">
        <f t="shared" ca="1" si="67"/>
        <v>29520</v>
      </c>
      <c r="Y334" s="132">
        <f t="shared" ca="1" si="68"/>
        <v>29520</v>
      </c>
      <c r="Z334">
        <f t="shared" si="71"/>
        <v>325</v>
      </c>
    </row>
    <row r="335" spans="7:26" x14ac:dyDescent="0.2">
      <c r="G335" s="371"/>
      <c r="M335" t="str">
        <f t="shared" si="69"/>
        <v/>
      </c>
      <c r="N335" t="str">
        <f t="shared" si="70"/>
        <v/>
      </c>
      <c r="O335" s="31" t="e">
        <f t="shared" ca="1" si="60"/>
        <v>#VALUE!</v>
      </c>
      <c r="P335" s="132" t="str">
        <f t="shared" ca="1" si="61"/>
        <v/>
      </c>
      <c r="Q335" s="132" t="str">
        <f t="shared" ca="1" si="62"/>
        <v/>
      </c>
      <c r="R335" s="132" t="str">
        <f t="shared" ca="1" si="63"/>
        <v/>
      </c>
      <c r="S335" s="132" t="str">
        <f t="shared" ca="1" si="64"/>
        <v/>
      </c>
      <c r="U335" s="131">
        <v>0.59027777777777779</v>
      </c>
      <c r="V335" s="132">
        <f t="shared" ca="1" si="65"/>
        <v>29520</v>
      </c>
      <c r="W335" s="132">
        <f t="shared" ca="1" si="66"/>
        <v>29520</v>
      </c>
      <c r="X335" s="132">
        <f t="shared" ca="1" si="67"/>
        <v>29520</v>
      </c>
      <c r="Y335" s="132">
        <f t="shared" ca="1" si="68"/>
        <v>29520</v>
      </c>
      <c r="Z335">
        <f t="shared" si="71"/>
        <v>326</v>
      </c>
    </row>
    <row r="336" spans="7:26" x14ac:dyDescent="0.2">
      <c r="G336" s="371"/>
      <c r="M336" t="str">
        <f t="shared" si="69"/>
        <v/>
      </c>
      <c r="N336" t="str">
        <f t="shared" si="70"/>
        <v/>
      </c>
      <c r="O336" s="31" t="e">
        <f t="shared" ca="1" si="60"/>
        <v>#VALUE!</v>
      </c>
      <c r="P336" s="132" t="str">
        <f t="shared" ca="1" si="61"/>
        <v/>
      </c>
      <c r="Q336" s="132" t="str">
        <f t="shared" ca="1" si="62"/>
        <v/>
      </c>
      <c r="R336" s="132" t="str">
        <f t="shared" ca="1" si="63"/>
        <v/>
      </c>
      <c r="S336" s="132" t="str">
        <f t="shared" ca="1" si="64"/>
        <v/>
      </c>
      <c r="U336" s="131">
        <v>0.59097222222222223</v>
      </c>
      <c r="V336" s="132">
        <f t="shared" ca="1" si="65"/>
        <v>29520</v>
      </c>
      <c r="W336" s="132">
        <f t="shared" ca="1" si="66"/>
        <v>29520</v>
      </c>
      <c r="X336" s="132">
        <f t="shared" ca="1" si="67"/>
        <v>29520</v>
      </c>
      <c r="Y336" s="132">
        <f t="shared" ca="1" si="68"/>
        <v>29520</v>
      </c>
      <c r="Z336">
        <f t="shared" si="71"/>
        <v>327</v>
      </c>
    </row>
    <row r="337" spans="7:26" x14ac:dyDescent="0.2">
      <c r="G337" s="371"/>
      <c r="M337" t="str">
        <f t="shared" si="69"/>
        <v/>
      </c>
      <c r="N337" t="str">
        <f t="shared" si="70"/>
        <v/>
      </c>
      <c r="O337" s="31" t="e">
        <f t="shared" ca="1" si="60"/>
        <v>#VALUE!</v>
      </c>
      <c r="P337" s="132" t="str">
        <f t="shared" ca="1" si="61"/>
        <v/>
      </c>
      <c r="Q337" s="132" t="str">
        <f t="shared" ca="1" si="62"/>
        <v/>
      </c>
      <c r="R337" s="132" t="str">
        <f t="shared" ca="1" si="63"/>
        <v/>
      </c>
      <c r="S337" s="132" t="str">
        <f t="shared" ca="1" si="64"/>
        <v/>
      </c>
      <c r="U337" s="131">
        <v>0.59166666666666667</v>
      </c>
      <c r="V337" s="132">
        <f t="shared" ca="1" si="65"/>
        <v>29520</v>
      </c>
      <c r="W337" s="132">
        <f t="shared" ca="1" si="66"/>
        <v>29520</v>
      </c>
      <c r="X337" s="132">
        <f t="shared" ca="1" si="67"/>
        <v>29520</v>
      </c>
      <c r="Y337" s="132">
        <f t="shared" ca="1" si="68"/>
        <v>29520</v>
      </c>
      <c r="Z337">
        <f t="shared" si="71"/>
        <v>328</v>
      </c>
    </row>
    <row r="338" spans="7:26" x14ac:dyDescent="0.2">
      <c r="G338" s="371"/>
      <c r="M338" t="str">
        <f t="shared" si="69"/>
        <v/>
      </c>
      <c r="N338" t="str">
        <f t="shared" si="70"/>
        <v/>
      </c>
      <c r="O338" s="31" t="e">
        <f t="shared" ca="1" si="60"/>
        <v>#VALUE!</v>
      </c>
      <c r="P338" s="132" t="str">
        <f t="shared" ca="1" si="61"/>
        <v/>
      </c>
      <c r="Q338" s="132" t="str">
        <f t="shared" ca="1" si="62"/>
        <v/>
      </c>
      <c r="R338" s="132" t="str">
        <f t="shared" ca="1" si="63"/>
        <v/>
      </c>
      <c r="S338" s="132" t="str">
        <f t="shared" ca="1" si="64"/>
        <v/>
      </c>
      <c r="U338" s="131">
        <v>0.59236111111111112</v>
      </c>
      <c r="V338" s="132">
        <f t="shared" ca="1" si="65"/>
        <v>29520</v>
      </c>
      <c r="W338" s="132">
        <f t="shared" ca="1" si="66"/>
        <v>29520</v>
      </c>
      <c r="X338" s="132">
        <f t="shared" ca="1" si="67"/>
        <v>29520</v>
      </c>
      <c r="Y338" s="132">
        <f t="shared" ca="1" si="68"/>
        <v>29520</v>
      </c>
      <c r="Z338">
        <f t="shared" si="71"/>
        <v>329</v>
      </c>
    </row>
    <row r="339" spans="7:26" x14ac:dyDescent="0.2">
      <c r="G339" s="371"/>
      <c r="M339" t="str">
        <f t="shared" si="69"/>
        <v/>
      </c>
      <c r="N339" t="str">
        <f t="shared" si="70"/>
        <v/>
      </c>
      <c r="O339" s="31" t="e">
        <f t="shared" ca="1" si="60"/>
        <v>#VALUE!</v>
      </c>
      <c r="P339" s="132" t="str">
        <f t="shared" ca="1" si="61"/>
        <v/>
      </c>
      <c r="Q339" s="132" t="str">
        <f t="shared" ca="1" si="62"/>
        <v/>
      </c>
      <c r="R339" s="132" t="str">
        <f t="shared" ca="1" si="63"/>
        <v/>
      </c>
      <c r="S339" s="132" t="str">
        <f t="shared" ca="1" si="64"/>
        <v/>
      </c>
      <c r="U339" s="131">
        <v>0.59305555555555556</v>
      </c>
      <c r="V339" s="132">
        <f t="shared" ca="1" si="65"/>
        <v>29520</v>
      </c>
      <c r="W339" s="132">
        <f t="shared" ca="1" si="66"/>
        <v>29520</v>
      </c>
      <c r="X339" s="132">
        <f t="shared" ca="1" si="67"/>
        <v>29520</v>
      </c>
      <c r="Y339" s="132">
        <f t="shared" ca="1" si="68"/>
        <v>29520</v>
      </c>
      <c r="Z339">
        <f t="shared" si="71"/>
        <v>330</v>
      </c>
    </row>
    <row r="340" spans="7:26" x14ac:dyDescent="0.2">
      <c r="G340" s="371"/>
      <c r="M340" t="str">
        <f t="shared" si="69"/>
        <v/>
      </c>
      <c r="N340" t="str">
        <f t="shared" si="70"/>
        <v/>
      </c>
      <c r="O340" s="31" t="e">
        <f t="shared" ca="1" si="60"/>
        <v>#VALUE!</v>
      </c>
      <c r="P340" s="132" t="str">
        <f t="shared" ca="1" si="61"/>
        <v/>
      </c>
      <c r="Q340" s="132" t="str">
        <f t="shared" ca="1" si="62"/>
        <v/>
      </c>
      <c r="R340" s="132" t="str">
        <f t="shared" ca="1" si="63"/>
        <v/>
      </c>
      <c r="S340" s="132" t="str">
        <f t="shared" ca="1" si="64"/>
        <v/>
      </c>
      <c r="U340" s="131">
        <v>0.59375</v>
      </c>
      <c r="V340" s="132">
        <f t="shared" ca="1" si="65"/>
        <v>29520</v>
      </c>
      <c r="W340" s="132">
        <f t="shared" ca="1" si="66"/>
        <v>29520</v>
      </c>
      <c r="X340" s="132">
        <f t="shared" ca="1" si="67"/>
        <v>29520</v>
      </c>
      <c r="Y340" s="132">
        <f t="shared" ca="1" si="68"/>
        <v>29520</v>
      </c>
      <c r="Z340">
        <f t="shared" si="71"/>
        <v>331</v>
      </c>
    </row>
    <row r="341" spans="7:26" x14ac:dyDescent="0.2">
      <c r="G341" s="371"/>
      <c r="M341" t="str">
        <f t="shared" si="69"/>
        <v/>
      </c>
      <c r="N341" t="str">
        <f t="shared" si="70"/>
        <v/>
      </c>
      <c r="O341" s="31" t="e">
        <f t="shared" ca="1" si="60"/>
        <v>#VALUE!</v>
      </c>
      <c r="P341" s="132" t="str">
        <f t="shared" ca="1" si="61"/>
        <v/>
      </c>
      <c r="Q341" s="132" t="str">
        <f t="shared" ca="1" si="62"/>
        <v/>
      </c>
      <c r="R341" s="132" t="str">
        <f t="shared" ca="1" si="63"/>
        <v/>
      </c>
      <c r="S341" s="132" t="str">
        <f t="shared" ca="1" si="64"/>
        <v/>
      </c>
      <c r="U341" s="131">
        <v>0.59444444444444444</v>
      </c>
      <c r="V341" s="132">
        <f t="shared" ca="1" si="65"/>
        <v>29520</v>
      </c>
      <c r="W341" s="132">
        <f t="shared" ca="1" si="66"/>
        <v>29520</v>
      </c>
      <c r="X341" s="132">
        <f t="shared" ca="1" si="67"/>
        <v>29520</v>
      </c>
      <c r="Y341" s="132">
        <f t="shared" ca="1" si="68"/>
        <v>29520</v>
      </c>
      <c r="Z341">
        <f t="shared" si="71"/>
        <v>332</v>
      </c>
    </row>
    <row r="342" spans="7:26" x14ac:dyDescent="0.2">
      <c r="G342" s="371"/>
      <c r="M342" t="str">
        <f t="shared" si="69"/>
        <v/>
      </c>
      <c r="N342" t="str">
        <f t="shared" si="70"/>
        <v/>
      </c>
      <c r="O342" s="31" t="e">
        <f t="shared" ca="1" si="60"/>
        <v>#VALUE!</v>
      </c>
      <c r="P342" s="132" t="str">
        <f t="shared" ca="1" si="61"/>
        <v/>
      </c>
      <c r="Q342" s="132" t="str">
        <f t="shared" ca="1" si="62"/>
        <v/>
      </c>
      <c r="R342" s="132" t="str">
        <f t="shared" ca="1" si="63"/>
        <v/>
      </c>
      <c r="S342" s="132" t="str">
        <f t="shared" ca="1" si="64"/>
        <v/>
      </c>
      <c r="U342" s="131">
        <v>0.59513888888888888</v>
      </c>
      <c r="V342" s="132">
        <f t="shared" ca="1" si="65"/>
        <v>29520</v>
      </c>
      <c r="W342" s="132">
        <f t="shared" ca="1" si="66"/>
        <v>29520</v>
      </c>
      <c r="X342" s="132">
        <f t="shared" ca="1" si="67"/>
        <v>29520</v>
      </c>
      <c r="Y342" s="132">
        <f t="shared" ca="1" si="68"/>
        <v>29520</v>
      </c>
      <c r="Z342">
        <f t="shared" si="71"/>
        <v>333</v>
      </c>
    </row>
    <row r="343" spans="7:26" x14ac:dyDescent="0.2">
      <c r="G343" s="371"/>
      <c r="M343" t="str">
        <f t="shared" si="69"/>
        <v/>
      </c>
      <c r="N343" t="str">
        <f t="shared" si="70"/>
        <v/>
      </c>
      <c r="O343" s="31" t="e">
        <f t="shared" ca="1" si="60"/>
        <v>#VALUE!</v>
      </c>
      <c r="P343" s="132" t="str">
        <f t="shared" ca="1" si="61"/>
        <v/>
      </c>
      <c r="Q343" s="132" t="str">
        <f t="shared" ca="1" si="62"/>
        <v/>
      </c>
      <c r="R343" s="132" t="str">
        <f t="shared" ca="1" si="63"/>
        <v/>
      </c>
      <c r="S343" s="132" t="str">
        <f t="shared" ca="1" si="64"/>
        <v/>
      </c>
      <c r="U343" s="131">
        <v>0.59583333333333333</v>
      </c>
      <c r="V343" s="132">
        <f t="shared" ca="1" si="65"/>
        <v>29520</v>
      </c>
      <c r="W343" s="132">
        <f t="shared" ca="1" si="66"/>
        <v>29520</v>
      </c>
      <c r="X343" s="132">
        <f t="shared" ca="1" si="67"/>
        <v>29520</v>
      </c>
      <c r="Y343" s="132">
        <f t="shared" ca="1" si="68"/>
        <v>29520</v>
      </c>
      <c r="Z343">
        <f t="shared" si="71"/>
        <v>334</v>
      </c>
    </row>
    <row r="344" spans="7:26" x14ac:dyDescent="0.2">
      <c r="G344" s="371"/>
      <c r="M344" t="str">
        <f t="shared" si="69"/>
        <v/>
      </c>
      <c r="N344" t="str">
        <f t="shared" si="70"/>
        <v/>
      </c>
      <c r="O344" s="31" t="e">
        <f t="shared" ca="1" si="60"/>
        <v>#VALUE!</v>
      </c>
      <c r="P344" s="132" t="str">
        <f t="shared" ca="1" si="61"/>
        <v/>
      </c>
      <c r="Q344" s="132" t="str">
        <f t="shared" ca="1" si="62"/>
        <v/>
      </c>
      <c r="R344" s="132" t="str">
        <f t="shared" ca="1" si="63"/>
        <v/>
      </c>
      <c r="S344" s="132" t="str">
        <f t="shared" ca="1" si="64"/>
        <v/>
      </c>
      <c r="U344" s="131">
        <v>0.59652777777777777</v>
      </c>
      <c r="V344" s="132">
        <f t="shared" ca="1" si="65"/>
        <v>29520</v>
      </c>
      <c r="W344" s="132">
        <f t="shared" ca="1" si="66"/>
        <v>29520</v>
      </c>
      <c r="X344" s="132">
        <f t="shared" ca="1" si="67"/>
        <v>29520</v>
      </c>
      <c r="Y344" s="132">
        <f t="shared" ca="1" si="68"/>
        <v>29520</v>
      </c>
      <c r="Z344">
        <f t="shared" si="71"/>
        <v>335</v>
      </c>
    </row>
    <row r="345" spans="7:26" x14ac:dyDescent="0.2">
      <c r="G345" s="371"/>
      <c r="M345" t="str">
        <f t="shared" si="69"/>
        <v/>
      </c>
      <c r="N345" t="str">
        <f t="shared" si="70"/>
        <v/>
      </c>
      <c r="O345" s="31" t="e">
        <f t="shared" ca="1" si="60"/>
        <v>#VALUE!</v>
      </c>
      <c r="P345" s="132" t="str">
        <f t="shared" ca="1" si="61"/>
        <v/>
      </c>
      <c r="Q345" s="132" t="str">
        <f t="shared" ca="1" si="62"/>
        <v/>
      </c>
      <c r="R345" s="132" t="str">
        <f t="shared" ca="1" si="63"/>
        <v/>
      </c>
      <c r="S345" s="132" t="str">
        <f t="shared" ca="1" si="64"/>
        <v/>
      </c>
      <c r="U345" s="131">
        <v>0.59722222222222221</v>
      </c>
      <c r="V345" s="132">
        <f t="shared" ca="1" si="65"/>
        <v>29520</v>
      </c>
      <c r="W345" s="132">
        <f t="shared" ca="1" si="66"/>
        <v>29520</v>
      </c>
      <c r="X345" s="132">
        <f t="shared" ca="1" si="67"/>
        <v>29520</v>
      </c>
      <c r="Y345" s="132">
        <f t="shared" ca="1" si="68"/>
        <v>29520</v>
      </c>
      <c r="Z345">
        <f t="shared" si="71"/>
        <v>336</v>
      </c>
    </row>
    <row r="346" spans="7:26" x14ac:dyDescent="0.2">
      <c r="G346" s="371"/>
      <c r="M346" t="str">
        <f t="shared" si="69"/>
        <v/>
      </c>
      <c r="N346" t="str">
        <f t="shared" si="70"/>
        <v/>
      </c>
      <c r="O346" s="31" t="e">
        <f t="shared" ca="1" si="60"/>
        <v>#VALUE!</v>
      </c>
      <c r="P346" s="132" t="str">
        <f t="shared" ca="1" si="61"/>
        <v/>
      </c>
      <c r="Q346" s="132" t="str">
        <f t="shared" ca="1" si="62"/>
        <v/>
      </c>
      <c r="R346" s="132" t="str">
        <f t="shared" ca="1" si="63"/>
        <v/>
      </c>
      <c r="S346" s="132" t="str">
        <f t="shared" ca="1" si="64"/>
        <v/>
      </c>
      <c r="U346" s="131">
        <v>0.59791666666666665</v>
      </c>
      <c r="V346" s="132">
        <f t="shared" ca="1" si="65"/>
        <v>29520</v>
      </c>
      <c r="W346" s="132">
        <f t="shared" ca="1" si="66"/>
        <v>29520</v>
      </c>
      <c r="X346" s="132">
        <f t="shared" ca="1" si="67"/>
        <v>29520</v>
      </c>
      <c r="Y346" s="132">
        <f t="shared" ca="1" si="68"/>
        <v>29520</v>
      </c>
      <c r="Z346">
        <f t="shared" si="71"/>
        <v>337</v>
      </c>
    </row>
    <row r="347" spans="7:26" x14ac:dyDescent="0.2">
      <c r="G347" s="371"/>
      <c r="M347" t="str">
        <f t="shared" si="69"/>
        <v/>
      </c>
      <c r="N347" t="str">
        <f t="shared" si="70"/>
        <v/>
      </c>
      <c r="O347" s="31" t="e">
        <f t="shared" ca="1" si="60"/>
        <v>#VALUE!</v>
      </c>
      <c r="P347" s="132" t="str">
        <f t="shared" ca="1" si="61"/>
        <v/>
      </c>
      <c r="Q347" s="132" t="str">
        <f t="shared" ca="1" si="62"/>
        <v/>
      </c>
      <c r="R347" s="132" t="str">
        <f t="shared" ca="1" si="63"/>
        <v/>
      </c>
      <c r="S347" s="132" t="str">
        <f t="shared" ca="1" si="64"/>
        <v/>
      </c>
      <c r="U347" s="131">
        <v>0.59861111111111109</v>
      </c>
      <c r="V347" s="132">
        <f t="shared" ca="1" si="65"/>
        <v>29520</v>
      </c>
      <c r="W347" s="132">
        <f t="shared" ca="1" si="66"/>
        <v>29520</v>
      </c>
      <c r="X347" s="132">
        <f t="shared" ca="1" si="67"/>
        <v>29520</v>
      </c>
      <c r="Y347" s="132">
        <f t="shared" ca="1" si="68"/>
        <v>29520</v>
      </c>
      <c r="Z347">
        <f t="shared" si="71"/>
        <v>338</v>
      </c>
    </row>
    <row r="348" spans="7:26" x14ac:dyDescent="0.2">
      <c r="G348" s="371"/>
      <c r="M348" t="str">
        <f t="shared" si="69"/>
        <v/>
      </c>
      <c r="N348" t="str">
        <f t="shared" si="70"/>
        <v/>
      </c>
      <c r="O348" s="31" t="e">
        <f t="shared" ca="1" si="60"/>
        <v>#VALUE!</v>
      </c>
      <c r="P348" s="132" t="str">
        <f t="shared" ca="1" si="61"/>
        <v/>
      </c>
      <c r="Q348" s="132" t="str">
        <f t="shared" ca="1" si="62"/>
        <v/>
      </c>
      <c r="R348" s="132" t="str">
        <f t="shared" ca="1" si="63"/>
        <v/>
      </c>
      <c r="S348" s="132" t="str">
        <f t="shared" ca="1" si="64"/>
        <v/>
      </c>
      <c r="U348" s="131">
        <v>0.59930555555555554</v>
      </c>
      <c r="V348" s="132">
        <f t="shared" ca="1" si="65"/>
        <v>29520</v>
      </c>
      <c r="W348" s="132">
        <f t="shared" ca="1" si="66"/>
        <v>29520</v>
      </c>
      <c r="X348" s="132">
        <f t="shared" ca="1" si="67"/>
        <v>29520</v>
      </c>
      <c r="Y348" s="132">
        <f t="shared" ca="1" si="68"/>
        <v>29520</v>
      </c>
      <c r="Z348">
        <f t="shared" si="71"/>
        <v>339</v>
      </c>
    </row>
    <row r="349" spans="7:26" x14ac:dyDescent="0.2">
      <c r="G349" s="371"/>
      <c r="M349" t="str">
        <f t="shared" si="69"/>
        <v/>
      </c>
      <c r="N349" t="str">
        <f t="shared" si="70"/>
        <v/>
      </c>
      <c r="O349" s="31" t="e">
        <f t="shared" ca="1" si="60"/>
        <v>#VALUE!</v>
      </c>
      <c r="P349" s="132" t="str">
        <f t="shared" ca="1" si="61"/>
        <v/>
      </c>
      <c r="Q349" s="132" t="str">
        <f t="shared" ca="1" si="62"/>
        <v/>
      </c>
      <c r="R349" s="132" t="str">
        <f t="shared" ca="1" si="63"/>
        <v/>
      </c>
      <c r="S349" s="132" t="str">
        <f t="shared" ca="1" si="64"/>
        <v/>
      </c>
      <c r="U349" s="131">
        <v>0.6</v>
      </c>
      <c r="V349" s="132">
        <f t="shared" ca="1" si="65"/>
        <v>29520</v>
      </c>
      <c r="W349" s="132">
        <f t="shared" ca="1" si="66"/>
        <v>29520</v>
      </c>
      <c r="X349" s="132">
        <f t="shared" ca="1" si="67"/>
        <v>29520</v>
      </c>
      <c r="Y349" s="132">
        <f t="shared" ca="1" si="68"/>
        <v>29520</v>
      </c>
      <c r="Z349">
        <f t="shared" si="71"/>
        <v>340</v>
      </c>
    </row>
    <row r="350" spans="7:26" x14ac:dyDescent="0.2">
      <c r="G350" s="371"/>
      <c r="M350" t="str">
        <f t="shared" si="69"/>
        <v/>
      </c>
      <c r="N350" t="str">
        <f t="shared" si="70"/>
        <v/>
      </c>
      <c r="O350" s="31" t="e">
        <f t="shared" ca="1" si="60"/>
        <v>#VALUE!</v>
      </c>
      <c r="P350" s="132" t="str">
        <f t="shared" ca="1" si="61"/>
        <v/>
      </c>
      <c r="Q350" s="132" t="str">
        <f t="shared" ca="1" si="62"/>
        <v/>
      </c>
      <c r="R350" s="132" t="str">
        <f t="shared" ca="1" si="63"/>
        <v/>
      </c>
      <c r="S350" s="132" t="str">
        <f t="shared" ca="1" si="64"/>
        <v/>
      </c>
      <c r="U350" s="131">
        <v>0.60069444444444442</v>
      </c>
      <c r="V350" s="132">
        <f t="shared" ca="1" si="65"/>
        <v>29520</v>
      </c>
      <c r="W350" s="132">
        <f t="shared" ca="1" si="66"/>
        <v>29520</v>
      </c>
      <c r="X350" s="132">
        <f t="shared" ca="1" si="67"/>
        <v>29520</v>
      </c>
      <c r="Y350" s="132">
        <f t="shared" ca="1" si="68"/>
        <v>29520</v>
      </c>
      <c r="Z350">
        <f t="shared" si="71"/>
        <v>341</v>
      </c>
    </row>
    <row r="351" spans="7:26" x14ac:dyDescent="0.2">
      <c r="G351" s="371"/>
      <c r="M351" t="str">
        <f t="shared" si="69"/>
        <v/>
      </c>
      <c r="N351" t="str">
        <f t="shared" si="70"/>
        <v/>
      </c>
      <c r="O351" s="31" t="e">
        <f t="shared" ca="1" si="60"/>
        <v>#VALUE!</v>
      </c>
      <c r="P351" s="132" t="str">
        <f t="shared" ca="1" si="61"/>
        <v/>
      </c>
      <c r="Q351" s="132" t="str">
        <f t="shared" ca="1" si="62"/>
        <v/>
      </c>
      <c r="R351" s="132" t="str">
        <f t="shared" ca="1" si="63"/>
        <v/>
      </c>
      <c r="S351" s="132" t="str">
        <f t="shared" ca="1" si="64"/>
        <v/>
      </c>
      <c r="U351" s="131">
        <v>0.60138888888888886</v>
      </c>
      <c r="V351" s="132">
        <f t="shared" ca="1" si="65"/>
        <v>29520</v>
      </c>
      <c r="W351" s="132">
        <f t="shared" ca="1" si="66"/>
        <v>29520</v>
      </c>
      <c r="X351" s="132">
        <f t="shared" ca="1" si="67"/>
        <v>29520</v>
      </c>
      <c r="Y351" s="132">
        <f t="shared" ca="1" si="68"/>
        <v>29520</v>
      </c>
      <c r="Z351">
        <f t="shared" si="71"/>
        <v>342</v>
      </c>
    </row>
    <row r="352" spans="7:26" x14ac:dyDescent="0.2">
      <c r="G352" s="371"/>
      <c r="M352" t="str">
        <f t="shared" si="69"/>
        <v/>
      </c>
      <c r="N352" t="str">
        <f t="shared" si="70"/>
        <v/>
      </c>
      <c r="O352" s="31" t="e">
        <f t="shared" ca="1" si="60"/>
        <v>#VALUE!</v>
      </c>
      <c r="P352" s="132" t="str">
        <f t="shared" ca="1" si="61"/>
        <v/>
      </c>
      <c r="Q352" s="132" t="str">
        <f t="shared" ca="1" si="62"/>
        <v/>
      </c>
      <c r="R352" s="132" t="str">
        <f t="shared" ca="1" si="63"/>
        <v/>
      </c>
      <c r="S352" s="132" t="str">
        <f t="shared" ca="1" si="64"/>
        <v/>
      </c>
      <c r="U352" s="131">
        <v>0.6020833333333333</v>
      </c>
      <c r="V352" s="132">
        <f t="shared" ca="1" si="65"/>
        <v>29520</v>
      </c>
      <c r="W352" s="132">
        <f t="shared" ca="1" si="66"/>
        <v>29520</v>
      </c>
      <c r="X352" s="132">
        <f t="shared" ca="1" si="67"/>
        <v>29520</v>
      </c>
      <c r="Y352" s="132">
        <f t="shared" ca="1" si="68"/>
        <v>29520</v>
      </c>
      <c r="Z352">
        <f t="shared" si="71"/>
        <v>343</v>
      </c>
    </row>
    <row r="353" spans="7:26" x14ac:dyDescent="0.2">
      <c r="G353" s="371"/>
      <c r="M353" t="str">
        <f t="shared" si="69"/>
        <v/>
      </c>
      <c r="N353" t="str">
        <f t="shared" si="70"/>
        <v/>
      </c>
      <c r="O353" s="31" t="e">
        <f t="shared" ca="1" si="60"/>
        <v>#VALUE!</v>
      </c>
      <c r="P353" s="132" t="str">
        <f t="shared" ca="1" si="61"/>
        <v/>
      </c>
      <c r="Q353" s="132" t="str">
        <f t="shared" ca="1" si="62"/>
        <v/>
      </c>
      <c r="R353" s="132" t="str">
        <f t="shared" ca="1" si="63"/>
        <v/>
      </c>
      <c r="S353" s="132" t="str">
        <f t="shared" ca="1" si="64"/>
        <v/>
      </c>
      <c r="U353" s="131">
        <v>0.60277777777777775</v>
      </c>
      <c r="V353" s="132">
        <f t="shared" ca="1" si="65"/>
        <v>29520</v>
      </c>
      <c r="W353" s="132">
        <f t="shared" ca="1" si="66"/>
        <v>29520</v>
      </c>
      <c r="X353" s="132">
        <f t="shared" ca="1" si="67"/>
        <v>29520</v>
      </c>
      <c r="Y353" s="132">
        <f t="shared" ca="1" si="68"/>
        <v>29520</v>
      </c>
      <c r="Z353">
        <f t="shared" si="71"/>
        <v>344</v>
      </c>
    </row>
    <row r="354" spans="7:26" x14ac:dyDescent="0.2">
      <c r="G354" s="371"/>
      <c r="M354" t="str">
        <f t="shared" si="69"/>
        <v/>
      </c>
      <c r="N354" t="str">
        <f t="shared" si="70"/>
        <v/>
      </c>
      <c r="O354" s="31" t="e">
        <f t="shared" ca="1" si="60"/>
        <v>#VALUE!</v>
      </c>
      <c r="P354" s="132" t="str">
        <f t="shared" ca="1" si="61"/>
        <v/>
      </c>
      <c r="Q354" s="132" t="str">
        <f t="shared" ca="1" si="62"/>
        <v/>
      </c>
      <c r="R354" s="132" t="str">
        <f t="shared" ca="1" si="63"/>
        <v/>
      </c>
      <c r="S354" s="132" t="str">
        <f t="shared" ca="1" si="64"/>
        <v/>
      </c>
      <c r="U354" s="131">
        <v>0.60347222222222219</v>
      </c>
      <c r="V354" s="132">
        <f t="shared" ca="1" si="65"/>
        <v>29520</v>
      </c>
      <c r="W354" s="132">
        <f t="shared" ca="1" si="66"/>
        <v>29520</v>
      </c>
      <c r="X354" s="132">
        <f t="shared" ca="1" si="67"/>
        <v>29520</v>
      </c>
      <c r="Y354" s="132">
        <f t="shared" ca="1" si="68"/>
        <v>29520</v>
      </c>
      <c r="Z354">
        <f t="shared" si="71"/>
        <v>345</v>
      </c>
    </row>
    <row r="355" spans="7:26" x14ac:dyDescent="0.2">
      <c r="G355" s="371"/>
      <c r="M355" t="str">
        <f t="shared" si="69"/>
        <v/>
      </c>
      <c r="N355" t="str">
        <f t="shared" si="70"/>
        <v/>
      </c>
      <c r="O355" s="31" t="e">
        <f t="shared" ca="1" si="60"/>
        <v>#VALUE!</v>
      </c>
      <c r="P355" s="132" t="str">
        <f t="shared" ca="1" si="61"/>
        <v/>
      </c>
      <c r="Q355" s="132" t="str">
        <f t="shared" ca="1" si="62"/>
        <v/>
      </c>
      <c r="R355" s="132" t="str">
        <f t="shared" ca="1" si="63"/>
        <v/>
      </c>
      <c r="S355" s="132" t="str">
        <f t="shared" ca="1" si="64"/>
        <v/>
      </c>
      <c r="U355" s="131">
        <v>0.60416666666666663</v>
      </c>
      <c r="V355" s="132">
        <f t="shared" ca="1" si="65"/>
        <v>29520</v>
      </c>
      <c r="W355" s="132">
        <f t="shared" ca="1" si="66"/>
        <v>29520</v>
      </c>
      <c r="X355" s="132">
        <f t="shared" ca="1" si="67"/>
        <v>29520</v>
      </c>
      <c r="Y355" s="132">
        <f t="shared" ca="1" si="68"/>
        <v>29520</v>
      </c>
      <c r="Z355">
        <f t="shared" si="71"/>
        <v>346</v>
      </c>
    </row>
    <row r="356" spans="7:26" x14ac:dyDescent="0.2">
      <c r="G356" s="371"/>
      <c r="M356" t="str">
        <f t="shared" si="69"/>
        <v/>
      </c>
      <c r="N356" t="str">
        <f t="shared" si="70"/>
        <v/>
      </c>
      <c r="O356" s="31" t="e">
        <f t="shared" ca="1" si="60"/>
        <v>#VALUE!</v>
      </c>
      <c r="P356" s="132" t="str">
        <f t="shared" ca="1" si="61"/>
        <v/>
      </c>
      <c r="Q356" s="132" t="str">
        <f t="shared" ca="1" si="62"/>
        <v/>
      </c>
      <c r="R356" s="132" t="str">
        <f t="shared" ca="1" si="63"/>
        <v/>
      </c>
      <c r="S356" s="132" t="str">
        <f t="shared" ca="1" si="64"/>
        <v/>
      </c>
      <c r="U356" s="131">
        <v>0.60486111111111118</v>
      </c>
      <c r="V356" s="132">
        <f t="shared" ca="1" si="65"/>
        <v>29520</v>
      </c>
      <c r="W356" s="132">
        <f t="shared" ca="1" si="66"/>
        <v>29520</v>
      </c>
      <c r="X356" s="132">
        <f t="shared" ca="1" si="67"/>
        <v>29520</v>
      </c>
      <c r="Y356" s="132">
        <f t="shared" ca="1" si="68"/>
        <v>29520</v>
      </c>
      <c r="Z356">
        <f t="shared" si="71"/>
        <v>347</v>
      </c>
    </row>
    <row r="357" spans="7:26" x14ac:dyDescent="0.2">
      <c r="G357" s="371"/>
      <c r="M357" t="str">
        <f t="shared" si="69"/>
        <v/>
      </c>
      <c r="N357" t="str">
        <f t="shared" si="70"/>
        <v/>
      </c>
      <c r="O357" s="31" t="e">
        <f t="shared" ca="1" si="60"/>
        <v>#VALUE!</v>
      </c>
      <c r="P357" s="132" t="str">
        <f t="shared" ca="1" si="61"/>
        <v/>
      </c>
      <c r="Q357" s="132" t="str">
        <f t="shared" ca="1" si="62"/>
        <v/>
      </c>
      <c r="R357" s="132" t="str">
        <f t="shared" ca="1" si="63"/>
        <v/>
      </c>
      <c r="S357" s="132" t="str">
        <f t="shared" ca="1" si="64"/>
        <v/>
      </c>
      <c r="U357" s="131">
        <v>0.60555555555555551</v>
      </c>
      <c r="V357" s="132">
        <f t="shared" ca="1" si="65"/>
        <v>29520</v>
      </c>
      <c r="W357" s="132">
        <f t="shared" ca="1" si="66"/>
        <v>29520</v>
      </c>
      <c r="X357" s="132">
        <f t="shared" ca="1" si="67"/>
        <v>29520</v>
      </c>
      <c r="Y357" s="132">
        <f t="shared" ca="1" si="68"/>
        <v>29520</v>
      </c>
      <c r="Z357">
        <f t="shared" si="71"/>
        <v>348</v>
      </c>
    </row>
    <row r="358" spans="7:26" x14ac:dyDescent="0.2">
      <c r="G358" s="371"/>
      <c r="M358" t="str">
        <f t="shared" si="69"/>
        <v/>
      </c>
      <c r="N358" t="str">
        <f t="shared" si="70"/>
        <v/>
      </c>
      <c r="O358" s="31" t="e">
        <f t="shared" ca="1" si="60"/>
        <v>#VALUE!</v>
      </c>
      <c r="P358" s="132" t="str">
        <f t="shared" ca="1" si="61"/>
        <v/>
      </c>
      <c r="Q358" s="132" t="str">
        <f t="shared" ca="1" si="62"/>
        <v/>
      </c>
      <c r="R358" s="132" t="str">
        <f t="shared" ca="1" si="63"/>
        <v/>
      </c>
      <c r="S358" s="132" t="str">
        <f t="shared" ca="1" si="64"/>
        <v/>
      </c>
      <c r="U358" s="131">
        <v>0.60625000000000007</v>
      </c>
      <c r="V358" s="132">
        <f t="shared" ca="1" si="65"/>
        <v>29520</v>
      </c>
      <c r="W358" s="132">
        <f t="shared" ca="1" si="66"/>
        <v>29520</v>
      </c>
      <c r="X358" s="132">
        <f t="shared" ca="1" si="67"/>
        <v>29520</v>
      </c>
      <c r="Y358" s="132">
        <f t="shared" ca="1" si="68"/>
        <v>29520</v>
      </c>
      <c r="Z358">
        <f t="shared" si="71"/>
        <v>349</v>
      </c>
    </row>
    <row r="359" spans="7:26" x14ac:dyDescent="0.2">
      <c r="G359" s="371"/>
      <c r="M359" t="str">
        <f t="shared" si="69"/>
        <v/>
      </c>
      <c r="N359" t="str">
        <f t="shared" si="70"/>
        <v/>
      </c>
      <c r="O359" s="31" t="e">
        <f t="shared" ca="1" si="60"/>
        <v>#VALUE!</v>
      </c>
      <c r="P359" s="132" t="str">
        <f t="shared" ca="1" si="61"/>
        <v/>
      </c>
      <c r="Q359" s="132" t="str">
        <f t="shared" ca="1" si="62"/>
        <v/>
      </c>
      <c r="R359" s="132" t="str">
        <f t="shared" ca="1" si="63"/>
        <v/>
      </c>
      <c r="S359" s="132" t="str">
        <f t="shared" ca="1" si="64"/>
        <v/>
      </c>
      <c r="U359" s="131">
        <v>0.6069444444444444</v>
      </c>
      <c r="V359" s="132">
        <f t="shared" ca="1" si="65"/>
        <v>29520</v>
      </c>
      <c r="W359" s="132">
        <f t="shared" ca="1" si="66"/>
        <v>29520</v>
      </c>
      <c r="X359" s="132">
        <f t="shared" ca="1" si="67"/>
        <v>29520</v>
      </c>
      <c r="Y359" s="132">
        <f t="shared" ca="1" si="68"/>
        <v>29520</v>
      </c>
      <c r="Z359">
        <f t="shared" si="71"/>
        <v>350</v>
      </c>
    </row>
    <row r="360" spans="7:26" x14ac:dyDescent="0.2">
      <c r="G360" s="371"/>
      <c r="M360" t="str">
        <f t="shared" si="69"/>
        <v/>
      </c>
      <c r="N360" t="str">
        <f t="shared" si="70"/>
        <v/>
      </c>
      <c r="O360" s="31" t="e">
        <f t="shared" ca="1" si="60"/>
        <v>#VALUE!</v>
      </c>
      <c r="P360" s="132" t="str">
        <f t="shared" ca="1" si="61"/>
        <v/>
      </c>
      <c r="Q360" s="132" t="str">
        <f t="shared" ca="1" si="62"/>
        <v/>
      </c>
      <c r="R360" s="132" t="str">
        <f t="shared" ca="1" si="63"/>
        <v/>
      </c>
      <c r="S360" s="132" t="str">
        <f t="shared" ca="1" si="64"/>
        <v/>
      </c>
      <c r="U360" s="131">
        <v>0.60763888888888895</v>
      </c>
      <c r="V360" s="132">
        <f t="shared" ca="1" si="65"/>
        <v>29520</v>
      </c>
      <c r="W360" s="132">
        <f t="shared" ca="1" si="66"/>
        <v>29520</v>
      </c>
      <c r="X360" s="132">
        <f t="shared" ca="1" si="67"/>
        <v>29520</v>
      </c>
      <c r="Y360" s="132">
        <f t="shared" ca="1" si="68"/>
        <v>29520</v>
      </c>
      <c r="Z360">
        <f t="shared" si="71"/>
        <v>351</v>
      </c>
    </row>
    <row r="361" spans="7:26" x14ac:dyDescent="0.2">
      <c r="G361" s="371"/>
      <c r="M361" t="str">
        <f t="shared" si="69"/>
        <v/>
      </c>
      <c r="N361" t="str">
        <f t="shared" si="70"/>
        <v/>
      </c>
      <c r="O361" s="31" t="e">
        <f t="shared" ca="1" si="60"/>
        <v>#VALUE!</v>
      </c>
      <c r="P361" s="132" t="str">
        <f t="shared" ca="1" si="61"/>
        <v/>
      </c>
      <c r="Q361" s="132" t="str">
        <f t="shared" ca="1" si="62"/>
        <v/>
      </c>
      <c r="R361" s="132" t="str">
        <f t="shared" ca="1" si="63"/>
        <v/>
      </c>
      <c r="S361" s="132" t="str">
        <f t="shared" ca="1" si="64"/>
        <v/>
      </c>
      <c r="U361" s="131">
        <v>0.60833333333333328</v>
      </c>
      <c r="V361" s="132">
        <f t="shared" ca="1" si="65"/>
        <v>29520</v>
      </c>
      <c r="W361" s="132">
        <f t="shared" ca="1" si="66"/>
        <v>29520</v>
      </c>
      <c r="X361" s="132">
        <f t="shared" ca="1" si="67"/>
        <v>29520</v>
      </c>
      <c r="Y361" s="132">
        <f t="shared" ca="1" si="68"/>
        <v>29520</v>
      </c>
      <c r="Z361">
        <f t="shared" si="71"/>
        <v>352</v>
      </c>
    </row>
    <row r="362" spans="7:26" x14ac:dyDescent="0.2">
      <c r="G362" s="371"/>
      <c r="M362" t="str">
        <f t="shared" si="69"/>
        <v/>
      </c>
      <c r="N362" t="str">
        <f t="shared" si="70"/>
        <v/>
      </c>
      <c r="O362" s="31" t="e">
        <f t="shared" ca="1" si="60"/>
        <v>#VALUE!</v>
      </c>
      <c r="P362" s="132" t="str">
        <f t="shared" ca="1" si="61"/>
        <v/>
      </c>
      <c r="Q362" s="132" t="str">
        <f t="shared" ca="1" si="62"/>
        <v/>
      </c>
      <c r="R362" s="132" t="str">
        <f t="shared" ca="1" si="63"/>
        <v/>
      </c>
      <c r="S362" s="132" t="str">
        <f t="shared" ca="1" si="64"/>
        <v/>
      </c>
      <c r="U362" s="131">
        <v>0.60902777777777783</v>
      </c>
      <c r="V362" s="132">
        <f t="shared" ca="1" si="65"/>
        <v>29520</v>
      </c>
      <c r="W362" s="132">
        <f t="shared" ca="1" si="66"/>
        <v>29520</v>
      </c>
      <c r="X362" s="132">
        <f t="shared" ca="1" si="67"/>
        <v>29520</v>
      </c>
      <c r="Y362" s="132">
        <f t="shared" ca="1" si="68"/>
        <v>29520</v>
      </c>
      <c r="Z362">
        <f t="shared" si="71"/>
        <v>353</v>
      </c>
    </row>
    <row r="363" spans="7:26" x14ac:dyDescent="0.2">
      <c r="G363" s="371"/>
      <c r="M363" t="str">
        <f t="shared" si="69"/>
        <v/>
      </c>
      <c r="N363" t="str">
        <f t="shared" si="70"/>
        <v/>
      </c>
      <c r="O363" s="31" t="e">
        <f t="shared" ca="1" si="60"/>
        <v>#VALUE!</v>
      </c>
      <c r="P363" s="132" t="str">
        <f t="shared" ca="1" si="61"/>
        <v/>
      </c>
      <c r="Q363" s="132" t="str">
        <f t="shared" ca="1" si="62"/>
        <v/>
      </c>
      <c r="R363" s="132" t="str">
        <f t="shared" ca="1" si="63"/>
        <v/>
      </c>
      <c r="S363" s="132" t="str">
        <f t="shared" ca="1" si="64"/>
        <v/>
      </c>
      <c r="U363" s="131">
        <v>0.60972222222222217</v>
      </c>
      <c r="V363" s="132">
        <f t="shared" ca="1" si="65"/>
        <v>29520</v>
      </c>
      <c r="W363" s="132">
        <f t="shared" ca="1" si="66"/>
        <v>29520</v>
      </c>
      <c r="X363" s="132">
        <f t="shared" ca="1" si="67"/>
        <v>29520</v>
      </c>
      <c r="Y363" s="132">
        <f t="shared" ca="1" si="68"/>
        <v>29520</v>
      </c>
      <c r="Z363">
        <f t="shared" si="71"/>
        <v>354</v>
      </c>
    </row>
    <row r="364" spans="7:26" x14ac:dyDescent="0.2">
      <c r="G364" s="371"/>
      <c r="M364" t="str">
        <f t="shared" si="69"/>
        <v/>
      </c>
      <c r="N364" t="str">
        <f t="shared" si="70"/>
        <v/>
      </c>
      <c r="O364" s="31" t="e">
        <f t="shared" ca="1" si="60"/>
        <v>#VALUE!</v>
      </c>
      <c r="P364" s="132" t="str">
        <f t="shared" ca="1" si="61"/>
        <v/>
      </c>
      <c r="Q364" s="132" t="str">
        <f t="shared" ca="1" si="62"/>
        <v/>
      </c>
      <c r="R364" s="132" t="str">
        <f t="shared" ca="1" si="63"/>
        <v/>
      </c>
      <c r="S364" s="132" t="str">
        <f t="shared" ca="1" si="64"/>
        <v/>
      </c>
      <c r="U364" s="131">
        <v>0.61041666666666672</v>
      </c>
      <c r="V364" s="132">
        <f t="shared" ca="1" si="65"/>
        <v>29520</v>
      </c>
      <c r="W364" s="132">
        <f t="shared" ca="1" si="66"/>
        <v>29520</v>
      </c>
      <c r="X364" s="132">
        <f t="shared" ca="1" si="67"/>
        <v>29520</v>
      </c>
      <c r="Y364" s="132">
        <f t="shared" ca="1" si="68"/>
        <v>29520</v>
      </c>
      <c r="Z364">
        <f t="shared" si="71"/>
        <v>355</v>
      </c>
    </row>
    <row r="365" spans="7:26" x14ac:dyDescent="0.2">
      <c r="G365" s="371"/>
      <c r="M365" t="str">
        <f t="shared" si="69"/>
        <v/>
      </c>
      <c r="N365" t="str">
        <f t="shared" si="70"/>
        <v/>
      </c>
      <c r="O365" s="31" t="e">
        <f t="shared" ca="1" si="60"/>
        <v>#VALUE!</v>
      </c>
      <c r="P365" s="132" t="str">
        <f t="shared" ca="1" si="61"/>
        <v/>
      </c>
      <c r="Q365" s="132" t="str">
        <f t="shared" ca="1" si="62"/>
        <v/>
      </c>
      <c r="R365" s="132" t="str">
        <f t="shared" ca="1" si="63"/>
        <v/>
      </c>
      <c r="S365" s="132" t="str">
        <f t="shared" ca="1" si="64"/>
        <v/>
      </c>
      <c r="U365" s="131">
        <v>0.61111111111111105</v>
      </c>
      <c r="V365" s="132">
        <f t="shared" ca="1" si="65"/>
        <v>29520</v>
      </c>
      <c r="W365" s="132">
        <f t="shared" ca="1" si="66"/>
        <v>29520</v>
      </c>
      <c r="X365" s="132">
        <f t="shared" ca="1" si="67"/>
        <v>29520</v>
      </c>
      <c r="Y365" s="132">
        <f t="shared" ca="1" si="68"/>
        <v>29520</v>
      </c>
      <c r="Z365">
        <f t="shared" si="71"/>
        <v>356</v>
      </c>
    </row>
    <row r="366" spans="7:26" x14ac:dyDescent="0.2">
      <c r="G366" s="371"/>
      <c r="M366" t="str">
        <f t="shared" si="69"/>
        <v/>
      </c>
      <c r="N366" t="str">
        <f t="shared" si="70"/>
        <v/>
      </c>
      <c r="O366" s="31" t="e">
        <f t="shared" ca="1" si="60"/>
        <v>#VALUE!</v>
      </c>
      <c r="P366" s="132" t="str">
        <f t="shared" ca="1" si="61"/>
        <v/>
      </c>
      <c r="Q366" s="132" t="str">
        <f t="shared" ca="1" si="62"/>
        <v/>
      </c>
      <c r="R366" s="132" t="str">
        <f t="shared" ca="1" si="63"/>
        <v/>
      </c>
      <c r="S366" s="132" t="str">
        <f t="shared" ca="1" si="64"/>
        <v/>
      </c>
      <c r="U366" s="131">
        <v>0.6118055555555556</v>
      </c>
      <c r="V366" s="132">
        <f t="shared" ca="1" si="65"/>
        <v>29520</v>
      </c>
      <c r="W366" s="132">
        <f t="shared" ca="1" si="66"/>
        <v>29520</v>
      </c>
      <c r="X366" s="132">
        <f t="shared" ca="1" si="67"/>
        <v>29520</v>
      </c>
      <c r="Y366" s="132">
        <f t="shared" ca="1" si="68"/>
        <v>29520</v>
      </c>
      <c r="Z366">
        <f t="shared" si="71"/>
        <v>357</v>
      </c>
    </row>
    <row r="367" spans="7:26" x14ac:dyDescent="0.2">
      <c r="G367" s="371"/>
      <c r="M367" t="str">
        <f t="shared" si="69"/>
        <v/>
      </c>
      <c r="N367" t="str">
        <f t="shared" si="70"/>
        <v/>
      </c>
      <c r="O367" s="31" t="e">
        <f t="shared" ca="1" si="60"/>
        <v>#VALUE!</v>
      </c>
      <c r="P367" s="132" t="str">
        <f t="shared" ca="1" si="61"/>
        <v/>
      </c>
      <c r="Q367" s="132" t="str">
        <f t="shared" ca="1" si="62"/>
        <v/>
      </c>
      <c r="R367" s="132" t="str">
        <f t="shared" ca="1" si="63"/>
        <v/>
      </c>
      <c r="S367" s="132" t="str">
        <f t="shared" ca="1" si="64"/>
        <v/>
      </c>
      <c r="U367" s="131">
        <v>0.61249999999999993</v>
      </c>
      <c r="V367" s="132">
        <f t="shared" ca="1" si="65"/>
        <v>29520</v>
      </c>
      <c r="W367" s="132">
        <f t="shared" ca="1" si="66"/>
        <v>29520</v>
      </c>
      <c r="X367" s="132">
        <f t="shared" ca="1" si="67"/>
        <v>29520</v>
      </c>
      <c r="Y367" s="132">
        <f t="shared" ca="1" si="68"/>
        <v>29520</v>
      </c>
      <c r="Z367">
        <f t="shared" si="71"/>
        <v>358</v>
      </c>
    </row>
    <row r="368" spans="7:26" x14ac:dyDescent="0.2">
      <c r="G368" s="371"/>
      <c r="M368" t="str">
        <f t="shared" si="69"/>
        <v/>
      </c>
      <c r="N368" t="str">
        <f t="shared" si="70"/>
        <v/>
      </c>
      <c r="O368" s="31" t="e">
        <f t="shared" ca="1" si="60"/>
        <v>#VALUE!</v>
      </c>
      <c r="P368" s="132" t="str">
        <f t="shared" ca="1" si="61"/>
        <v/>
      </c>
      <c r="Q368" s="132" t="str">
        <f t="shared" ca="1" si="62"/>
        <v/>
      </c>
      <c r="R368" s="132" t="str">
        <f t="shared" ca="1" si="63"/>
        <v/>
      </c>
      <c r="S368" s="132" t="str">
        <f t="shared" ca="1" si="64"/>
        <v/>
      </c>
      <c r="U368" s="131">
        <v>0.61319444444444449</v>
      </c>
      <c r="V368" s="132">
        <f t="shared" ca="1" si="65"/>
        <v>29520</v>
      </c>
      <c r="W368" s="132">
        <f t="shared" ca="1" si="66"/>
        <v>29520</v>
      </c>
      <c r="X368" s="132">
        <f t="shared" ca="1" si="67"/>
        <v>29520</v>
      </c>
      <c r="Y368" s="132">
        <f t="shared" ca="1" si="68"/>
        <v>29520</v>
      </c>
      <c r="Z368">
        <f t="shared" si="71"/>
        <v>359</v>
      </c>
    </row>
    <row r="369" spans="7:26" x14ac:dyDescent="0.2">
      <c r="G369" s="371"/>
      <c r="M369" t="str">
        <f t="shared" si="69"/>
        <v/>
      </c>
      <c r="N369" t="str">
        <f t="shared" si="70"/>
        <v/>
      </c>
      <c r="O369" s="31" t="e">
        <f t="shared" ca="1" si="60"/>
        <v>#VALUE!</v>
      </c>
      <c r="P369" s="132" t="str">
        <f t="shared" ca="1" si="61"/>
        <v/>
      </c>
      <c r="Q369" s="132" t="str">
        <f t="shared" ca="1" si="62"/>
        <v/>
      </c>
      <c r="R369" s="132" t="str">
        <f t="shared" ca="1" si="63"/>
        <v/>
      </c>
      <c r="S369" s="132" t="str">
        <f t="shared" ca="1" si="64"/>
        <v/>
      </c>
      <c r="U369" s="131">
        <v>0.61388888888888882</v>
      </c>
      <c r="V369" s="132">
        <f t="shared" ca="1" si="65"/>
        <v>29520</v>
      </c>
      <c r="W369" s="132">
        <f t="shared" ca="1" si="66"/>
        <v>29520</v>
      </c>
      <c r="X369" s="132">
        <f t="shared" ca="1" si="67"/>
        <v>29520</v>
      </c>
      <c r="Y369" s="132">
        <f t="shared" ca="1" si="68"/>
        <v>29520</v>
      </c>
      <c r="Z369">
        <f t="shared" si="71"/>
        <v>360</v>
      </c>
    </row>
    <row r="370" spans="7:26" x14ac:dyDescent="0.2">
      <c r="G370" s="371"/>
      <c r="M370" t="str">
        <f t="shared" si="69"/>
        <v/>
      </c>
      <c r="N370" t="str">
        <f t="shared" si="70"/>
        <v/>
      </c>
      <c r="O370" s="31" t="e">
        <f t="shared" ca="1" si="60"/>
        <v>#VALUE!</v>
      </c>
      <c r="P370" s="132" t="str">
        <f t="shared" ca="1" si="61"/>
        <v/>
      </c>
      <c r="Q370" s="132" t="str">
        <f t="shared" ca="1" si="62"/>
        <v/>
      </c>
      <c r="R370" s="132" t="str">
        <f t="shared" ca="1" si="63"/>
        <v/>
      </c>
      <c r="S370" s="132" t="str">
        <f t="shared" ca="1" si="64"/>
        <v/>
      </c>
      <c r="U370" s="131">
        <v>0.61458333333333337</v>
      </c>
      <c r="V370" s="132">
        <f t="shared" ca="1" si="65"/>
        <v>29520</v>
      </c>
      <c r="W370" s="132">
        <f t="shared" ca="1" si="66"/>
        <v>29520</v>
      </c>
      <c r="X370" s="132">
        <f t="shared" ca="1" si="67"/>
        <v>29520</v>
      </c>
      <c r="Y370" s="132">
        <f t="shared" ca="1" si="68"/>
        <v>29520</v>
      </c>
      <c r="Z370">
        <f t="shared" si="71"/>
        <v>361</v>
      </c>
    </row>
    <row r="371" spans="7:26" x14ac:dyDescent="0.2">
      <c r="G371" s="371"/>
      <c r="M371" t="str">
        <f t="shared" si="69"/>
        <v/>
      </c>
      <c r="N371" t="str">
        <f t="shared" si="70"/>
        <v/>
      </c>
      <c r="O371" s="31" t="e">
        <f t="shared" ca="1" si="60"/>
        <v>#VALUE!</v>
      </c>
      <c r="P371" s="132" t="str">
        <f t="shared" ca="1" si="61"/>
        <v/>
      </c>
      <c r="Q371" s="132" t="str">
        <f t="shared" ca="1" si="62"/>
        <v/>
      </c>
      <c r="R371" s="132" t="str">
        <f t="shared" ca="1" si="63"/>
        <v/>
      </c>
      <c r="S371" s="132" t="str">
        <f t="shared" ca="1" si="64"/>
        <v/>
      </c>
      <c r="U371" s="131">
        <v>0.61527777777777781</v>
      </c>
      <c r="V371" s="132">
        <f t="shared" ca="1" si="65"/>
        <v>29520</v>
      </c>
      <c r="W371" s="132">
        <f t="shared" ca="1" si="66"/>
        <v>29520</v>
      </c>
      <c r="X371" s="132">
        <f t="shared" ca="1" si="67"/>
        <v>29520</v>
      </c>
      <c r="Y371" s="132">
        <f t="shared" ca="1" si="68"/>
        <v>29520</v>
      </c>
      <c r="Z371">
        <f t="shared" si="71"/>
        <v>362</v>
      </c>
    </row>
    <row r="372" spans="7:26" x14ac:dyDescent="0.2">
      <c r="G372" s="371"/>
      <c r="M372" t="str">
        <f t="shared" si="69"/>
        <v/>
      </c>
      <c r="N372" t="str">
        <f t="shared" si="70"/>
        <v/>
      </c>
      <c r="O372" s="31" t="e">
        <f t="shared" ca="1" si="60"/>
        <v>#VALUE!</v>
      </c>
      <c r="P372" s="132" t="str">
        <f t="shared" ca="1" si="61"/>
        <v/>
      </c>
      <c r="Q372" s="132" t="str">
        <f t="shared" ca="1" si="62"/>
        <v/>
      </c>
      <c r="R372" s="132" t="str">
        <f t="shared" ca="1" si="63"/>
        <v/>
      </c>
      <c r="S372" s="132" t="str">
        <f t="shared" ca="1" si="64"/>
        <v/>
      </c>
      <c r="U372" s="131">
        <v>0.61597222222222225</v>
      </c>
      <c r="V372" s="132">
        <f t="shared" ca="1" si="65"/>
        <v>29520</v>
      </c>
      <c r="W372" s="132">
        <f t="shared" ca="1" si="66"/>
        <v>29520</v>
      </c>
      <c r="X372" s="132">
        <f t="shared" ca="1" si="67"/>
        <v>29520</v>
      </c>
      <c r="Y372" s="132">
        <f t="shared" ca="1" si="68"/>
        <v>29520</v>
      </c>
      <c r="Z372">
        <f t="shared" si="71"/>
        <v>363</v>
      </c>
    </row>
    <row r="373" spans="7:26" x14ac:dyDescent="0.2">
      <c r="G373" s="371"/>
      <c r="M373" t="str">
        <f t="shared" si="69"/>
        <v/>
      </c>
      <c r="N373" t="str">
        <f t="shared" si="70"/>
        <v/>
      </c>
      <c r="O373" s="31" t="e">
        <f t="shared" ca="1" si="60"/>
        <v>#VALUE!</v>
      </c>
      <c r="P373" s="132" t="str">
        <f t="shared" ca="1" si="61"/>
        <v/>
      </c>
      <c r="Q373" s="132" t="str">
        <f t="shared" ca="1" si="62"/>
        <v/>
      </c>
      <c r="R373" s="132" t="str">
        <f t="shared" ca="1" si="63"/>
        <v/>
      </c>
      <c r="S373" s="132" t="str">
        <f t="shared" ca="1" si="64"/>
        <v/>
      </c>
      <c r="U373" s="131">
        <v>0.6166666666666667</v>
      </c>
      <c r="V373" s="132">
        <f t="shared" ca="1" si="65"/>
        <v>29520</v>
      </c>
      <c r="W373" s="132">
        <f t="shared" ca="1" si="66"/>
        <v>29520</v>
      </c>
      <c r="X373" s="132">
        <f t="shared" ca="1" si="67"/>
        <v>29520</v>
      </c>
      <c r="Y373" s="132">
        <f t="shared" ca="1" si="68"/>
        <v>29520</v>
      </c>
      <c r="Z373">
        <f t="shared" si="71"/>
        <v>364</v>
      </c>
    </row>
    <row r="374" spans="7:26" x14ac:dyDescent="0.2">
      <c r="G374" s="371"/>
      <c r="M374" t="str">
        <f t="shared" si="69"/>
        <v/>
      </c>
      <c r="N374" t="str">
        <f t="shared" si="70"/>
        <v/>
      </c>
      <c r="O374" s="31" t="e">
        <f t="shared" ca="1" si="60"/>
        <v>#VALUE!</v>
      </c>
      <c r="P374" s="132" t="str">
        <f t="shared" ca="1" si="61"/>
        <v/>
      </c>
      <c r="Q374" s="132" t="str">
        <f t="shared" ca="1" si="62"/>
        <v/>
      </c>
      <c r="R374" s="132" t="str">
        <f t="shared" ca="1" si="63"/>
        <v/>
      </c>
      <c r="S374" s="132" t="str">
        <f t="shared" ca="1" si="64"/>
        <v/>
      </c>
      <c r="U374" s="131">
        <v>0.61736111111111114</v>
      </c>
      <c r="V374" s="132">
        <f t="shared" ca="1" si="65"/>
        <v>29520</v>
      </c>
      <c r="W374" s="132">
        <f t="shared" ca="1" si="66"/>
        <v>29520</v>
      </c>
      <c r="X374" s="132">
        <f t="shared" ca="1" si="67"/>
        <v>29520</v>
      </c>
      <c r="Y374" s="132">
        <f t="shared" ca="1" si="68"/>
        <v>29520</v>
      </c>
      <c r="Z374">
        <f t="shared" si="71"/>
        <v>365</v>
      </c>
    </row>
    <row r="375" spans="7:26" x14ac:dyDescent="0.2">
      <c r="G375" s="371"/>
      <c r="M375" t="str">
        <f t="shared" si="69"/>
        <v/>
      </c>
      <c r="N375" t="str">
        <f t="shared" si="70"/>
        <v/>
      </c>
      <c r="O375" s="31" t="e">
        <f t="shared" ca="1" si="60"/>
        <v>#VALUE!</v>
      </c>
      <c r="P375" s="132" t="str">
        <f t="shared" ca="1" si="61"/>
        <v/>
      </c>
      <c r="Q375" s="132" t="str">
        <f t="shared" ca="1" si="62"/>
        <v/>
      </c>
      <c r="R375" s="132" t="str">
        <f t="shared" ca="1" si="63"/>
        <v/>
      </c>
      <c r="S375" s="132" t="str">
        <f t="shared" ca="1" si="64"/>
        <v/>
      </c>
      <c r="U375" s="131">
        <v>0.61805555555555558</v>
      </c>
      <c r="V375" s="132">
        <f t="shared" ca="1" si="65"/>
        <v>29520</v>
      </c>
      <c r="W375" s="132">
        <f t="shared" ca="1" si="66"/>
        <v>29520</v>
      </c>
      <c r="X375" s="132">
        <f t="shared" ca="1" si="67"/>
        <v>29520</v>
      </c>
      <c r="Y375" s="132">
        <f t="shared" ca="1" si="68"/>
        <v>29520</v>
      </c>
      <c r="Z375">
        <f t="shared" si="71"/>
        <v>366</v>
      </c>
    </row>
    <row r="376" spans="7:26" x14ac:dyDescent="0.2">
      <c r="G376" s="371"/>
      <c r="M376" t="str">
        <f t="shared" si="69"/>
        <v/>
      </c>
      <c r="N376" t="str">
        <f t="shared" si="70"/>
        <v/>
      </c>
      <c r="O376" s="31" t="e">
        <f t="shared" ca="1" si="60"/>
        <v>#VALUE!</v>
      </c>
      <c r="P376" s="132" t="str">
        <f t="shared" ca="1" si="61"/>
        <v/>
      </c>
      <c r="Q376" s="132" t="str">
        <f t="shared" ca="1" si="62"/>
        <v/>
      </c>
      <c r="R376" s="132" t="str">
        <f t="shared" ca="1" si="63"/>
        <v/>
      </c>
      <c r="S376" s="132" t="str">
        <f t="shared" ca="1" si="64"/>
        <v/>
      </c>
      <c r="U376" s="131">
        <v>0.61875000000000002</v>
      </c>
      <c r="V376" s="132">
        <f t="shared" ca="1" si="65"/>
        <v>29520</v>
      </c>
      <c r="W376" s="132">
        <f t="shared" ca="1" si="66"/>
        <v>29520</v>
      </c>
      <c r="X376" s="132">
        <f t="shared" ca="1" si="67"/>
        <v>29520</v>
      </c>
      <c r="Y376" s="132">
        <f t="shared" ca="1" si="68"/>
        <v>29520</v>
      </c>
      <c r="Z376">
        <f t="shared" si="71"/>
        <v>367</v>
      </c>
    </row>
    <row r="377" spans="7:26" x14ac:dyDescent="0.2">
      <c r="G377" s="371"/>
      <c r="M377" t="str">
        <f t="shared" si="69"/>
        <v/>
      </c>
      <c r="N377" t="str">
        <f t="shared" si="70"/>
        <v/>
      </c>
      <c r="O377" s="31" t="e">
        <f t="shared" ca="1" si="60"/>
        <v>#VALUE!</v>
      </c>
      <c r="P377" s="132" t="str">
        <f t="shared" ca="1" si="61"/>
        <v/>
      </c>
      <c r="Q377" s="132" t="str">
        <f t="shared" ca="1" si="62"/>
        <v/>
      </c>
      <c r="R377" s="132" t="str">
        <f t="shared" ca="1" si="63"/>
        <v/>
      </c>
      <c r="S377" s="132" t="str">
        <f t="shared" ca="1" si="64"/>
        <v/>
      </c>
      <c r="U377" s="131">
        <v>0.61944444444444446</v>
      </c>
      <c r="V377" s="132">
        <f t="shared" ca="1" si="65"/>
        <v>29520</v>
      </c>
      <c r="W377" s="132">
        <f t="shared" ca="1" si="66"/>
        <v>29520</v>
      </c>
      <c r="X377" s="132">
        <f t="shared" ca="1" si="67"/>
        <v>29520</v>
      </c>
      <c r="Y377" s="132">
        <f t="shared" ca="1" si="68"/>
        <v>29520</v>
      </c>
      <c r="Z377">
        <f t="shared" si="71"/>
        <v>368</v>
      </c>
    </row>
    <row r="378" spans="7:26" x14ac:dyDescent="0.2">
      <c r="G378" s="371"/>
      <c r="M378" t="str">
        <f t="shared" si="69"/>
        <v/>
      </c>
      <c r="N378" t="str">
        <f t="shared" si="70"/>
        <v/>
      </c>
      <c r="O378" s="31" t="e">
        <f t="shared" ca="1" si="60"/>
        <v>#VALUE!</v>
      </c>
      <c r="P378" s="132" t="str">
        <f t="shared" ca="1" si="61"/>
        <v/>
      </c>
      <c r="Q378" s="132" t="str">
        <f t="shared" ca="1" si="62"/>
        <v/>
      </c>
      <c r="R378" s="132" t="str">
        <f t="shared" ca="1" si="63"/>
        <v/>
      </c>
      <c r="S378" s="132" t="str">
        <f t="shared" ca="1" si="64"/>
        <v/>
      </c>
      <c r="U378" s="131">
        <v>0.62013888888888891</v>
      </c>
      <c r="V378" s="132">
        <f t="shared" ca="1" si="65"/>
        <v>29520</v>
      </c>
      <c r="W378" s="132">
        <f t="shared" ca="1" si="66"/>
        <v>29520</v>
      </c>
      <c r="X378" s="132">
        <f t="shared" ca="1" si="67"/>
        <v>29520</v>
      </c>
      <c r="Y378" s="132">
        <f t="shared" ca="1" si="68"/>
        <v>29520</v>
      </c>
      <c r="Z378">
        <f t="shared" si="71"/>
        <v>369</v>
      </c>
    </row>
    <row r="379" spans="7:26" x14ac:dyDescent="0.2">
      <c r="G379" s="371"/>
      <c r="M379" t="str">
        <f t="shared" si="69"/>
        <v/>
      </c>
      <c r="N379" t="str">
        <f t="shared" si="70"/>
        <v/>
      </c>
      <c r="O379" s="31" t="e">
        <f t="shared" ca="1" si="60"/>
        <v>#VALUE!</v>
      </c>
      <c r="P379" s="132" t="str">
        <f t="shared" ca="1" si="61"/>
        <v/>
      </c>
      <c r="Q379" s="132" t="str">
        <f t="shared" ca="1" si="62"/>
        <v/>
      </c>
      <c r="R379" s="132" t="str">
        <f t="shared" ca="1" si="63"/>
        <v/>
      </c>
      <c r="S379" s="132" t="str">
        <f t="shared" ca="1" si="64"/>
        <v/>
      </c>
      <c r="U379" s="131">
        <v>0.62083333333333335</v>
      </c>
      <c r="V379" s="132">
        <f t="shared" ca="1" si="65"/>
        <v>29520</v>
      </c>
      <c r="W379" s="132">
        <f t="shared" ca="1" si="66"/>
        <v>29520</v>
      </c>
      <c r="X379" s="132">
        <f t="shared" ca="1" si="67"/>
        <v>29520</v>
      </c>
      <c r="Y379" s="132">
        <f t="shared" ca="1" si="68"/>
        <v>29520</v>
      </c>
      <c r="Z379">
        <f t="shared" si="71"/>
        <v>370</v>
      </c>
    </row>
    <row r="380" spans="7:26" x14ac:dyDescent="0.2">
      <c r="G380" s="371"/>
      <c r="M380" t="str">
        <f t="shared" si="69"/>
        <v/>
      </c>
      <c r="N380" t="str">
        <f t="shared" si="70"/>
        <v/>
      </c>
      <c r="O380" s="31" t="e">
        <f t="shared" ca="1" si="60"/>
        <v>#VALUE!</v>
      </c>
      <c r="P380" s="132" t="str">
        <f t="shared" ca="1" si="61"/>
        <v/>
      </c>
      <c r="Q380" s="132" t="str">
        <f t="shared" ca="1" si="62"/>
        <v/>
      </c>
      <c r="R380" s="132" t="str">
        <f t="shared" ca="1" si="63"/>
        <v/>
      </c>
      <c r="S380" s="132" t="str">
        <f t="shared" ca="1" si="64"/>
        <v/>
      </c>
      <c r="U380" s="131">
        <v>0.62152777777777779</v>
      </c>
      <c r="V380" s="132">
        <f t="shared" ca="1" si="65"/>
        <v>29520</v>
      </c>
      <c r="W380" s="132">
        <f t="shared" ca="1" si="66"/>
        <v>29520</v>
      </c>
      <c r="X380" s="132">
        <f t="shared" ca="1" si="67"/>
        <v>29520</v>
      </c>
      <c r="Y380" s="132">
        <f t="shared" ca="1" si="68"/>
        <v>29520</v>
      </c>
      <c r="Z380">
        <f t="shared" si="71"/>
        <v>371</v>
      </c>
    </row>
    <row r="381" spans="7:26" x14ac:dyDescent="0.2">
      <c r="G381" s="371"/>
      <c r="M381" t="str">
        <f t="shared" si="69"/>
        <v/>
      </c>
      <c r="N381" t="str">
        <f t="shared" si="70"/>
        <v/>
      </c>
      <c r="O381" s="31" t="e">
        <f t="shared" ca="1" si="60"/>
        <v>#VALUE!</v>
      </c>
      <c r="P381" s="132" t="str">
        <f t="shared" ca="1" si="61"/>
        <v/>
      </c>
      <c r="Q381" s="132" t="str">
        <f t="shared" ca="1" si="62"/>
        <v/>
      </c>
      <c r="R381" s="132" t="str">
        <f t="shared" ca="1" si="63"/>
        <v/>
      </c>
      <c r="S381" s="132" t="str">
        <f t="shared" ca="1" si="64"/>
        <v/>
      </c>
      <c r="U381" s="131">
        <v>0.62222222222222223</v>
      </c>
      <c r="V381" s="132">
        <f t="shared" ca="1" si="65"/>
        <v>29520</v>
      </c>
      <c r="W381" s="132">
        <f t="shared" ca="1" si="66"/>
        <v>29520</v>
      </c>
      <c r="X381" s="132">
        <f t="shared" ca="1" si="67"/>
        <v>29520</v>
      </c>
      <c r="Y381" s="132">
        <f t="shared" ca="1" si="68"/>
        <v>29520</v>
      </c>
      <c r="Z381">
        <f t="shared" si="71"/>
        <v>372</v>
      </c>
    </row>
    <row r="382" spans="7:26" x14ac:dyDescent="0.2">
      <c r="G382" s="371"/>
      <c r="M382" t="str">
        <f t="shared" si="69"/>
        <v/>
      </c>
      <c r="N382" t="str">
        <f t="shared" si="70"/>
        <v/>
      </c>
      <c r="O382" s="31" t="e">
        <f t="shared" ca="1" si="60"/>
        <v>#VALUE!</v>
      </c>
      <c r="P382" s="132" t="str">
        <f t="shared" ca="1" si="61"/>
        <v/>
      </c>
      <c r="Q382" s="132" t="str">
        <f t="shared" ca="1" si="62"/>
        <v/>
      </c>
      <c r="R382" s="132" t="str">
        <f t="shared" ca="1" si="63"/>
        <v/>
      </c>
      <c r="S382" s="132" t="str">
        <f t="shared" ca="1" si="64"/>
        <v/>
      </c>
      <c r="U382" s="131">
        <v>0.62291666666666667</v>
      </c>
      <c r="V382" s="132">
        <f t="shared" ca="1" si="65"/>
        <v>29520</v>
      </c>
      <c r="W382" s="132">
        <f t="shared" ca="1" si="66"/>
        <v>29520</v>
      </c>
      <c r="X382" s="132">
        <f t="shared" ca="1" si="67"/>
        <v>29520</v>
      </c>
      <c r="Y382" s="132">
        <f t="shared" ca="1" si="68"/>
        <v>29520</v>
      </c>
      <c r="Z382">
        <f t="shared" si="71"/>
        <v>373</v>
      </c>
    </row>
    <row r="383" spans="7:26" x14ac:dyDescent="0.2">
      <c r="G383" s="371"/>
      <c r="M383" t="str">
        <f t="shared" si="69"/>
        <v/>
      </c>
      <c r="N383" t="str">
        <f t="shared" si="70"/>
        <v/>
      </c>
      <c r="O383" s="31" t="e">
        <f t="shared" ca="1" si="60"/>
        <v>#VALUE!</v>
      </c>
      <c r="P383" s="132" t="str">
        <f t="shared" ca="1" si="61"/>
        <v/>
      </c>
      <c r="Q383" s="132" t="str">
        <f t="shared" ca="1" si="62"/>
        <v/>
      </c>
      <c r="R383" s="132" t="str">
        <f t="shared" ca="1" si="63"/>
        <v/>
      </c>
      <c r="S383" s="132" t="str">
        <f t="shared" ca="1" si="64"/>
        <v/>
      </c>
      <c r="U383" s="131">
        <v>0.62361111111111112</v>
      </c>
      <c r="V383" s="132">
        <f t="shared" ca="1" si="65"/>
        <v>29520</v>
      </c>
      <c r="W383" s="132">
        <f t="shared" ca="1" si="66"/>
        <v>29520</v>
      </c>
      <c r="X383" s="132">
        <f t="shared" ca="1" si="67"/>
        <v>29520</v>
      </c>
      <c r="Y383" s="132">
        <f t="shared" ca="1" si="68"/>
        <v>29520</v>
      </c>
      <c r="Z383">
        <f t="shared" si="71"/>
        <v>374</v>
      </c>
    </row>
    <row r="384" spans="7:26" x14ac:dyDescent="0.2">
      <c r="G384" s="371"/>
      <c r="M384" t="str">
        <f t="shared" si="69"/>
        <v/>
      </c>
      <c r="N384" t="str">
        <f t="shared" si="70"/>
        <v/>
      </c>
      <c r="O384" s="31" t="e">
        <f t="shared" ca="1" si="60"/>
        <v>#VALUE!</v>
      </c>
      <c r="P384" s="132" t="str">
        <f t="shared" ca="1" si="61"/>
        <v/>
      </c>
      <c r="Q384" s="132" t="str">
        <f t="shared" ca="1" si="62"/>
        <v/>
      </c>
      <c r="R384" s="132" t="str">
        <f t="shared" ca="1" si="63"/>
        <v/>
      </c>
      <c r="S384" s="132" t="str">
        <f t="shared" ca="1" si="64"/>
        <v/>
      </c>
      <c r="U384" s="131">
        <v>0.62430555555555556</v>
      </c>
      <c r="V384" s="132">
        <f t="shared" ca="1" si="65"/>
        <v>29520</v>
      </c>
      <c r="W384" s="132">
        <f t="shared" ca="1" si="66"/>
        <v>29520</v>
      </c>
      <c r="X384" s="132">
        <f t="shared" ca="1" si="67"/>
        <v>29520</v>
      </c>
      <c r="Y384" s="132">
        <f t="shared" ca="1" si="68"/>
        <v>29520</v>
      </c>
      <c r="Z384">
        <f t="shared" si="71"/>
        <v>375</v>
      </c>
    </row>
    <row r="385" spans="7:26" x14ac:dyDescent="0.2">
      <c r="G385" s="371"/>
      <c r="M385" t="str">
        <f t="shared" si="69"/>
        <v/>
      </c>
      <c r="N385" t="str">
        <f t="shared" si="70"/>
        <v/>
      </c>
      <c r="O385" s="31" t="e">
        <f t="shared" ca="1" si="60"/>
        <v>#VALUE!</v>
      </c>
      <c r="P385" s="132" t="str">
        <f t="shared" ca="1" si="61"/>
        <v/>
      </c>
      <c r="Q385" s="132" t="str">
        <f t="shared" ca="1" si="62"/>
        <v/>
      </c>
      <c r="R385" s="132" t="str">
        <f t="shared" ca="1" si="63"/>
        <v/>
      </c>
      <c r="S385" s="132" t="str">
        <f t="shared" ca="1" si="64"/>
        <v/>
      </c>
      <c r="U385" s="131">
        <v>0.625</v>
      </c>
      <c r="V385" s="132">
        <f t="shared" ca="1" si="65"/>
        <v>29520</v>
      </c>
      <c r="W385" s="132">
        <f t="shared" ca="1" si="66"/>
        <v>29520</v>
      </c>
      <c r="X385" s="132">
        <f t="shared" ca="1" si="67"/>
        <v>29520</v>
      </c>
      <c r="Y385" s="132">
        <f t="shared" ca="1" si="68"/>
        <v>29520</v>
      </c>
      <c r="Z385">
        <f t="shared" si="71"/>
        <v>376</v>
      </c>
    </row>
    <row r="386" spans="7:26" x14ac:dyDescent="0.2">
      <c r="G386" s="371"/>
      <c r="M386" t="str">
        <f t="shared" si="69"/>
        <v/>
      </c>
      <c r="N386" t="str">
        <f t="shared" si="70"/>
        <v/>
      </c>
      <c r="O386" s="31" t="e">
        <f t="shared" ca="1" si="60"/>
        <v>#VALUE!</v>
      </c>
      <c r="P386" s="132" t="str">
        <f t="shared" ca="1" si="61"/>
        <v/>
      </c>
      <c r="Q386" s="132" t="str">
        <f t="shared" ca="1" si="62"/>
        <v/>
      </c>
      <c r="R386" s="132" t="str">
        <f t="shared" ca="1" si="63"/>
        <v/>
      </c>
      <c r="S386" s="132" t="str">
        <f t="shared" ca="1" si="64"/>
        <v/>
      </c>
      <c r="U386" s="131">
        <v>0.62569444444444444</v>
      </c>
      <c r="V386" s="132">
        <f t="shared" ca="1" si="65"/>
        <v>29520</v>
      </c>
      <c r="W386" s="132">
        <f t="shared" ca="1" si="66"/>
        <v>29520</v>
      </c>
      <c r="X386" s="132">
        <f t="shared" ca="1" si="67"/>
        <v>29520</v>
      </c>
      <c r="Y386" s="132">
        <f t="shared" ca="1" si="68"/>
        <v>29520</v>
      </c>
      <c r="Z386">
        <f t="shared" si="71"/>
        <v>377</v>
      </c>
    </row>
    <row r="387" spans="7:26" x14ac:dyDescent="0.2">
      <c r="G387" s="371"/>
      <c r="M387" t="str">
        <f t="shared" si="69"/>
        <v/>
      </c>
      <c r="N387" t="str">
        <f t="shared" si="70"/>
        <v/>
      </c>
      <c r="O387" s="31" t="e">
        <f t="shared" ca="1" si="60"/>
        <v>#VALUE!</v>
      </c>
      <c r="P387" s="132" t="str">
        <f t="shared" ca="1" si="61"/>
        <v/>
      </c>
      <c r="Q387" s="132" t="str">
        <f t="shared" ca="1" si="62"/>
        <v/>
      </c>
      <c r="R387" s="132" t="str">
        <f t="shared" ca="1" si="63"/>
        <v/>
      </c>
      <c r="S387" s="132" t="str">
        <f t="shared" ca="1" si="64"/>
        <v/>
      </c>
      <c r="U387" s="131">
        <v>0.62638888888888888</v>
      </c>
      <c r="V387" s="132">
        <f t="shared" ca="1" si="65"/>
        <v>29520</v>
      </c>
      <c r="W387" s="132">
        <f t="shared" ca="1" si="66"/>
        <v>29520</v>
      </c>
      <c r="X387" s="132">
        <f t="shared" ca="1" si="67"/>
        <v>29520</v>
      </c>
      <c r="Y387" s="132">
        <f t="shared" ca="1" si="68"/>
        <v>29520</v>
      </c>
      <c r="Z387">
        <f t="shared" si="71"/>
        <v>378</v>
      </c>
    </row>
    <row r="388" spans="7:26" x14ac:dyDescent="0.2">
      <c r="G388" s="371"/>
      <c r="M388" t="str">
        <f t="shared" si="69"/>
        <v/>
      </c>
      <c r="N388" t="str">
        <f t="shared" si="70"/>
        <v/>
      </c>
      <c r="O388" s="31" t="e">
        <f t="shared" ca="1" si="60"/>
        <v>#VALUE!</v>
      </c>
      <c r="P388" s="132" t="str">
        <f t="shared" ca="1" si="61"/>
        <v/>
      </c>
      <c r="Q388" s="132" t="str">
        <f t="shared" ca="1" si="62"/>
        <v/>
      </c>
      <c r="R388" s="132" t="str">
        <f t="shared" ca="1" si="63"/>
        <v/>
      </c>
      <c r="S388" s="132" t="str">
        <f t="shared" ca="1" si="64"/>
        <v/>
      </c>
      <c r="U388" s="131">
        <v>0.62708333333333333</v>
      </c>
      <c r="V388" s="132">
        <f t="shared" ca="1" si="65"/>
        <v>29520</v>
      </c>
      <c r="W388" s="132">
        <f t="shared" ca="1" si="66"/>
        <v>29520</v>
      </c>
      <c r="X388" s="132">
        <f t="shared" ca="1" si="67"/>
        <v>29520</v>
      </c>
      <c r="Y388" s="132">
        <f t="shared" ca="1" si="68"/>
        <v>29520</v>
      </c>
      <c r="Z388">
        <f t="shared" si="71"/>
        <v>379</v>
      </c>
    </row>
    <row r="389" spans="7:26" x14ac:dyDescent="0.2">
      <c r="G389" s="371"/>
      <c r="M389" t="str">
        <f t="shared" si="69"/>
        <v/>
      </c>
      <c r="N389" t="str">
        <f t="shared" si="70"/>
        <v/>
      </c>
      <c r="O389" s="31" t="e">
        <f t="shared" ca="1" si="60"/>
        <v>#VALUE!</v>
      </c>
      <c r="P389" s="132" t="str">
        <f t="shared" ca="1" si="61"/>
        <v/>
      </c>
      <c r="Q389" s="132" t="str">
        <f t="shared" ca="1" si="62"/>
        <v/>
      </c>
      <c r="R389" s="132" t="str">
        <f t="shared" ca="1" si="63"/>
        <v/>
      </c>
      <c r="S389" s="132" t="str">
        <f t="shared" ca="1" si="64"/>
        <v/>
      </c>
      <c r="U389" s="131">
        <v>0.62777777777777777</v>
      </c>
      <c r="V389" s="132">
        <f t="shared" ca="1" si="65"/>
        <v>29520</v>
      </c>
      <c r="W389" s="132">
        <f t="shared" ca="1" si="66"/>
        <v>29520</v>
      </c>
      <c r="X389" s="132">
        <f t="shared" ca="1" si="67"/>
        <v>29520</v>
      </c>
      <c r="Y389" s="132">
        <f t="shared" ca="1" si="68"/>
        <v>29520</v>
      </c>
      <c r="Z389">
        <f t="shared" si="71"/>
        <v>380</v>
      </c>
    </row>
    <row r="390" spans="7:26" x14ac:dyDescent="0.2">
      <c r="G390" s="371"/>
      <c r="M390" t="str">
        <f t="shared" si="69"/>
        <v/>
      </c>
      <c r="N390" t="str">
        <f t="shared" si="70"/>
        <v/>
      </c>
      <c r="O390" s="31" t="e">
        <f t="shared" ca="1" si="60"/>
        <v>#VALUE!</v>
      </c>
      <c r="P390" s="132" t="str">
        <f t="shared" ca="1" si="61"/>
        <v/>
      </c>
      <c r="Q390" s="132" t="str">
        <f t="shared" ca="1" si="62"/>
        <v/>
      </c>
      <c r="R390" s="132" t="str">
        <f t="shared" ca="1" si="63"/>
        <v/>
      </c>
      <c r="S390" s="132" t="str">
        <f t="shared" ca="1" si="64"/>
        <v/>
      </c>
      <c r="U390" s="131">
        <v>0.62847222222222221</v>
      </c>
      <c r="V390" s="132">
        <f t="shared" ca="1" si="65"/>
        <v>29520</v>
      </c>
      <c r="W390" s="132">
        <f t="shared" ca="1" si="66"/>
        <v>29520</v>
      </c>
      <c r="X390" s="132">
        <f t="shared" ca="1" si="67"/>
        <v>29520</v>
      </c>
      <c r="Y390" s="132">
        <f t="shared" ca="1" si="68"/>
        <v>29520</v>
      </c>
      <c r="Z390">
        <f t="shared" si="71"/>
        <v>381</v>
      </c>
    </row>
    <row r="391" spans="7:26" x14ac:dyDescent="0.2">
      <c r="G391" s="371"/>
      <c r="M391" t="str">
        <f t="shared" si="69"/>
        <v/>
      </c>
      <c r="N391" t="str">
        <f t="shared" si="70"/>
        <v/>
      </c>
      <c r="O391" s="31" t="e">
        <f t="shared" ca="1" si="60"/>
        <v>#VALUE!</v>
      </c>
      <c r="P391" s="132" t="str">
        <f t="shared" ca="1" si="61"/>
        <v/>
      </c>
      <c r="Q391" s="132" t="str">
        <f t="shared" ca="1" si="62"/>
        <v/>
      </c>
      <c r="R391" s="132" t="str">
        <f t="shared" ca="1" si="63"/>
        <v/>
      </c>
      <c r="S391" s="132" t="str">
        <f t="shared" ca="1" si="64"/>
        <v/>
      </c>
      <c r="U391" s="131">
        <v>0.62916666666666665</v>
      </c>
      <c r="V391" s="132">
        <f t="shared" ca="1" si="65"/>
        <v>29520</v>
      </c>
      <c r="W391" s="132">
        <f t="shared" ca="1" si="66"/>
        <v>29520</v>
      </c>
      <c r="X391" s="132">
        <f t="shared" ca="1" si="67"/>
        <v>29520</v>
      </c>
      <c r="Y391" s="132">
        <f t="shared" ca="1" si="68"/>
        <v>29520</v>
      </c>
      <c r="Z391">
        <f t="shared" si="71"/>
        <v>382</v>
      </c>
    </row>
    <row r="392" spans="7:26" x14ac:dyDescent="0.2">
      <c r="G392" s="371"/>
      <c r="M392" t="str">
        <f t="shared" si="69"/>
        <v/>
      </c>
      <c r="N392" t="str">
        <f t="shared" si="70"/>
        <v/>
      </c>
      <c r="O392" s="31" t="e">
        <f t="shared" ca="1" si="60"/>
        <v>#VALUE!</v>
      </c>
      <c r="P392" s="132" t="str">
        <f t="shared" ca="1" si="61"/>
        <v/>
      </c>
      <c r="Q392" s="132" t="str">
        <f t="shared" ca="1" si="62"/>
        <v/>
      </c>
      <c r="R392" s="132" t="str">
        <f t="shared" ca="1" si="63"/>
        <v/>
      </c>
      <c r="S392" s="132" t="str">
        <f t="shared" ca="1" si="64"/>
        <v/>
      </c>
      <c r="U392" s="131">
        <v>0.62986111111111109</v>
      </c>
      <c r="V392" s="132">
        <f t="shared" ca="1" si="65"/>
        <v>29520</v>
      </c>
      <c r="W392" s="132">
        <f t="shared" ca="1" si="66"/>
        <v>29520</v>
      </c>
      <c r="X392" s="132">
        <f t="shared" ca="1" si="67"/>
        <v>29520</v>
      </c>
      <c r="Y392" s="132">
        <f t="shared" ca="1" si="68"/>
        <v>29520</v>
      </c>
      <c r="Z392">
        <f t="shared" si="71"/>
        <v>383</v>
      </c>
    </row>
    <row r="393" spans="7:26" x14ac:dyDescent="0.2">
      <c r="G393" s="371"/>
      <c r="M393" t="str">
        <f t="shared" si="69"/>
        <v/>
      </c>
      <c r="N393" t="str">
        <f t="shared" si="70"/>
        <v/>
      </c>
      <c r="O393" s="31" t="e">
        <f t="shared" ca="1" si="60"/>
        <v>#VALUE!</v>
      </c>
      <c r="P393" s="132" t="str">
        <f t="shared" ca="1" si="61"/>
        <v/>
      </c>
      <c r="Q393" s="132" t="str">
        <f t="shared" ca="1" si="62"/>
        <v/>
      </c>
      <c r="R393" s="132" t="str">
        <f t="shared" ca="1" si="63"/>
        <v/>
      </c>
      <c r="S393" s="132" t="str">
        <f t="shared" ca="1" si="64"/>
        <v/>
      </c>
      <c r="U393" s="131">
        <v>0.63055555555555554</v>
      </c>
      <c r="V393" s="132">
        <f t="shared" ca="1" si="65"/>
        <v>29520</v>
      </c>
      <c r="W393" s="132">
        <f t="shared" ca="1" si="66"/>
        <v>29520</v>
      </c>
      <c r="X393" s="132">
        <f t="shared" ca="1" si="67"/>
        <v>29520</v>
      </c>
      <c r="Y393" s="132">
        <f t="shared" ca="1" si="68"/>
        <v>29520</v>
      </c>
      <c r="Z393">
        <f t="shared" si="71"/>
        <v>384</v>
      </c>
    </row>
    <row r="394" spans="7:26" x14ac:dyDescent="0.2">
      <c r="G394" s="371"/>
      <c r="M394" t="str">
        <f t="shared" si="69"/>
        <v/>
      </c>
      <c r="N394" t="str">
        <f t="shared" si="70"/>
        <v/>
      </c>
      <c r="O394" s="31" t="e">
        <f t="shared" ref="O394:O457" ca="1" si="72">IF(ISNUMBER($G394),OFFSET(G$9,$N394,0),"")+IF(VALUE(OFFSET(G$9,$N394,0))&lt;8/24,1,0)</f>
        <v>#VALUE!</v>
      </c>
      <c r="P394" s="132" t="str">
        <f t="shared" ref="P394:P457" ca="1" si="73">IF(ISNUMBER($G394),OFFSET(H$9,$N394,0),"")</f>
        <v/>
      </c>
      <c r="Q394" s="132" t="str">
        <f t="shared" ref="Q394:Q457" ca="1" si="74">IF(ISNUMBER($G394),OFFSET(I$9,$N394,0),"")</f>
        <v/>
      </c>
      <c r="R394" s="132" t="str">
        <f t="shared" ref="R394:R457" ca="1" si="75">IF(ISNUMBER($G394),OFFSET(J$9,$N394,0),"")</f>
        <v/>
      </c>
      <c r="S394" s="132" t="str">
        <f t="shared" ref="S394:S457" ca="1" si="76">IF(ISNUMBER($G394),OFFSET(K$9,$N394,0),"")</f>
        <v/>
      </c>
      <c r="U394" s="131">
        <v>0.63124999999999998</v>
      </c>
      <c r="V394" s="132">
        <f t="shared" ref="V394:V457" ca="1" si="77">VLOOKUP($U394,OFFSET($O$10,0,0,$H$8,5),2)</f>
        <v>29520</v>
      </c>
      <c r="W394" s="132">
        <f t="shared" ref="W394:W457" ca="1" si="78">VLOOKUP($U394,OFFSET($O$10,0,0,$H$8,5),3)</f>
        <v>29520</v>
      </c>
      <c r="X394" s="132">
        <f t="shared" ref="X394:X457" ca="1" si="79">VLOOKUP($U394,OFFSET($O$10,0,0,$H$8,5),4)</f>
        <v>29520</v>
      </c>
      <c r="Y394" s="132">
        <f t="shared" ref="Y394:Y457" ca="1" si="80">VLOOKUP($U394,OFFSET($O$10,0,0,$H$8,5),5)</f>
        <v>29520</v>
      </c>
      <c r="Z394">
        <f t="shared" si="71"/>
        <v>385</v>
      </c>
    </row>
    <row r="395" spans="7:26" x14ac:dyDescent="0.2">
      <c r="G395" s="371"/>
      <c r="M395" t="str">
        <f t="shared" ref="M395:M458" si="81">IF(M394&lt;$H$8,M394+1,"")</f>
        <v/>
      </c>
      <c r="N395" t="str">
        <f t="shared" ref="N395:N458" si="82">IF(AND(ISNUMBER(N394),1&lt;N394),N394-1,"")</f>
        <v/>
      </c>
      <c r="O395" s="31" t="e">
        <f t="shared" ca="1" si="72"/>
        <v>#VALUE!</v>
      </c>
      <c r="P395" s="132" t="str">
        <f t="shared" ca="1" si="73"/>
        <v/>
      </c>
      <c r="Q395" s="132" t="str">
        <f t="shared" ca="1" si="74"/>
        <v/>
      </c>
      <c r="R395" s="132" t="str">
        <f t="shared" ca="1" si="75"/>
        <v/>
      </c>
      <c r="S395" s="132" t="str">
        <f t="shared" ca="1" si="76"/>
        <v/>
      </c>
      <c r="U395" s="131">
        <v>0.63194444444444442</v>
      </c>
      <c r="V395" s="132">
        <f t="shared" ca="1" si="77"/>
        <v>29520</v>
      </c>
      <c r="W395" s="132">
        <f t="shared" ca="1" si="78"/>
        <v>29520</v>
      </c>
      <c r="X395" s="132">
        <f t="shared" ca="1" si="79"/>
        <v>29520</v>
      </c>
      <c r="Y395" s="132">
        <f t="shared" ca="1" si="80"/>
        <v>29520</v>
      </c>
      <c r="Z395">
        <f t="shared" ref="Z395:Z458" si="83">Z394+1</f>
        <v>386</v>
      </c>
    </row>
    <row r="396" spans="7:26" x14ac:dyDescent="0.2">
      <c r="G396" s="371"/>
      <c r="M396" t="str">
        <f t="shared" si="81"/>
        <v/>
      </c>
      <c r="N396" t="str">
        <f t="shared" si="82"/>
        <v/>
      </c>
      <c r="O396" s="31" t="e">
        <f t="shared" ca="1" si="72"/>
        <v>#VALUE!</v>
      </c>
      <c r="P396" s="132" t="str">
        <f t="shared" ca="1" si="73"/>
        <v/>
      </c>
      <c r="Q396" s="132" t="str">
        <f t="shared" ca="1" si="74"/>
        <v/>
      </c>
      <c r="R396" s="132" t="str">
        <f t="shared" ca="1" si="75"/>
        <v/>
      </c>
      <c r="S396" s="132" t="str">
        <f t="shared" ca="1" si="76"/>
        <v/>
      </c>
      <c r="U396" s="131">
        <v>0.63263888888888886</v>
      </c>
      <c r="V396" s="132">
        <f t="shared" ca="1" si="77"/>
        <v>29520</v>
      </c>
      <c r="W396" s="132">
        <f t="shared" ca="1" si="78"/>
        <v>29520</v>
      </c>
      <c r="X396" s="132">
        <f t="shared" ca="1" si="79"/>
        <v>29520</v>
      </c>
      <c r="Y396" s="132">
        <f t="shared" ca="1" si="80"/>
        <v>29520</v>
      </c>
      <c r="Z396">
        <f t="shared" si="83"/>
        <v>387</v>
      </c>
    </row>
    <row r="397" spans="7:26" x14ac:dyDescent="0.2">
      <c r="G397" s="371"/>
      <c r="M397" t="str">
        <f t="shared" si="81"/>
        <v/>
      </c>
      <c r="N397" t="str">
        <f t="shared" si="82"/>
        <v/>
      </c>
      <c r="O397" s="31" t="e">
        <f t="shared" ca="1" si="72"/>
        <v>#VALUE!</v>
      </c>
      <c r="P397" s="132" t="str">
        <f t="shared" ca="1" si="73"/>
        <v/>
      </c>
      <c r="Q397" s="132" t="str">
        <f t="shared" ca="1" si="74"/>
        <v/>
      </c>
      <c r="R397" s="132" t="str">
        <f t="shared" ca="1" si="75"/>
        <v/>
      </c>
      <c r="S397" s="132" t="str">
        <f t="shared" ca="1" si="76"/>
        <v/>
      </c>
      <c r="U397" s="131">
        <v>0.6333333333333333</v>
      </c>
      <c r="V397" s="132">
        <f t="shared" ca="1" si="77"/>
        <v>29520</v>
      </c>
      <c r="W397" s="132">
        <f t="shared" ca="1" si="78"/>
        <v>29520</v>
      </c>
      <c r="X397" s="132">
        <f t="shared" ca="1" si="79"/>
        <v>29520</v>
      </c>
      <c r="Y397" s="132">
        <f t="shared" ca="1" si="80"/>
        <v>29520</v>
      </c>
      <c r="Z397">
        <f t="shared" si="83"/>
        <v>388</v>
      </c>
    </row>
    <row r="398" spans="7:26" x14ac:dyDescent="0.2">
      <c r="G398" s="371"/>
      <c r="M398" t="str">
        <f t="shared" si="81"/>
        <v/>
      </c>
      <c r="N398" t="str">
        <f t="shared" si="82"/>
        <v/>
      </c>
      <c r="O398" s="31" t="e">
        <f t="shared" ca="1" si="72"/>
        <v>#VALUE!</v>
      </c>
      <c r="P398" s="132" t="str">
        <f t="shared" ca="1" si="73"/>
        <v/>
      </c>
      <c r="Q398" s="132" t="str">
        <f t="shared" ca="1" si="74"/>
        <v/>
      </c>
      <c r="R398" s="132" t="str">
        <f t="shared" ca="1" si="75"/>
        <v/>
      </c>
      <c r="S398" s="132" t="str">
        <f t="shared" ca="1" si="76"/>
        <v/>
      </c>
      <c r="U398" s="131">
        <v>0.63402777777777775</v>
      </c>
      <c r="V398" s="132">
        <f t="shared" ca="1" si="77"/>
        <v>29520</v>
      </c>
      <c r="W398" s="132">
        <f t="shared" ca="1" si="78"/>
        <v>29520</v>
      </c>
      <c r="X398" s="132">
        <f t="shared" ca="1" si="79"/>
        <v>29520</v>
      </c>
      <c r="Y398" s="132">
        <f t="shared" ca="1" si="80"/>
        <v>29520</v>
      </c>
      <c r="Z398">
        <f t="shared" si="83"/>
        <v>389</v>
      </c>
    </row>
    <row r="399" spans="7:26" x14ac:dyDescent="0.2">
      <c r="G399" s="371"/>
      <c r="M399" t="str">
        <f t="shared" si="81"/>
        <v/>
      </c>
      <c r="N399" t="str">
        <f t="shared" si="82"/>
        <v/>
      </c>
      <c r="O399" s="31" t="e">
        <f t="shared" ca="1" si="72"/>
        <v>#VALUE!</v>
      </c>
      <c r="P399" s="132" t="str">
        <f t="shared" ca="1" si="73"/>
        <v/>
      </c>
      <c r="Q399" s="132" t="str">
        <f t="shared" ca="1" si="74"/>
        <v/>
      </c>
      <c r="R399" s="132" t="str">
        <f t="shared" ca="1" si="75"/>
        <v/>
      </c>
      <c r="S399" s="132" t="str">
        <f t="shared" ca="1" si="76"/>
        <v/>
      </c>
      <c r="U399" s="131">
        <v>0.63472222222222219</v>
      </c>
      <c r="V399" s="132">
        <f t="shared" ca="1" si="77"/>
        <v>29520</v>
      </c>
      <c r="W399" s="132">
        <f t="shared" ca="1" si="78"/>
        <v>29520</v>
      </c>
      <c r="X399" s="132">
        <f t="shared" ca="1" si="79"/>
        <v>29520</v>
      </c>
      <c r="Y399" s="132">
        <f t="shared" ca="1" si="80"/>
        <v>29520</v>
      </c>
      <c r="Z399">
        <f t="shared" si="83"/>
        <v>390</v>
      </c>
    </row>
    <row r="400" spans="7:26" x14ac:dyDescent="0.2">
      <c r="G400" s="371"/>
      <c r="M400" t="str">
        <f t="shared" si="81"/>
        <v/>
      </c>
      <c r="N400" t="str">
        <f t="shared" si="82"/>
        <v/>
      </c>
      <c r="O400" s="31" t="e">
        <f t="shared" ca="1" si="72"/>
        <v>#VALUE!</v>
      </c>
      <c r="P400" s="132" t="str">
        <f t="shared" ca="1" si="73"/>
        <v/>
      </c>
      <c r="Q400" s="132" t="str">
        <f t="shared" ca="1" si="74"/>
        <v/>
      </c>
      <c r="R400" s="132" t="str">
        <f t="shared" ca="1" si="75"/>
        <v/>
      </c>
      <c r="S400" s="132" t="str">
        <f t="shared" ca="1" si="76"/>
        <v/>
      </c>
      <c r="U400" s="131">
        <v>0.63541666666666663</v>
      </c>
      <c r="V400" s="132">
        <f t="shared" ca="1" si="77"/>
        <v>29520</v>
      </c>
      <c r="W400" s="132">
        <f t="shared" ca="1" si="78"/>
        <v>29520</v>
      </c>
      <c r="X400" s="132">
        <f t="shared" ca="1" si="79"/>
        <v>29520</v>
      </c>
      <c r="Y400" s="132">
        <f t="shared" ca="1" si="80"/>
        <v>29520</v>
      </c>
      <c r="Z400">
        <f t="shared" si="83"/>
        <v>391</v>
      </c>
    </row>
    <row r="401" spans="7:26" x14ac:dyDescent="0.2">
      <c r="G401" s="371"/>
      <c r="M401" t="str">
        <f t="shared" si="81"/>
        <v/>
      </c>
      <c r="N401" t="str">
        <f t="shared" si="82"/>
        <v/>
      </c>
      <c r="O401" s="31" t="e">
        <f t="shared" ca="1" si="72"/>
        <v>#VALUE!</v>
      </c>
      <c r="P401" s="132" t="str">
        <f t="shared" ca="1" si="73"/>
        <v/>
      </c>
      <c r="Q401" s="132" t="str">
        <f t="shared" ca="1" si="74"/>
        <v/>
      </c>
      <c r="R401" s="132" t="str">
        <f t="shared" ca="1" si="75"/>
        <v/>
      </c>
      <c r="S401" s="132" t="str">
        <f t="shared" ca="1" si="76"/>
        <v/>
      </c>
      <c r="U401" s="131">
        <v>0.6875</v>
      </c>
      <c r="V401" s="132">
        <f t="shared" ca="1" si="77"/>
        <v>29520</v>
      </c>
      <c r="W401" s="132">
        <f t="shared" ca="1" si="78"/>
        <v>29520</v>
      </c>
      <c r="X401" s="132">
        <f t="shared" ca="1" si="79"/>
        <v>29520</v>
      </c>
      <c r="Y401" s="132">
        <f t="shared" ca="1" si="80"/>
        <v>29520</v>
      </c>
      <c r="Z401">
        <f t="shared" si="83"/>
        <v>392</v>
      </c>
    </row>
    <row r="402" spans="7:26" x14ac:dyDescent="0.2">
      <c r="G402" s="371"/>
      <c r="M402" t="str">
        <f t="shared" si="81"/>
        <v/>
      </c>
      <c r="N402" t="str">
        <f t="shared" si="82"/>
        <v/>
      </c>
      <c r="O402" s="31" t="e">
        <f t="shared" ca="1" si="72"/>
        <v>#VALUE!</v>
      </c>
      <c r="P402" s="132" t="str">
        <f t="shared" ca="1" si="73"/>
        <v/>
      </c>
      <c r="Q402" s="132" t="str">
        <f t="shared" ca="1" si="74"/>
        <v/>
      </c>
      <c r="R402" s="132" t="str">
        <f t="shared" ca="1" si="75"/>
        <v/>
      </c>
      <c r="S402" s="132" t="str">
        <f t="shared" ca="1" si="76"/>
        <v/>
      </c>
      <c r="U402" s="131">
        <v>0.68819444444444444</v>
      </c>
      <c r="V402" s="132">
        <f t="shared" ca="1" si="77"/>
        <v>29520</v>
      </c>
      <c r="W402" s="132">
        <f t="shared" ca="1" si="78"/>
        <v>29520</v>
      </c>
      <c r="X402" s="132">
        <f t="shared" ca="1" si="79"/>
        <v>29520</v>
      </c>
      <c r="Y402" s="132">
        <f t="shared" ca="1" si="80"/>
        <v>29520</v>
      </c>
      <c r="Z402">
        <f t="shared" si="83"/>
        <v>393</v>
      </c>
    </row>
    <row r="403" spans="7:26" x14ac:dyDescent="0.2">
      <c r="G403" s="371"/>
      <c r="M403" t="str">
        <f t="shared" si="81"/>
        <v/>
      </c>
      <c r="N403" t="str">
        <f t="shared" si="82"/>
        <v/>
      </c>
      <c r="O403" s="31" t="e">
        <f t="shared" ca="1" si="72"/>
        <v>#VALUE!</v>
      </c>
      <c r="P403" s="132" t="str">
        <f t="shared" ca="1" si="73"/>
        <v/>
      </c>
      <c r="Q403" s="132" t="str">
        <f t="shared" ca="1" si="74"/>
        <v/>
      </c>
      <c r="R403" s="132" t="str">
        <f t="shared" ca="1" si="75"/>
        <v/>
      </c>
      <c r="S403" s="132" t="str">
        <f t="shared" ca="1" si="76"/>
        <v/>
      </c>
      <c r="U403" s="131">
        <v>0.68888888888888899</v>
      </c>
      <c r="V403" s="132">
        <f t="shared" ca="1" si="77"/>
        <v>29520</v>
      </c>
      <c r="W403" s="132">
        <f t="shared" ca="1" si="78"/>
        <v>29520</v>
      </c>
      <c r="X403" s="132">
        <f t="shared" ca="1" si="79"/>
        <v>29520</v>
      </c>
      <c r="Y403" s="132">
        <f t="shared" ca="1" si="80"/>
        <v>29520</v>
      </c>
      <c r="Z403">
        <f t="shared" si="83"/>
        <v>394</v>
      </c>
    </row>
    <row r="404" spans="7:26" x14ac:dyDescent="0.2">
      <c r="G404" s="371"/>
      <c r="M404" t="str">
        <f t="shared" si="81"/>
        <v/>
      </c>
      <c r="N404" t="str">
        <f t="shared" si="82"/>
        <v/>
      </c>
      <c r="O404" s="31" t="e">
        <f t="shared" ca="1" si="72"/>
        <v>#VALUE!</v>
      </c>
      <c r="P404" s="132" t="str">
        <f t="shared" ca="1" si="73"/>
        <v/>
      </c>
      <c r="Q404" s="132" t="str">
        <f t="shared" ca="1" si="74"/>
        <v/>
      </c>
      <c r="R404" s="132" t="str">
        <f t="shared" ca="1" si="75"/>
        <v/>
      </c>
      <c r="S404" s="132" t="str">
        <f t="shared" ca="1" si="76"/>
        <v/>
      </c>
      <c r="U404" s="131">
        <v>0.68958333333333333</v>
      </c>
      <c r="V404" s="132">
        <f t="shared" ca="1" si="77"/>
        <v>29520</v>
      </c>
      <c r="W404" s="132">
        <f t="shared" ca="1" si="78"/>
        <v>29520</v>
      </c>
      <c r="X404" s="132">
        <f t="shared" ca="1" si="79"/>
        <v>29520</v>
      </c>
      <c r="Y404" s="132">
        <f t="shared" ca="1" si="80"/>
        <v>29520</v>
      </c>
      <c r="Z404">
        <f t="shared" si="83"/>
        <v>395</v>
      </c>
    </row>
    <row r="405" spans="7:26" x14ac:dyDescent="0.2">
      <c r="G405" s="371"/>
      <c r="M405" t="str">
        <f t="shared" si="81"/>
        <v/>
      </c>
      <c r="N405" t="str">
        <f t="shared" si="82"/>
        <v/>
      </c>
      <c r="O405" s="31" t="e">
        <f t="shared" ca="1" si="72"/>
        <v>#VALUE!</v>
      </c>
      <c r="P405" s="132" t="str">
        <f t="shared" ca="1" si="73"/>
        <v/>
      </c>
      <c r="Q405" s="132" t="str">
        <f t="shared" ca="1" si="74"/>
        <v/>
      </c>
      <c r="R405" s="132" t="str">
        <f t="shared" ca="1" si="75"/>
        <v/>
      </c>
      <c r="S405" s="132" t="str">
        <f t="shared" ca="1" si="76"/>
        <v/>
      </c>
      <c r="U405" s="131">
        <v>0.69027777777777777</v>
      </c>
      <c r="V405" s="132">
        <f t="shared" ca="1" si="77"/>
        <v>29520</v>
      </c>
      <c r="W405" s="132">
        <f t="shared" ca="1" si="78"/>
        <v>29520</v>
      </c>
      <c r="X405" s="132">
        <f t="shared" ca="1" si="79"/>
        <v>29520</v>
      </c>
      <c r="Y405" s="132">
        <f t="shared" ca="1" si="80"/>
        <v>29520</v>
      </c>
      <c r="Z405">
        <f t="shared" si="83"/>
        <v>396</v>
      </c>
    </row>
    <row r="406" spans="7:26" x14ac:dyDescent="0.2">
      <c r="G406" s="371"/>
      <c r="M406" t="str">
        <f t="shared" si="81"/>
        <v/>
      </c>
      <c r="N406" t="str">
        <f t="shared" si="82"/>
        <v/>
      </c>
      <c r="O406" s="31" t="e">
        <f t="shared" ca="1" si="72"/>
        <v>#VALUE!</v>
      </c>
      <c r="P406" s="132" t="str">
        <f t="shared" ca="1" si="73"/>
        <v/>
      </c>
      <c r="Q406" s="132" t="str">
        <f t="shared" ca="1" si="74"/>
        <v/>
      </c>
      <c r="R406" s="132" t="str">
        <f t="shared" ca="1" si="75"/>
        <v/>
      </c>
      <c r="S406" s="132" t="str">
        <f t="shared" ca="1" si="76"/>
        <v/>
      </c>
      <c r="U406" s="131">
        <v>0.69097222222222221</v>
      </c>
      <c r="V406" s="132">
        <f t="shared" ca="1" si="77"/>
        <v>29520</v>
      </c>
      <c r="W406" s="132">
        <f t="shared" ca="1" si="78"/>
        <v>29520</v>
      </c>
      <c r="X406" s="132">
        <f t="shared" ca="1" si="79"/>
        <v>29520</v>
      </c>
      <c r="Y406" s="132">
        <f t="shared" ca="1" si="80"/>
        <v>29520</v>
      </c>
      <c r="Z406">
        <f t="shared" si="83"/>
        <v>397</v>
      </c>
    </row>
    <row r="407" spans="7:26" x14ac:dyDescent="0.2">
      <c r="G407" s="371"/>
      <c r="M407" t="str">
        <f t="shared" si="81"/>
        <v/>
      </c>
      <c r="N407" t="str">
        <f t="shared" si="82"/>
        <v/>
      </c>
      <c r="O407" s="31" t="e">
        <f t="shared" ca="1" si="72"/>
        <v>#VALUE!</v>
      </c>
      <c r="P407" s="132" t="str">
        <f t="shared" ca="1" si="73"/>
        <v/>
      </c>
      <c r="Q407" s="132" t="str">
        <f t="shared" ca="1" si="74"/>
        <v/>
      </c>
      <c r="R407" s="132" t="str">
        <f t="shared" ca="1" si="75"/>
        <v/>
      </c>
      <c r="S407" s="132" t="str">
        <f t="shared" ca="1" si="76"/>
        <v/>
      </c>
      <c r="U407" s="131">
        <v>0.69166666666666676</v>
      </c>
      <c r="V407" s="132">
        <f t="shared" ca="1" si="77"/>
        <v>29520</v>
      </c>
      <c r="W407" s="132">
        <f t="shared" ca="1" si="78"/>
        <v>29520</v>
      </c>
      <c r="X407" s="132">
        <f t="shared" ca="1" si="79"/>
        <v>29520</v>
      </c>
      <c r="Y407" s="132">
        <f t="shared" ca="1" si="80"/>
        <v>29520</v>
      </c>
      <c r="Z407">
        <f t="shared" si="83"/>
        <v>398</v>
      </c>
    </row>
    <row r="408" spans="7:26" x14ac:dyDescent="0.2">
      <c r="G408" s="371"/>
      <c r="M408" t="str">
        <f t="shared" si="81"/>
        <v/>
      </c>
      <c r="N408" t="str">
        <f t="shared" si="82"/>
        <v/>
      </c>
      <c r="O408" s="31" t="e">
        <f t="shared" ca="1" si="72"/>
        <v>#VALUE!</v>
      </c>
      <c r="P408" s="132" t="str">
        <f t="shared" ca="1" si="73"/>
        <v/>
      </c>
      <c r="Q408" s="132" t="str">
        <f t="shared" ca="1" si="74"/>
        <v/>
      </c>
      <c r="R408" s="132" t="str">
        <f t="shared" ca="1" si="75"/>
        <v/>
      </c>
      <c r="S408" s="132" t="str">
        <f t="shared" ca="1" si="76"/>
        <v/>
      </c>
      <c r="U408" s="131">
        <v>0.69236111111111109</v>
      </c>
      <c r="V408" s="132">
        <f t="shared" ca="1" si="77"/>
        <v>29520</v>
      </c>
      <c r="W408" s="132">
        <f t="shared" ca="1" si="78"/>
        <v>29520</v>
      </c>
      <c r="X408" s="132">
        <f t="shared" ca="1" si="79"/>
        <v>29520</v>
      </c>
      <c r="Y408" s="132">
        <f t="shared" ca="1" si="80"/>
        <v>29520</v>
      </c>
      <c r="Z408">
        <f t="shared" si="83"/>
        <v>399</v>
      </c>
    </row>
    <row r="409" spans="7:26" x14ac:dyDescent="0.2">
      <c r="G409" s="371"/>
      <c r="M409" t="str">
        <f t="shared" si="81"/>
        <v/>
      </c>
      <c r="N409" t="str">
        <f t="shared" si="82"/>
        <v/>
      </c>
      <c r="O409" s="31" t="e">
        <f t="shared" ca="1" si="72"/>
        <v>#VALUE!</v>
      </c>
      <c r="P409" s="132" t="str">
        <f t="shared" ca="1" si="73"/>
        <v/>
      </c>
      <c r="Q409" s="132" t="str">
        <f t="shared" ca="1" si="74"/>
        <v/>
      </c>
      <c r="R409" s="132" t="str">
        <f t="shared" ca="1" si="75"/>
        <v/>
      </c>
      <c r="S409" s="132" t="str">
        <f t="shared" ca="1" si="76"/>
        <v/>
      </c>
      <c r="U409" s="131">
        <v>0.69305555555555554</v>
      </c>
      <c r="V409" s="132">
        <f t="shared" ca="1" si="77"/>
        <v>29520</v>
      </c>
      <c r="W409" s="132">
        <f t="shared" ca="1" si="78"/>
        <v>29520</v>
      </c>
      <c r="X409" s="132">
        <f t="shared" ca="1" si="79"/>
        <v>29520</v>
      </c>
      <c r="Y409" s="132">
        <f t="shared" ca="1" si="80"/>
        <v>29520</v>
      </c>
      <c r="Z409">
        <f t="shared" si="83"/>
        <v>400</v>
      </c>
    </row>
    <row r="410" spans="7:26" x14ac:dyDescent="0.2">
      <c r="G410" s="371"/>
      <c r="M410" t="str">
        <f t="shared" si="81"/>
        <v/>
      </c>
      <c r="N410" t="str">
        <f t="shared" si="82"/>
        <v/>
      </c>
      <c r="O410" s="31" t="e">
        <f t="shared" ca="1" si="72"/>
        <v>#VALUE!</v>
      </c>
      <c r="P410" s="132" t="str">
        <f t="shared" ca="1" si="73"/>
        <v/>
      </c>
      <c r="Q410" s="132" t="str">
        <f t="shared" ca="1" si="74"/>
        <v/>
      </c>
      <c r="R410" s="132" t="str">
        <f t="shared" ca="1" si="75"/>
        <v/>
      </c>
      <c r="S410" s="132" t="str">
        <f t="shared" ca="1" si="76"/>
        <v/>
      </c>
      <c r="U410" s="131">
        <v>0.69374999999999998</v>
      </c>
      <c r="V410" s="132">
        <f t="shared" ca="1" si="77"/>
        <v>29520</v>
      </c>
      <c r="W410" s="132">
        <f t="shared" ca="1" si="78"/>
        <v>29520</v>
      </c>
      <c r="X410" s="132">
        <f t="shared" ca="1" si="79"/>
        <v>29520</v>
      </c>
      <c r="Y410" s="132">
        <f t="shared" ca="1" si="80"/>
        <v>29520</v>
      </c>
      <c r="Z410">
        <f t="shared" si="83"/>
        <v>401</v>
      </c>
    </row>
    <row r="411" spans="7:26" x14ac:dyDescent="0.2">
      <c r="G411" s="371"/>
      <c r="M411" t="str">
        <f t="shared" si="81"/>
        <v/>
      </c>
      <c r="N411" t="str">
        <f t="shared" si="82"/>
        <v/>
      </c>
      <c r="O411" s="31" t="e">
        <f t="shared" ca="1" si="72"/>
        <v>#VALUE!</v>
      </c>
      <c r="P411" s="132" t="str">
        <f t="shared" ca="1" si="73"/>
        <v/>
      </c>
      <c r="Q411" s="132" t="str">
        <f t="shared" ca="1" si="74"/>
        <v/>
      </c>
      <c r="R411" s="132" t="str">
        <f t="shared" ca="1" si="75"/>
        <v/>
      </c>
      <c r="S411" s="132" t="str">
        <f t="shared" ca="1" si="76"/>
        <v/>
      </c>
      <c r="U411" s="131">
        <v>0.69444444444444453</v>
      </c>
      <c r="V411" s="132">
        <f t="shared" ca="1" si="77"/>
        <v>29520</v>
      </c>
      <c r="W411" s="132">
        <f t="shared" ca="1" si="78"/>
        <v>29520</v>
      </c>
      <c r="X411" s="132">
        <f t="shared" ca="1" si="79"/>
        <v>29520</v>
      </c>
      <c r="Y411" s="132">
        <f t="shared" ca="1" si="80"/>
        <v>29520</v>
      </c>
      <c r="Z411">
        <f t="shared" si="83"/>
        <v>402</v>
      </c>
    </row>
    <row r="412" spans="7:26" x14ac:dyDescent="0.2">
      <c r="G412" s="371"/>
      <c r="M412" t="str">
        <f t="shared" si="81"/>
        <v/>
      </c>
      <c r="N412" t="str">
        <f t="shared" si="82"/>
        <v/>
      </c>
      <c r="O412" s="31" t="e">
        <f t="shared" ca="1" si="72"/>
        <v>#VALUE!</v>
      </c>
      <c r="P412" s="132" t="str">
        <f t="shared" ca="1" si="73"/>
        <v/>
      </c>
      <c r="Q412" s="132" t="str">
        <f t="shared" ca="1" si="74"/>
        <v/>
      </c>
      <c r="R412" s="132" t="str">
        <f t="shared" ca="1" si="75"/>
        <v/>
      </c>
      <c r="S412" s="132" t="str">
        <f t="shared" ca="1" si="76"/>
        <v/>
      </c>
      <c r="U412" s="131">
        <v>0.69513888888888886</v>
      </c>
      <c r="V412" s="132">
        <f t="shared" ca="1" si="77"/>
        <v>29520</v>
      </c>
      <c r="W412" s="132">
        <f t="shared" ca="1" si="78"/>
        <v>29520</v>
      </c>
      <c r="X412" s="132">
        <f t="shared" ca="1" si="79"/>
        <v>29520</v>
      </c>
      <c r="Y412" s="132">
        <f t="shared" ca="1" si="80"/>
        <v>29520</v>
      </c>
      <c r="Z412">
        <f t="shared" si="83"/>
        <v>403</v>
      </c>
    </row>
    <row r="413" spans="7:26" x14ac:dyDescent="0.2">
      <c r="G413" s="371"/>
      <c r="M413" t="str">
        <f t="shared" si="81"/>
        <v/>
      </c>
      <c r="N413" t="str">
        <f t="shared" si="82"/>
        <v/>
      </c>
      <c r="O413" s="31" t="e">
        <f t="shared" ca="1" si="72"/>
        <v>#VALUE!</v>
      </c>
      <c r="P413" s="132" t="str">
        <f t="shared" ca="1" si="73"/>
        <v/>
      </c>
      <c r="Q413" s="132" t="str">
        <f t="shared" ca="1" si="74"/>
        <v/>
      </c>
      <c r="R413" s="132" t="str">
        <f t="shared" ca="1" si="75"/>
        <v/>
      </c>
      <c r="S413" s="132" t="str">
        <f t="shared" ca="1" si="76"/>
        <v/>
      </c>
      <c r="U413" s="131">
        <v>0.6958333333333333</v>
      </c>
      <c r="V413" s="132">
        <f t="shared" ca="1" si="77"/>
        <v>29520</v>
      </c>
      <c r="W413" s="132">
        <f t="shared" ca="1" si="78"/>
        <v>29520</v>
      </c>
      <c r="X413" s="132">
        <f t="shared" ca="1" si="79"/>
        <v>29520</v>
      </c>
      <c r="Y413" s="132">
        <f t="shared" ca="1" si="80"/>
        <v>29520</v>
      </c>
      <c r="Z413">
        <f t="shared" si="83"/>
        <v>404</v>
      </c>
    </row>
    <row r="414" spans="7:26" x14ac:dyDescent="0.2">
      <c r="G414" s="371"/>
      <c r="M414" t="str">
        <f t="shared" si="81"/>
        <v/>
      </c>
      <c r="N414" t="str">
        <f t="shared" si="82"/>
        <v/>
      </c>
      <c r="O414" s="31" t="e">
        <f t="shared" ca="1" si="72"/>
        <v>#VALUE!</v>
      </c>
      <c r="P414" s="132" t="str">
        <f t="shared" ca="1" si="73"/>
        <v/>
      </c>
      <c r="Q414" s="132" t="str">
        <f t="shared" ca="1" si="74"/>
        <v/>
      </c>
      <c r="R414" s="132" t="str">
        <f t="shared" ca="1" si="75"/>
        <v/>
      </c>
      <c r="S414" s="132" t="str">
        <f t="shared" ca="1" si="76"/>
        <v/>
      </c>
      <c r="U414" s="131">
        <v>0.69652777777777775</v>
      </c>
      <c r="V414" s="132">
        <f t="shared" ca="1" si="77"/>
        <v>29520</v>
      </c>
      <c r="W414" s="132">
        <f t="shared" ca="1" si="78"/>
        <v>29520</v>
      </c>
      <c r="X414" s="132">
        <f t="shared" ca="1" si="79"/>
        <v>29520</v>
      </c>
      <c r="Y414" s="132">
        <f t="shared" ca="1" si="80"/>
        <v>29520</v>
      </c>
      <c r="Z414">
        <f t="shared" si="83"/>
        <v>405</v>
      </c>
    </row>
    <row r="415" spans="7:26" x14ac:dyDescent="0.2">
      <c r="G415" s="371"/>
      <c r="M415" t="str">
        <f t="shared" si="81"/>
        <v/>
      </c>
      <c r="N415" t="str">
        <f t="shared" si="82"/>
        <v/>
      </c>
      <c r="O415" s="31" t="e">
        <f t="shared" ca="1" si="72"/>
        <v>#VALUE!</v>
      </c>
      <c r="P415" s="132" t="str">
        <f t="shared" ca="1" si="73"/>
        <v/>
      </c>
      <c r="Q415" s="132" t="str">
        <f t="shared" ca="1" si="74"/>
        <v/>
      </c>
      <c r="R415" s="132" t="str">
        <f t="shared" ca="1" si="75"/>
        <v/>
      </c>
      <c r="S415" s="132" t="str">
        <f t="shared" ca="1" si="76"/>
        <v/>
      </c>
      <c r="U415" s="131">
        <v>0.6972222222222223</v>
      </c>
      <c r="V415" s="132">
        <f t="shared" ca="1" si="77"/>
        <v>29520</v>
      </c>
      <c r="W415" s="132">
        <f t="shared" ca="1" si="78"/>
        <v>29520</v>
      </c>
      <c r="X415" s="132">
        <f t="shared" ca="1" si="79"/>
        <v>29520</v>
      </c>
      <c r="Y415" s="132">
        <f t="shared" ca="1" si="80"/>
        <v>29520</v>
      </c>
      <c r="Z415">
        <f t="shared" si="83"/>
        <v>406</v>
      </c>
    </row>
    <row r="416" spans="7:26" x14ac:dyDescent="0.2">
      <c r="G416" s="371"/>
      <c r="M416" t="str">
        <f t="shared" si="81"/>
        <v/>
      </c>
      <c r="N416" t="str">
        <f t="shared" si="82"/>
        <v/>
      </c>
      <c r="O416" s="31" t="e">
        <f t="shared" ca="1" si="72"/>
        <v>#VALUE!</v>
      </c>
      <c r="P416" s="132" t="str">
        <f t="shared" ca="1" si="73"/>
        <v/>
      </c>
      <c r="Q416" s="132" t="str">
        <f t="shared" ca="1" si="74"/>
        <v/>
      </c>
      <c r="R416" s="132" t="str">
        <f t="shared" ca="1" si="75"/>
        <v/>
      </c>
      <c r="S416" s="132" t="str">
        <f t="shared" ca="1" si="76"/>
        <v/>
      </c>
      <c r="U416" s="131">
        <v>0.69791666666666663</v>
      </c>
      <c r="V416" s="132">
        <f t="shared" ca="1" si="77"/>
        <v>29520</v>
      </c>
      <c r="W416" s="132">
        <f t="shared" ca="1" si="78"/>
        <v>29520</v>
      </c>
      <c r="X416" s="132">
        <f t="shared" ca="1" si="79"/>
        <v>29520</v>
      </c>
      <c r="Y416" s="132">
        <f t="shared" ca="1" si="80"/>
        <v>29520</v>
      </c>
      <c r="Z416">
        <f t="shared" si="83"/>
        <v>407</v>
      </c>
    </row>
    <row r="417" spans="7:26" x14ac:dyDescent="0.2">
      <c r="G417" s="371"/>
      <c r="M417" t="str">
        <f t="shared" si="81"/>
        <v/>
      </c>
      <c r="N417" t="str">
        <f t="shared" si="82"/>
        <v/>
      </c>
      <c r="O417" s="31" t="e">
        <f t="shared" ca="1" si="72"/>
        <v>#VALUE!</v>
      </c>
      <c r="P417" s="132" t="str">
        <f t="shared" ca="1" si="73"/>
        <v/>
      </c>
      <c r="Q417" s="132" t="str">
        <f t="shared" ca="1" si="74"/>
        <v/>
      </c>
      <c r="R417" s="132" t="str">
        <f t="shared" ca="1" si="75"/>
        <v/>
      </c>
      <c r="S417" s="132" t="str">
        <f t="shared" ca="1" si="76"/>
        <v/>
      </c>
      <c r="U417" s="131">
        <v>0.69861111111111107</v>
      </c>
      <c r="V417" s="132">
        <f t="shared" ca="1" si="77"/>
        <v>29520</v>
      </c>
      <c r="W417" s="132">
        <f t="shared" ca="1" si="78"/>
        <v>29520</v>
      </c>
      <c r="X417" s="132">
        <f t="shared" ca="1" si="79"/>
        <v>29520</v>
      </c>
      <c r="Y417" s="132">
        <f t="shared" ca="1" si="80"/>
        <v>29520</v>
      </c>
      <c r="Z417">
        <f t="shared" si="83"/>
        <v>408</v>
      </c>
    </row>
    <row r="418" spans="7:26" x14ac:dyDescent="0.2">
      <c r="G418" s="371"/>
      <c r="M418" t="str">
        <f t="shared" si="81"/>
        <v/>
      </c>
      <c r="N418" t="str">
        <f t="shared" si="82"/>
        <v/>
      </c>
      <c r="O418" s="31" t="e">
        <f t="shared" ca="1" si="72"/>
        <v>#VALUE!</v>
      </c>
      <c r="P418" s="132" t="str">
        <f t="shared" ca="1" si="73"/>
        <v/>
      </c>
      <c r="Q418" s="132" t="str">
        <f t="shared" ca="1" si="74"/>
        <v/>
      </c>
      <c r="R418" s="132" t="str">
        <f t="shared" ca="1" si="75"/>
        <v/>
      </c>
      <c r="S418" s="132" t="str">
        <f t="shared" ca="1" si="76"/>
        <v/>
      </c>
      <c r="U418" s="131">
        <v>0.69930555555555562</v>
      </c>
      <c r="V418" s="132">
        <f t="shared" ca="1" si="77"/>
        <v>29520</v>
      </c>
      <c r="W418" s="132">
        <f t="shared" ca="1" si="78"/>
        <v>29520</v>
      </c>
      <c r="X418" s="132">
        <f t="shared" ca="1" si="79"/>
        <v>29520</v>
      </c>
      <c r="Y418" s="132">
        <f t="shared" ca="1" si="80"/>
        <v>29520</v>
      </c>
      <c r="Z418">
        <f t="shared" si="83"/>
        <v>409</v>
      </c>
    </row>
    <row r="419" spans="7:26" x14ac:dyDescent="0.2">
      <c r="G419" s="371"/>
      <c r="M419" t="str">
        <f t="shared" si="81"/>
        <v/>
      </c>
      <c r="N419" t="str">
        <f t="shared" si="82"/>
        <v/>
      </c>
      <c r="O419" s="31" t="e">
        <f t="shared" ca="1" si="72"/>
        <v>#VALUE!</v>
      </c>
      <c r="P419" s="132" t="str">
        <f t="shared" ca="1" si="73"/>
        <v/>
      </c>
      <c r="Q419" s="132" t="str">
        <f t="shared" ca="1" si="74"/>
        <v/>
      </c>
      <c r="R419" s="132" t="str">
        <f t="shared" ca="1" si="75"/>
        <v/>
      </c>
      <c r="S419" s="132" t="str">
        <f t="shared" ca="1" si="76"/>
        <v/>
      </c>
      <c r="U419" s="131">
        <v>0.70000000000000007</v>
      </c>
      <c r="V419" s="132">
        <f t="shared" ca="1" si="77"/>
        <v>29520</v>
      </c>
      <c r="W419" s="132">
        <f t="shared" ca="1" si="78"/>
        <v>29520</v>
      </c>
      <c r="X419" s="132">
        <f t="shared" ca="1" si="79"/>
        <v>29520</v>
      </c>
      <c r="Y419" s="132">
        <f t="shared" ca="1" si="80"/>
        <v>29520</v>
      </c>
      <c r="Z419">
        <f t="shared" si="83"/>
        <v>410</v>
      </c>
    </row>
    <row r="420" spans="7:26" x14ac:dyDescent="0.2">
      <c r="G420" s="371"/>
      <c r="M420" t="str">
        <f t="shared" si="81"/>
        <v/>
      </c>
      <c r="N420" t="str">
        <f t="shared" si="82"/>
        <v/>
      </c>
      <c r="O420" s="31" t="e">
        <f t="shared" ca="1" si="72"/>
        <v>#VALUE!</v>
      </c>
      <c r="P420" s="132" t="str">
        <f t="shared" ca="1" si="73"/>
        <v/>
      </c>
      <c r="Q420" s="132" t="str">
        <f t="shared" ca="1" si="74"/>
        <v/>
      </c>
      <c r="R420" s="132" t="str">
        <f t="shared" ca="1" si="75"/>
        <v/>
      </c>
      <c r="S420" s="132" t="str">
        <f t="shared" ca="1" si="76"/>
        <v/>
      </c>
      <c r="U420" s="131">
        <v>0.7006944444444444</v>
      </c>
      <c r="V420" s="132">
        <f t="shared" ca="1" si="77"/>
        <v>29520</v>
      </c>
      <c r="W420" s="132">
        <f t="shared" ca="1" si="78"/>
        <v>29520</v>
      </c>
      <c r="X420" s="132">
        <f t="shared" ca="1" si="79"/>
        <v>29520</v>
      </c>
      <c r="Y420" s="132">
        <f t="shared" ca="1" si="80"/>
        <v>29520</v>
      </c>
      <c r="Z420">
        <f t="shared" si="83"/>
        <v>411</v>
      </c>
    </row>
    <row r="421" spans="7:26" x14ac:dyDescent="0.2">
      <c r="G421" s="371"/>
      <c r="M421" t="str">
        <f t="shared" si="81"/>
        <v/>
      </c>
      <c r="N421" t="str">
        <f t="shared" si="82"/>
        <v/>
      </c>
      <c r="O421" s="31" t="e">
        <f t="shared" ca="1" si="72"/>
        <v>#VALUE!</v>
      </c>
      <c r="P421" s="132" t="str">
        <f t="shared" ca="1" si="73"/>
        <v/>
      </c>
      <c r="Q421" s="132" t="str">
        <f t="shared" ca="1" si="74"/>
        <v/>
      </c>
      <c r="R421" s="132" t="str">
        <f t="shared" ca="1" si="75"/>
        <v/>
      </c>
      <c r="S421" s="132" t="str">
        <f t="shared" ca="1" si="76"/>
        <v/>
      </c>
      <c r="U421" s="131">
        <v>0.70138888888888884</v>
      </c>
      <c r="V421" s="132">
        <f t="shared" ca="1" si="77"/>
        <v>29520</v>
      </c>
      <c r="W421" s="132">
        <f t="shared" ca="1" si="78"/>
        <v>29520</v>
      </c>
      <c r="X421" s="132">
        <f t="shared" ca="1" si="79"/>
        <v>29520</v>
      </c>
      <c r="Y421" s="132">
        <f t="shared" ca="1" si="80"/>
        <v>29520</v>
      </c>
      <c r="Z421">
        <f t="shared" si="83"/>
        <v>412</v>
      </c>
    </row>
    <row r="422" spans="7:26" x14ac:dyDescent="0.2">
      <c r="G422" s="371"/>
      <c r="M422" t="str">
        <f t="shared" si="81"/>
        <v/>
      </c>
      <c r="N422" t="str">
        <f t="shared" si="82"/>
        <v/>
      </c>
      <c r="O422" s="31" t="e">
        <f t="shared" ca="1" si="72"/>
        <v>#VALUE!</v>
      </c>
      <c r="P422" s="132" t="str">
        <f t="shared" ca="1" si="73"/>
        <v/>
      </c>
      <c r="Q422" s="132" t="str">
        <f t="shared" ca="1" si="74"/>
        <v/>
      </c>
      <c r="R422" s="132" t="str">
        <f t="shared" ca="1" si="75"/>
        <v/>
      </c>
      <c r="S422" s="132" t="str">
        <f t="shared" ca="1" si="76"/>
        <v/>
      </c>
      <c r="U422" s="131">
        <v>0.70208333333333339</v>
      </c>
      <c r="V422" s="132">
        <f t="shared" ca="1" si="77"/>
        <v>29520</v>
      </c>
      <c r="W422" s="132">
        <f t="shared" ca="1" si="78"/>
        <v>29520</v>
      </c>
      <c r="X422" s="132">
        <f t="shared" ca="1" si="79"/>
        <v>29520</v>
      </c>
      <c r="Y422" s="132">
        <f t="shared" ca="1" si="80"/>
        <v>29520</v>
      </c>
      <c r="Z422">
        <f t="shared" si="83"/>
        <v>413</v>
      </c>
    </row>
    <row r="423" spans="7:26" x14ac:dyDescent="0.2">
      <c r="G423" s="371"/>
      <c r="M423" t="str">
        <f t="shared" si="81"/>
        <v/>
      </c>
      <c r="N423" t="str">
        <f t="shared" si="82"/>
        <v/>
      </c>
      <c r="O423" s="31" t="e">
        <f t="shared" ca="1" si="72"/>
        <v>#VALUE!</v>
      </c>
      <c r="P423" s="132" t="str">
        <f t="shared" ca="1" si="73"/>
        <v/>
      </c>
      <c r="Q423" s="132" t="str">
        <f t="shared" ca="1" si="74"/>
        <v/>
      </c>
      <c r="R423" s="132" t="str">
        <f t="shared" ca="1" si="75"/>
        <v/>
      </c>
      <c r="S423" s="132" t="str">
        <f t="shared" ca="1" si="76"/>
        <v/>
      </c>
      <c r="U423" s="131">
        <v>0.70277777777777783</v>
      </c>
      <c r="V423" s="132">
        <f t="shared" ca="1" si="77"/>
        <v>29520</v>
      </c>
      <c r="W423" s="132">
        <f t="shared" ca="1" si="78"/>
        <v>29520</v>
      </c>
      <c r="X423" s="132">
        <f t="shared" ca="1" si="79"/>
        <v>29520</v>
      </c>
      <c r="Y423" s="132">
        <f t="shared" ca="1" si="80"/>
        <v>29520</v>
      </c>
      <c r="Z423">
        <f t="shared" si="83"/>
        <v>414</v>
      </c>
    </row>
    <row r="424" spans="7:26" x14ac:dyDescent="0.2">
      <c r="G424" s="371"/>
      <c r="M424" t="str">
        <f t="shared" si="81"/>
        <v/>
      </c>
      <c r="N424" t="str">
        <f t="shared" si="82"/>
        <v/>
      </c>
      <c r="O424" s="31" t="e">
        <f t="shared" ca="1" si="72"/>
        <v>#VALUE!</v>
      </c>
      <c r="P424" s="132" t="str">
        <f t="shared" ca="1" si="73"/>
        <v/>
      </c>
      <c r="Q424" s="132" t="str">
        <f t="shared" ca="1" si="74"/>
        <v/>
      </c>
      <c r="R424" s="132" t="str">
        <f t="shared" ca="1" si="75"/>
        <v/>
      </c>
      <c r="S424" s="132" t="str">
        <f t="shared" ca="1" si="76"/>
        <v/>
      </c>
      <c r="U424" s="131">
        <v>0.70347222222222217</v>
      </c>
      <c r="V424" s="132">
        <f t="shared" ca="1" si="77"/>
        <v>29520</v>
      </c>
      <c r="W424" s="132">
        <f t="shared" ca="1" si="78"/>
        <v>29520</v>
      </c>
      <c r="X424" s="132">
        <f t="shared" ca="1" si="79"/>
        <v>29520</v>
      </c>
      <c r="Y424" s="132">
        <f t="shared" ca="1" si="80"/>
        <v>29520</v>
      </c>
      <c r="Z424">
        <f t="shared" si="83"/>
        <v>415</v>
      </c>
    </row>
    <row r="425" spans="7:26" x14ac:dyDescent="0.2">
      <c r="G425" s="371"/>
      <c r="M425" t="str">
        <f t="shared" si="81"/>
        <v/>
      </c>
      <c r="N425" t="str">
        <f t="shared" si="82"/>
        <v/>
      </c>
      <c r="O425" s="31" t="e">
        <f t="shared" ca="1" si="72"/>
        <v>#VALUE!</v>
      </c>
      <c r="P425" s="132" t="str">
        <f t="shared" ca="1" si="73"/>
        <v/>
      </c>
      <c r="Q425" s="132" t="str">
        <f t="shared" ca="1" si="74"/>
        <v/>
      </c>
      <c r="R425" s="132" t="str">
        <f t="shared" ca="1" si="75"/>
        <v/>
      </c>
      <c r="S425" s="132" t="str">
        <f t="shared" ca="1" si="76"/>
        <v/>
      </c>
      <c r="U425" s="131">
        <v>0.70416666666666661</v>
      </c>
      <c r="V425" s="132">
        <f t="shared" ca="1" si="77"/>
        <v>29520</v>
      </c>
      <c r="W425" s="132">
        <f t="shared" ca="1" si="78"/>
        <v>29520</v>
      </c>
      <c r="X425" s="132">
        <f t="shared" ca="1" si="79"/>
        <v>29520</v>
      </c>
      <c r="Y425" s="132">
        <f t="shared" ca="1" si="80"/>
        <v>29520</v>
      </c>
      <c r="Z425">
        <f t="shared" si="83"/>
        <v>416</v>
      </c>
    </row>
    <row r="426" spans="7:26" x14ac:dyDescent="0.2">
      <c r="G426" s="371"/>
      <c r="M426" t="str">
        <f t="shared" si="81"/>
        <v/>
      </c>
      <c r="N426" t="str">
        <f t="shared" si="82"/>
        <v/>
      </c>
      <c r="O426" s="31" t="e">
        <f t="shared" ca="1" si="72"/>
        <v>#VALUE!</v>
      </c>
      <c r="P426" s="132" t="str">
        <f t="shared" ca="1" si="73"/>
        <v/>
      </c>
      <c r="Q426" s="132" t="str">
        <f t="shared" ca="1" si="74"/>
        <v/>
      </c>
      <c r="R426" s="132" t="str">
        <f t="shared" ca="1" si="75"/>
        <v/>
      </c>
      <c r="S426" s="132" t="str">
        <f t="shared" ca="1" si="76"/>
        <v/>
      </c>
      <c r="U426" s="131">
        <v>0.70486111111111116</v>
      </c>
      <c r="V426" s="132">
        <f t="shared" ca="1" si="77"/>
        <v>29520</v>
      </c>
      <c r="W426" s="132">
        <f t="shared" ca="1" si="78"/>
        <v>29520</v>
      </c>
      <c r="X426" s="132">
        <f t="shared" ca="1" si="79"/>
        <v>29520</v>
      </c>
      <c r="Y426" s="132">
        <f t="shared" ca="1" si="80"/>
        <v>29520</v>
      </c>
      <c r="Z426">
        <f t="shared" si="83"/>
        <v>417</v>
      </c>
    </row>
    <row r="427" spans="7:26" x14ac:dyDescent="0.2">
      <c r="G427" s="371"/>
      <c r="M427" t="str">
        <f t="shared" si="81"/>
        <v/>
      </c>
      <c r="N427" t="str">
        <f t="shared" si="82"/>
        <v/>
      </c>
      <c r="O427" s="31" t="e">
        <f t="shared" ca="1" si="72"/>
        <v>#VALUE!</v>
      </c>
      <c r="P427" s="132" t="str">
        <f t="shared" ca="1" si="73"/>
        <v/>
      </c>
      <c r="Q427" s="132" t="str">
        <f t="shared" ca="1" si="74"/>
        <v/>
      </c>
      <c r="R427" s="132" t="str">
        <f t="shared" ca="1" si="75"/>
        <v/>
      </c>
      <c r="S427" s="132" t="str">
        <f t="shared" ca="1" si="76"/>
        <v/>
      </c>
      <c r="U427" s="131">
        <v>0.7055555555555556</v>
      </c>
      <c r="V427" s="132">
        <f t="shared" ca="1" si="77"/>
        <v>29520</v>
      </c>
      <c r="W427" s="132">
        <f t="shared" ca="1" si="78"/>
        <v>29520</v>
      </c>
      <c r="X427" s="132">
        <f t="shared" ca="1" si="79"/>
        <v>29520</v>
      </c>
      <c r="Y427" s="132">
        <f t="shared" ca="1" si="80"/>
        <v>29520</v>
      </c>
      <c r="Z427">
        <f t="shared" si="83"/>
        <v>418</v>
      </c>
    </row>
    <row r="428" spans="7:26" x14ac:dyDescent="0.2">
      <c r="G428" s="371"/>
      <c r="M428" t="str">
        <f t="shared" si="81"/>
        <v/>
      </c>
      <c r="N428" t="str">
        <f t="shared" si="82"/>
        <v/>
      </c>
      <c r="O428" s="31" t="e">
        <f t="shared" ca="1" si="72"/>
        <v>#VALUE!</v>
      </c>
      <c r="P428" s="132" t="str">
        <f t="shared" ca="1" si="73"/>
        <v/>
      </c>
      <c r="Q428" s="132" t="str">
        <f t="shared" ca="1" si="74"/>
        <v/>
      </c>
      <c r="R428" s="132" t="str">
        <f t="shared" ca="1" si="75"/>
        <v/>
      </c>
      <c r="S428" s="132" t="str">
        <f t="shared" ca="1" si="76"/>
        <v/>
      </c>
      <c r="U428" s="131">
        <v>0.70624999999999993</v>
      </c>
      <c r="V428" s="132">
        <f t="shared" ca="1" si="77"/>
        <v>29520</v>
      </c>
      <c r="W428" s="132">
        <f t="shared" ca="1" si="78"/>
        <v>29520</v>
      </c>
      <c r="X428" s="132">
        <f t="shared" ca="1" si="79"/>
        <v>29520</v>
      </c>
      <c r="Y428" s="132">
        <f t="shared" ca="1" si="80"/>
        <v>29520</v>
      </c>
      <c r="Z428">
        <f t="shared" si="83"/>
        <v>419</v>
      </c>
    </row>
    <row r="429" spans="7:26" x14ac:dyDescent="0.2">
      <c r="G429" s="371"/>
      <c r="M429" t="str">
        <f t="shared" si="81"/>
        <v/>
      </c>
      <c r="N429" t="str">
        <f t="shared" si="82"/>
        <v/>
      </c>
      <c r="O429" s="31" t="e">
        <f t="shared" ca="1" si="72"/>
        <v>#VALUE!</v>
      </c>
      <c r="P429" s="132" t="str">
        <f t="shared" ca="1" si="73"/>
        <v/>
      </c>
      <c r="Q429" s="132" t="str">
        <f t="shared" ca="1" si="74"/>
        <v/>
      </c>
      <c r="R429" s="132" t="str">
        <f t="shared" ca="1" si="75"/>
        <v/>
      </c>
      <c r="S429" s="132" t="str">
        <f t="shared" ca="1" si="76"/>
        <v/>
      </c>
      <c r="U429" s="131">
        <v>0.70694444444444438</v>
      </c>
      <c r="V429" s="132">
        <f t="shared" ca="1" si="77"/>
        <v>29520</v>
      </c>
      <c r="W429" s="132">
        <f t="shared" ca="1" si="78"/>
        <v>29520</v>
      </c>
      <c r="X429" s="132">
        <f t="shared" ca="1" si="79"/>
        <v>29520</v>
      </c>
      <c r="Y429" s="132">
        <f t="shared" ca="1" si="80"/>
        <v>29520</v>
      </c>
      <c r="Z429">
        <f t="shared" si="83"/>
        <v>420</v>
      </c>
    </row>
    <row r="430" spans="7:26" x14ac:dyDescent="0.2">
      <c r="G430" s="371"/>
      <c r="M430" t="str">
        <f t="shared" si="81"/>
        <v/>
      </c>
      <c r="N430" t="str">
        <f t="shared" si="82"/>
        <v/>
      </c>
      <c r="O430" s="31" t="e">
        <f t="shared" ca="1" si="72"/>
        <v>#VALUE!</v>
      </c>
      <c r="P430" s="132" t="str">
        <f t="shared" ca="1" si="73"/>
        <v/>
      </c>
      <c r="Q430" s="132" t="str">
        <f t="shared" ca="1" si="74"/>
        <v/>
      </c>
      <c r="R430" s="132" t="str">
        <f t="shared" ca="1" si="75"/>
        <v/>
      </c>
      <c r="S430" s="132" t="str">
        <f t="shared" ca="1" si="76"/>
        <v/>
      </c>
      <c r="U430" s="131">
        <v>0.70763888888888893</v>
      </c>
      <c r="V430" s="132">
        <f t="shared" ca="1" si="77"/>
        <v>29520</v>
      </c>
      <c r="W430" s="132">
        <f t="shared" ca="1" si="78"/>
        <v>29520</v>
      </c>
      <c r="X430" s="132">
        <f t="shared" ca="1" si="79"/>
        <v>29520</v>
      </c>
      <c r="Y430" s="132">
        <f t="shared" ca="1" si="80"/>
        <v>29520</v>
      </c>
      <c r="Z430">
        <f t="shared" si="83"/>
        <v>421</v>
      </c>
    </row>
    <row r="431" spans="7:26" x14ac:dyDescent="0.2">
      <c r="G431" s="371"/>
      <c r="M431" t="str">
        <f t="shared" si="81"/>
        <v/>
      </c>
      <c r="N431" t="str">
        <f t="shared" si="82"/>
        <v/>
      </c>
      <c r="O431" s="31" t="e">
        <f t="shared" ca="1" si="72"/>
        <v>#VALUE!</v>
      </c>
      <c r="P431" s="132" t="str">
        <f t="shared" ca="1" si="73"/>
        <v/>
      </c>
      <c r="Q431" s="132" t="str">
        <f t="shared" ca="1" si="74"/>
        <v/>
      </c>
      <c r="R431" s="132" t="str">
        <f t="shared" ca="1" si="75"/>
        <v/>
      </c>
      <c r="S431" s="132" t="str">
        <f t="shared" ca="1" si="76"/>
        <v/>
      </c>
      <c r="U431" s="131">
        <v>0.70833333333333337</v>
      </c>
      <c r="V431" s="132">
        <f t="shared" ca="1" si="77"/>
        <v>29520</v>
      </c>
      <c r="W431" s="132">
        <f t="shared" ca="1" si="78"/>
        <v>29520</v>
      </c>
      <c r="X431" s="132">
        <f t="shared" ca="1" si="79"/>
        <v>29520</v>
      </c>
      <c r="Y431" s="132">
        <f t="shared" ca="1" si="80"/>
        <v>29520</v>
      </c>
      <c r="Z431">
        <f t="shared" si="83"/>
        <v>422</v>
      </c>
    </row>
    <row r="432" spans="7:26" x14ac:dyDescent="0.2">
      <c r="G432" s="371"/>
      <c r="M432" t="str">
        <f t="shared" si="81"/>
        <v/>
      </c>
      <c r="N432" t="str">
        <f t="shared" si="82"/>
        <v/>
      </c>
      <c r="O432" s="31" t="e">
        <f t="shared" ca="1" si="72"/>
        <v>#VALUE!</v>
      </c>
      <c r="P432" s="132" t="str">
        <f t="shared" ca="1" si="73"/>
        <v/>
      </c>
      <c r="Q432" s="132" t="str">
        <f t="shared" ca="1" si="74"/>
        <v/>
      </c>
      <c r="R432" s="132" t="str">
        <f t="shared" ca="1" si="75"/>
        <v/>
      </c>
      <c r="S432" s="132" t="str">
        <f t="shared" ca="1" si="76"/>
        <v/>
      </c>
      <c r="U432" s="131">
        <v>0.7090277777777777</v>
      </c>
      <c r="V432" s="132">
        <f t="shared" ca="1" si="77"/>
        <v>29520</v>
      </c>
      <c r="W432" s="132">
        <f t="shared" ca="1" si="78"/>
        <v>29520</v>
      </c>
      <c r="X432" s="132">
        <f t="shared" ca="1" si="79"/>
        <v>29520</v>
      </c>
      <c r="Y432" s="132">
        <f t="shared" ca="1" si="80"/>
        <v>29520</v>
      </c>
      <c r="Z432">
        <f t="shared" si="83"/>
        <v>423</v>
      </c>
    </row>
    <row r="433" spans="7:26" x14ac:dyDescent="0.2">
      <c r="G433" s="371"/>
      <c r="M433" t="str">
        <f t="shared" si="81"/>
        <v/>
      </c>
      <c r="N433" t="str">
        <f t="shared" si="82"/>
        <v/>
      </c>
      <c r="O433" s="31" t="e">
        <f t="shared" ca="1" si="72"/>
        <v>#VALUE!</v>
      </c>
      <c r="P433" s="132" t="str">
        <f t="shared" ca="1" si="73"/>
        <v/>
      </c>
      <c r="Q433" s="132" t="str">
        <f t="shared" ca="1" si="74"/>
        <v/>
      </c>
      <c r="R433" s="132" t="str">
        <f t="shared" ca="1" si="75"/>
        <v/>
      </c>
      <c r="S433" s="132" t="str">
        <f t="shared" ca="1" si="76"/>
        <v/>
      </c>
      <c r="U433" s="131">
        <v>0.70972222222222225</v>
      </c>
      <c r="V433" s="132">
        <f t="shared" ca="1" si="77"/>
        <v>29520</v>
      </c>
      <c r="W433" s="132">
        <f t="shared" ca="1" si="78"/>
        <v>29520</v>
      </c>
      <c r="X433" s="132">
        <f t="shared" ca="1" si="79"/>
        <v>29520</v>
      </c>
      <c r="Y433" s="132">
        <f t="shared" ca="1" si="80"/>
        <v>29520</v>
      </c>
      <c r="Z433">
        <f t="shared" si="83"/>
        <v>424</v>
      </c>
    </row>
    <row r="434" spans="7:26" x14ac:dyDescent="0.2">
      <c r="G434" s="371"/>
      <c r="M434" t="str">
        <f t="shared" si="81"/>
        <v/>
      </c>
      <c r="N434" t="str">
        <f t="shared" si="82"/>
        <v/>
      </c>
      <c r="O434" s="31" t="e">
        <f t="shared" ca="1" si="72"/>
        <v>#VALUE!</v>
      </c>
      <c r="P434" s="132" t="str">
        <f t="shared" ca="1" si="73"/>
        <v/>
      </c>
      <c r="Q434" s="132" t="str">
        <f t="shared" ca="1" si="74"/>
        <v/>
      </c>
      <c r="R434" s="132" t="str">
        <f t="shared" ca="1" si="75"/>
        <v/>
      </c>
      <c r="S434" s="132" t="str">
        <f t="shared" ca="1" si="76"/>
        <v/>
      </c>
      <c r="U434" s="131">
        <v>0.7104166666666667</v>
      </c>
      <c r="V434" s="132">
        <f t="shared" ca="1" si="77"/>
        <v>29520</v>
      </c>
      <c r="W434" s="132">
        <f t="shared" ca="1" si="78"/>
        <v>29520</v>
      </c>
      <c r="X434" s="132">
        <f t="shared" ca="1" si="79"/>
        <v>29520</v>
      </c>
      <c r="Y434" s="132">
        <f t="shared" ca="1" si="80"/>
        <v>29520</v>
      </c>
      <c r="Z434">
        <f t="shared" si="83"/>
        <v>425</v>
      </c>
    </row>
    <row r="435" spans="7:26" x14ac:dyDescent="0.2">
      <c r="G435" s="371"/>
      <c r="M435" t="str">
        <f t="shared" si="81"/>
        <v/>
      </c>
      <c r="N435" t="str">
        <f t="shared" si="82"/>
        <v/>
      </c>
      <c r="O435" s="31" t="e">
        <f t="shared" ca="1" si="72"/>
        <v>#VALUE!</v>
      </c>
      <c r="P435" s="132" t="str">
        <f t="shared" ca="1" si="73"/>
        <v/>
      </c>
      <c r="Q435" s="132" t="str">
        <f t="shared" ca="1" si="74"/>
        <v/>
      </c>
      <c r="R435" s="132" t="str">
        <f t="shared" ca="1" si="75"/>
        <v/>
      </c>
      <c r="S435" s="132" t="str">
        <f t="shared" ca="1" si="76"/>
        <v/>
      </c>
      <c r="U435" s="131">
        <v>0.71111111111111114</v>
      </c>
      <c r="V435" s="132">
        <f t="shared" ca="1" si="77"/>
        <v>29520</v>
      </c>
      <c r="W435" s="132">
        <f t="shared" ca="1" si="78"/>
        <v>29520</v>
      </c>
      <c r="X435" s="132">
        <f t="shared" ca="1" si="79"/>
        <v>29520</v>
      </c>
      <c r="Y435" s="132">
        <f t="shared" ca="1" si="80"/>
        <v>29520</v>
      </c>
      <c r="Z435">
        <f t="shared" si="83"/>
        <v>426</v>
      </c>
    </row>
    <row r="436" spans="7:26" x14ac:dyDescent="0.2">
      <c r="G436" s="371"/>
      <c r="M436" t="str">
        <f t="shared" si="81"/>
        <v/>
      </c>
      <c r="N436" t="str">
        <f t="shared" si="82"/>
        <v/>
      </c>
      <c r="O436" s="31" t="e">
        <f t="shared" ca="1" si="72"/>
        <v>#VALUE!</v>
      </c>
      <c r="P436" s="132" t="str">
        <f t="shared" ca="1" si="73"/>
        <v/>
      </c>
      <c r="Q436" s="132" t="str">
        <f t="shared" ca="1" si="74"/>
        <v/>
      </c>
      <c r="R436" s="132" t="str">
        <f t="shared" ca="1" si="75"/>
        <v/>
      </c>
      <c r="S436" s="132" t="str">
        <f t="shared" ca="1" si="76"/>
        <v/>
      </c>
      <c r="U436" s="131">
        <v>0.71180555555555547</v>
      </c>
      <c r="V436" s="132">
        <f t="shared" ca="1" si="77"/>
        <v>29520</v>
      </c>
      <c r="W436" s="132">
        <f t="shared" ca="1" si="78"/>
        <v>29520</v>
      </c>
      <c r="X436" s="132">
        <f t="shared" ca="1" si="79"/>
        <v>29520</v>
      </c>
      <c r="Y436" s="132">
        <f t="shared" ca="1" si="80"/>
        <v>29520</v>
      </c>
      <c r="Z436">
        <f t="shared" si="83"/>
        <v>427</v>
      </c>
    </row>
    <row r="437" spans="7:26" x14ac:dyDescent="0.2">
      <c r="G437" s="371"/>
      <c r="M437" t="str">
        <f t="shared" si="81"/>
        <v/>
      </c>
      <c r="N437" t="str">
        <f t="shared" si="82"/>
        <v/>
      </c>
      <c r="O437" s="31" t="e">
        <f t="shared" ca="1" si="72"/>
        <v>#VALUE!</v>
      </c>
      <c r="P437" s="132" t="str">
        <f t="shared" ca="1" si="73"/>
        <v/>
      </c>
      <c r="Q437" s="132" t="str">
        <f t="shared" ca="1" si="74"/>
        <v/>
      </c>
      <c r="R437" s="132" t="str">
        <f t="shared" ca="1" si="75"/>
        <v/>
      </c>
      <c r="S437" s="132" t="str">
        <f t="shared" ca="1" si="76"/>
        <v/>
      </c>
      <c r="U437" s="131">
        <v>0.71250000000000002</v>
      </c>
      <c r="V437" s="132">
        <f t="shared" ca="1" si="77"/>
        <v>29520</v>
      </c>
      <c r="W437" s="132">
        <f t="shared" ca="1" si="78"/>
        <v>29520</v>
      </c>
      <c r="X437" s="132">
        <f t="shared" ca="1" si="79"/>
        <v>29520</v>
      </c>
      <c r="Y437" s="132">
        <f t="shared" ca="1" si="80"/>
        <v>29520</v>
      </c>
      <c r="Z437">
        <f t="shared" si="83"/>
        <v>428</v>
      </c>
    </row>
    <row r="438" spans="7:26" x14ac:dyDescent="0.2">
      <c r="G438" s="371"/>
      <c r="M438" t="str">
        <f t="shared" si="81"/>
        <v/>
      </c>
      <c r="N438" t="str">
        <f t="shared" si="82"/>
        <v/>
      </c>
      <c r="O438" s="31" t="e">
        <f t="shared" ca="1" si="72"/>
        <v>#VALUE!</v>
      </c>
      <c r="P438" s="132" t="str">
        <f t="shared" ca="1" si="73"/>
        <v/>
      </c>
      <c r="Q438" s="132" t="str">
        <f t="shared" ca="1" si="74"/>
        <v/>
      </c>
      <c r="R438" s="132" t="str">
        <f t="shared" ca="1" si="75"/>
        <v/>
      </c>
      <c r="S438" s="132" t="str">
        <f t="shared" ca="1" si="76"/>
        <v/>
      </c>
      <c r="U438" s="131">
        <v>0.71319444444444446</v>
      </c>
      <c r="V438" s="132">
        <f t="shared" ca="1" si="77"/>
        <v>29520</v>
      </c>
      <c r="W438" s="132">
        <f t="shared" ca="1" si="78"/>
        <v>29520</v>
      </c>
      <c r="X438" s="132">
        <f t="shared" ca="1" si="79"/>
        <v>29520</v>
      </c>
      <c r="Y438" s="132">
        <f t="shared" ca="1" si="80"/>
        <v>29520</v>
      </c>
      <c r="Z438">
        <f t="shared" si="83"/>
        <v>429</v>
      </c>
    </row>
    <row r="439" spans="7:26" x14ac:dyDescent="0.2">
      <c r="G439" s="371"/>
      <c r="M439" t="str">
        <f t="shared" si="81"/>
        <v/>
      </c>
      <c r="N439" t="str">
        <f t="shared" si="82"/>
        <v/>
      </c>
      <c r="O439" s="31" t="e">
        <f t="shared" ca="1" si="72"/>
        <v>#VALUE!</v>
      </c>
      <c r="P439" s="132" t="str">
        <f t="shared" ca="1" si="73"/>
        <v/>
      </c>
      <c r="Q439" s="132" t="str">
        <f t="shared" ca="1" si="74"/>
        <v/>
      </c>
      <c r="R439" s="132" t="str">
        <f t="shared" ca="1" si="75"/>
        <v/>
      </c>
      <c r="S439" s="132" t="str">
        <f t="shared" ca="1" si="76"/>
        <v/>
      </c>
      <c r="U439" s="131">
        <v>0.71388888888888891</v>
      </c>
      <c r="V439" s="132">
        <f t="shared" ca="1" si="77"/>
        <v>29520</v>
      </c>
      <c r="W439" s="132">
        <f t="shared" ca="1" si="78"/>
        <v>29520</v>
      </c>
      <c r="X439" s="132">
        <f t="shared" ca="1" si="79"/>
        <v>29520</v>
      </c>
      <c r="Y439" s="132">
        <f t="shared" ca="1" si="80"/>
        <v>29520</v>
      </c>
      <c r="Z439">
        <f t="shared" si="83"/>
        <v>430</v>
      </c>
    </row>
    <row r="440" spans="7:26" x14ac:dyDescent="0.2">
      <c r="G440" s="371"/>
      <c r="M440" t="str">
        <f t="shared" si="81"/>
        <v/>
      </c>
      <c r="N440" t="str">
        <f t="shared" si="82"/>
        <v/>
      </c>
      <c r="O440" s="31" t="e">
        <f t="shared" ca="1" si="72"/>
        <v>#VALUE!</v>
      </c>
      <c r="P440" s="132" t="str">
        <f t="shared" ca="1" si="73"/>
        <v/>
      </c>
      <c r="Q440" s="132" t="str">
        <f t="shared" ca="1" si="74"/>
        <v/>
      </c>
      <c r="R440" s="132" t="str">
        <f t="shared" ca="1" si="75"/>
        <v/>
      </c>
      <c r="S440" s="132" t="str">
        <f t="shared" ca="1" si="76"/>
        <v/>
      </c>
      <c r="U440" s="131">
        <v>0.71458333333333324</v>
      </c>
      <c r="V440" s="132">
        <f t="shared" ca="1" si="77"/>
        <v>29520</v>
      </c>
      <c r="W440" s="132">
        <f t="shared" ca="1" si="78"/>
        <v>29520</v>
      </c>
      <c r="X440" s="132">
        <f t="shared" ca="1" si="79"/>
        <v>29520</v>
      </c>
      <c r="Y440" s="132">
        <f t="shared" ca="1" si="80"/>
        <v>29520</v>
      </c>
      <c r="Z440">
        <f t="shared" si="83"/>
        <v>431</v>
      </c>
    </row>
    <row r="441" spans="7:26" x14ac:dyDescent="0.2">
      <c r="G441" s="371"/>
      <c r="M441" t="str">
        <f t="shared" si="81"/>
        <v/>
      </c>
      <c r="N441" t="str">
        <f t="shared" si="82"/>
        <v/>
      </c>
      <c r="O441" s="31" t="e">
        <f t="shared" ca="1" si="72"/>
        <v>#VALUE!</v>
      </c>
      <c r="P441" s="132" t="str">
        <f t="shared" ca="1" si="73"/>
        <v/>
      </c>
      <c r="Q441" s="132" t="str">
        <f t="shared" ca="1" si="74"/>
        <v/>
      </c>
      <c r="R441" s="132" t="str">
        <f t="shared" ca="1" si="75"/>
        <v/>
      </c>
      <c r="S441" s="132" t="str">
        <f t="shared" ca="1" si="76"/>
        <v/>
      </c>
      <c r="U441" s="131">
        <v>0.71527777777777779</v>
      </c>
      <c r="V441" s="132">
        <f t="shared" ca="1" si="77"/>
        <v>29520</v>
      </c>
      <c r="W441" s="132">
        <f t="shared" ca="1" si="78"/>
        <v>29520</v>
      </c>
      <c r="X441" s="132">
        <f t="shared" ca="1" si="79"/>
        <v>29520</v>
      </c>
      <c r="Y441" s="132">
        <f t="shared" ca="1" si="80"/>
        <v>29520</v>
      </c>
      <c r="Z441">
        <f t="shared" si="83"/>
        <v>432</v>
      </c>
    </row>
    <row r="442" spans="7:26" x14ac:dyDescent="0.2">
      <c r="G442" s="371"/>
      <c r="M442" t="str">
        <f t="shared" si="81"/>
        <v/>
      </c>
      <c r="N442" t="str">
        <f t="shared" si="82"/>
        <v/>
      </c>
      <c r="O442" s="31" t="e">
        <f t="shared" ca="1" si="72"/>
        <v>#VALUE!</v>
      </c>
      <c r="P442" s="132" t="str">
        <f t="shared" ca="1" si="73"/>
        <v/>
      </c>
      <c r="Q442" s="132" t="str">
        <f t="shared" ca="1" si="74"/>
        <v/>
      </c>
      <c r="R442" s="132" t="str">
        <f t="shared" ca="1" si="75"/>
        <v/>
      </c>
      <c r="S442" s="132" t="str">
        <f t="shared" ca="1" si="76"/>
        <v/>
      </c>
      <c r="U442" s="131">
        <v>0.71597222222222223</v>
      </c>
      <c r="V442" s="132">
        <f t="shared" ca="1" si="77"/>
        <v>29520</v>
      </c>
      <c r="W442" s="132">
        <f t="shared" ca="1" si="78"/>
        <v>29520</v>
      </c>
      <c r="X442" s="132">
        <f t="shared" ca="1" si="79"/>
        <v>29520</v>
      </c>
      <c r="Y442" s="132">
        <f t="shared" ca="1" si="80"/>
        <v>29520</v>
      </c>
      <c r="Z442">
        <f t="shared" si="83"/>
        <v>433</v>
      </c>
    </row>
    <row r="443" spans="7:26" x14ac:dyDescent="0.2">
      <c r="G443" s="371"/>
      <c r="M443" t="str">
        <f t="shared" si="81"/>
        <v/>
      </c>
      <c r="N443" t="str">
        <f t="shared" si="82"/>
        <v/>
      </c>
      <c r="O443" s="31" t="e">
        <f t="shared" ca="1" si="72"/>
        <v>#VALUE!</v>
      </c>
      <c r="P443" s="132" t="str">
        <f t="shared" ca="1" si="73"/>
        <v/>
      </c>
      <c r="Q443" s="132" t="str">
        <f t="shared" ca="1" si="74"/>
        <v/>
      </c>
      <c r="R443" s="132" t="str">
        <f t="shared" ca="1" si="75"/>
        <v/>
      </c>
      <c r="S443" s="132" t="str">
        <f t="shared" ca="1" si="76"/>
        <v/>
      </c>
      <c r="U443" s="131">
        <v>0.71666666666666667</v>
      </c>
      <c r="V443" s="132">
        <f t="shared" ca="1" si="77"/>
        <v>29520</v>
      </c>
      <c r="W443" s="132">
        <f t="shared" ca="1" si="78"/>
        <v>29520</v>
      </c>
      <c r="X443" s="132">
        <f t="shared" ca="1" si="79"/>
        <v>29520</v>
      </c>
      <c r="Y443" s="132">
        <f t="shared" ca="1" si="80"/>
        <v>29520</v>
      </c>
      <c r="Z443">
        <f t="shared" si="83"/>
        <v>434</v>
      </c>
    </row>
    <row r="444" spans="7:26" x14ac:dyDescent="0.2">
      <c r="G444" s="371"/>
      <c r="M444" t="str">
        <f t="shared" si="81"/>
        <v/>
      </c>
      <c r="N444" t="str">
        <f t="shared" si="82"/>
        <v/>
      </c>
      <c r="O444" s="31" t="e">
        <f t="shared" ca="1" si="72"/>
        <v>#VALUE!</v>
      </c>
      <c r="P444" s="132" t="str">
        <f t="shared" ca="1" si="73"/>
        <v/>
      </c>
      <c r="Q444" s="132" t="str">
        <f t="shared" ca="1" si="74"/>
        <v/>
      </c>
      <c r="R444" s="132" t="str">
        <f t="shared" ca="1" si="75"/>
        <v/>
      </c>
      <c r="S444" s="132" t="str">
        <f t="shared" ca="1" si="76"/>
        <v/>
      </c>
      <c r="U444" s="131">
        <v>0.71736111111111101</v>
      </c>
      <c r="V444" s="132">
        <f t="shared" ca="1" si="77"/>
        <v>29520</v>
      </c>
      <c r="W444" s="132">
        <f t="shared" ca="1" si="78"/>
        <v>29520</v>
      </c>
      <c r="X444" s="132">
        <f t="shared" ca="1" si="79"/>
        <v>29520</v>
      </c>
      <c r="Y444" s="132">
        <f t="shared" ca="1" si="80"/>
        <v>29520</v>
      </c>
      <c r="Z444">
        <f t="shared" si="83"/>
        <v>435</v>
      </c>
    </row>
    <row r="445" spans="7:26" x14ac:dyDescent="0.2">
      <c r="G445" s="371"/>
      <c r="M445" t="str">
        <f t="shared" si="81"/>
        <v/>
      </c>
      <c r="N445" t="str">
        <f t="shared" si="82"/>
        <v/>
      </c>
      <c r="O445" s="31" t="e">
        <f t="shared" ca="1" si="72"/>
        <v>#VALUE!</v>
      </c>
      <c r="P445" s="132" t="str">
        <f t="shared" ca="1" si="73"/>
        <v/>
      </c>
      <c r="Q445" s="132" t="str">
        <f t="shared" ca="1" si="74"/>
        <v/>
      </c>
      <c r="R445" s="132" t="str">
        <f t="shared" ca="1" si="75"/>
        <v/>
      </c>
      <c r="S445" s="132" t="str">
        <f t="shared" ca="1" si="76"/>
        <v/>
      </c>
      <c r="U445" s="131">
        <v>0.71805555555555556</v>
      </c>
      <c r="V445" s="132">
        <f t="shared" ca="1" si="77"/>
        <v>29520</v>
      </c>
      <c r="W445" s="132">
        <f t="shared" ca="1" si="78"/>
        <v>29520</v>
      </c>
      <c r="X445" s="132">
        <f t="shared" ca="1" si="79"/>
        <v>29520</v>
      </c>
      <c r="Y445" s="132">
        <f t="shared" ca="1" si="80"/>
        <v>29520</v>
      </c>
      <c r="Z445">
        <f t="shared" si="83"/>
        <v>436</v>
      </c>
    </row>
    <row r="446" spans="7:26" x14ac:dyDescent="0.2">
      <c r="G446" s="371"/>
      <c r="M446" t="str">
        <f t="shared" si="81"/>
        <v/>
      </c>
      <c r="N446" t="str">
        <f t="shared" si="82"/>
        <v/>
      </c>
      <c r="O446" s="31" t="e">
        <f t="shared" ca="1" si="72"/>
        <v>#VALUE!</v>
      </c>
      <c r="P446" s="132" t="str">
        <f t="shared" ca="1" si="73"/>
        <v/>
      </c>
      <c r="Q446" s="132" t="str">
        <f t="shared" ca="1" si="74"/>
        <v/>
      </c>
      <c r="R446" s="132" t="str">
        <f t="shared" ca="1" si="75"/>
        <v/>
      </c>
      <c r="S446" s="132" t="str">
        <f t="shared" ca="1" si="76"/>
        <v/>
      </c>
      <c r="U446" s="131">
        <v>0.71875</v>
      </c>
      <c r="V446" s="132">
        <f t="shared" ca="1" si="77"/>
        <v>29520</v>
      </c>
      <c r="W446" s="132">
        <f t="shared" ca="1" si="78"/>
        <v>29520</v>
      </c>
      <c r="X446" s="132">
        <f t="shared" ca="1" si="79"/>
        <v>29520</v>
      </c>
      <c r="Y446" s="132">
        <f t="shared" ca="1" si="80"/>
        <v>29520</v>
      </c>
      <c r="Z446">
        <f t="shared" si="83"/>
        <v>437</v>
      </c>
    </row>
    <row r="447" spans="7:26" x14ac:dyDescent="0.2">
      <c r="G447" s="371"/>
      <c r="M447" t="str">
        <f t="shared" si="81"/>
        <v/>
      </c>
      <c r="N447" t="str">
        <f t="shared" si="82"/>
        <v/>
      </c>
      <c r="O447" s="31" t="e">
        <f t="shared" ca="1" si="72"/>
        <v>#VALUE!</v>
      </c>
      <c r="P447" s="132" t="str">
        <f t="shared" ca="1" si="73"/>
        <v/>
      </c>
      <c r="Q447" s="132" t="str">
        <f t="shared" ca="1" si="74"/>
        <v/>
      </c>
      <c r="R447" s="132" t="str">
        <f t="shared" ca="1" si="75"/>
        <v/>
      </c>
      <c r="S447" s="132" t="str">
        <f t="shared" ca="1" si="76"/>
        <v/>
      </c>
      <c r="U447" s="131">
        <v>0.71944444444444444</v>
      </c>
      <c r="V447" s="132">
        <f t="shared" ca="1" si="77"/>
        <v>29520</v>
      </c>
      <c r="W447" s="132">
        <f t="shared" ca="1" si="78"/>
        <v>29520</v>
      </c>
      <c r="X447" s="132">
        <f t="shared" ca="1" si="79"/>
        <v>29520</v>
      </c>
      <c r="Y447" s="132">
        <f t="shared" ca="1" si="80"/>
        <v>29520</v>
      </c>
      <c r="Z447">
        <f t="shared" si="83"/>
        <v>438</v>
      </c>
    </row>
    <row r="448" spans="7:26" x14ac:dyDescent="0.2">
      <c r="G448" s="371"/>
      <c r="M448" t="str">
        <f t="shared" si="81"/>
        <v/>
      </c>
      <c r="N448" t="str">
        <f t="shared" si="82"/>
        <v/>
      </c>
      <c r="O448" s="31" t="e">
        <f t="shared" ca="1" si="72"/>
        <v>#VALUE!</v>
      </c>
      <c r="P448" s="132" t="str">
        <f t="shared" ca="1" si="73"/>
        <v/>
      </c>
      <c r="Q448" s="132" t="str">
        <f t="shared" ca="1" si="74"/>
        <v/>
      </c>
      <c r="R448" s="132" t="str">
        <f t="shared" ca="1" si="75"/>
        <v/>
      </c>
      <c r="S448" s="132" t="str">
        <f t="shared" ca="1" si="76"/>
        <v/>
      </c>
      <c r="U448" s="131">
        <v>0.72013888888888899</v>
      </c>
      <c r="V448" s="132">
        <f t="shared" ca="1" si="77"/>
        <v>29520</v>
      </c>
      <c r="W448" s="132">
        <f t="shared" ca="1" si="78"/>
        <v>29520</v>
      </c>
      <c r="X448" s="132">
        <f t="shared" ca="1" si="79"/>
        <v>29520</v>
      </c>
      <c r="Y448" s="132">
        <f t="shared" ca="1" si="80"/>
        <v>29520</v>
      </c>
      <c r="Z448">
        <f t="shared" si="83"/>
        <v>439</v>
      </c>
    </row>
    <row r="449" spans="7:26" x14ac:dyDescent="0.2">
      <c r="G449" s="371"/>
      <c r="M449" t="str">
        <f t="shared" si="81"/>
        <v/>
      </c>
      <c r="N449" t="str">
        <f t="shared" si="82"/>
        <v/>
      </c>
      <c r="O449" s="31" t="e">
        <f t="shared" ca="1" si="72"/>
        <v>#VALUE!</v>
      </c>
      <c r="P449" s="132" t="str">
        <f t="shared" ca="1" si="73"/>
        <v/>
      </c>
      <c r="Q449" s="132" t="str">
        <f t="shared" ca="1" si="74"/>
        <v/>
      </c>
      <c r="R449" s="132" t="str">
        <f t="shared" ca="1" si="75"/>
        <v/>
      </c>
      <c r="S449" s="132" t="str">
        <f t="shared" ca="1" si="76"/>
        <v/>
      </c>
      <c r="U449" s="131">
        <v>0.72083333333333333</v>
      </c>
      <c r="V449" s="132">
        <f t="shared" ca="1" si="77"/>
        <v>29520</v>
      </c>
      <c r="W449" s="132">
        <f t="shared" ca="1" si="78"/>
        <v>29520</v>
      </c>
      <c r="X449" s="132">
        <f t="shared" ca="1" si="79"/>
        <v>29520</v>
      </c>
      <c r="Y449" s="132">
        <f t="shared" ca="1" si="80"/>
        <v>29520</v>
      </c>
      <c r="Z449">
        <f t="shared" si="83"/>
        <v>440</v>
      </c>
    </row>
    <row r="450" spans="7:26" x14ac:dyDescent="0.2">
      <c r="G450" s="371"/>
      <c r="M450" t="str">
        <f t="shared" si="81"/>
        <v/>
      </c>
      <c r="N450" t="str">
        <f t="shared" si="82"/>
        <v/>
      </c>
      <c r="O450" s="31" t="e">
        <f t="shared" ca="1" si="72"/>
        <v>#VALUE!</v>
      </c>
      <c r="P450" s="132" t="str">
        <f t="shared" ca="1" si="73"/>
        <v/>
      </c>
      <c r="Q450" s="132" t="str">
        <f t="shared" ca="1" si="74"/>
        <v/>
      </c>
      <c r="R450" s="132" t="str">
        <f t="shared" ca="1" si="75"/>
        <v/>
      </c>
      <c r="S450" s="132" t="str">
        <f t="shared" ca="1" si="76"/>
        <v/>
      </c>
      <c r="U450" s="131">
        <v>0.72152777777777777</v>
      </c>
      <c r="V450" s="132">
        <f t="shared" ca="1" si="77"/>
        <v>29520</v>
      </c>
      <c r="W450" s="132">
        <f t="shared" ca="1" si="78"/>
        <v>29520</v>
      </c>
      <c r="X450" s="132">
        <f t="shared" ca="1" si="79"/>
        <v>29520</v>
      </c>
      <c r="Y450" s="132">
        <f t="shared" ca="1" si="80"/>
        <v>29520</v>
      </c>
      <c r="Z450">
        <f t="shared" si="83"/>
        <v>441</v>
      </c>
    </row>
    <row r="451" spans="7:26" x14ac:dyDescent="0.2">
      <c r="G451" s="371"/>
      <c r="M451" t="str">
        <f t="shared" si="81"/>
        <v/>
      </c>
      <c r="N451" t="str">
        <f t="shared" si="82"/>
        <v/>
      </c>
      <c r="O451" s="31" t="e">
        <f t="shared" ca="1" si="72"/>
        <v>#VALUE!</v>
      </c>
      <c r="P451" s="132" t="str">
        <f t="shared" ca="1" si="73"/>
        <v/>
      </c>
      <c r="Q451" s="132" t="str">
        <f t="shared" ca="1" si="74"/>
        <v/>
      </c>
      <c r="R451" s="132" t="str">
        <f t="shared" ca="1" si="75"/>
        <v/>
      </c>
      <c r="S451" s="132" t="str">
        <f t="shared" ca="1" si="76"/>
        <v/>
      </c>
      <c r="U451" s="131">
        <v>0.72222222222222221</v>
      </c>
      <c r="V451" s="132">
        <f t="shared" ca="1" si="77"/>
        <v>29520</v>
      </c>
      <c r="W451" s="132">
        <f t="shared" ca="1" si="78"/>
        <v>29520</v>
      </c>
      <c r="X451" s="132">
        <f t="shared" ca="1" si="79"/>
        <v>29520</v>
      </c>
      <c r="Y451" s="132">
        <f t="shared" ca="1" si="80"/>
        <v>29520</v>
      </c>
      <c r="Z451">
        <f t="shared" si="83"/>
        <v>442</v>
      </c>
    </row>
    <row r="452" spans="7:26" x14ac:dyDescent="0.2">
      <c r="G452" s="371"/>
      <c r="M452" t="str">
        <f t="shared" si="81"/>
        <v/>
      </c>
      <c r="N452" t="str">
        <f t="shared" si="82"/>
        <v/>
      </c>
      <c r="O452" s="31" t="e">
        <f t="shared" ca="1" si="72"/>
        <v>#VALUE!</v>
      </c>
      <c r="P452" s="132" t="str">
        <f t="shared" ca="1" si="73"/>
        <v/>
      </c>
      <c r="Q452" s="132" t="str">
        <f t="shared" ca="1" si="74"/>
        <v/>
      </c>
      <c r="R452" s="132" t="str">
        <f t="shared" ca="1" si="75"/>
        <v/>
      </c>
      <c r="S452" s="132" t="str">
        <f t="shared" ca="1" si="76"/>
        <v/>
      </c>
      <c r="U452" s="131">
        <v>0.72291666666666676</v>
      </c>
      <c r="V452" s="132">
        <f t="shared" ca="1" si="77"/>
        <v>29520</v>
      </c>
      <c r="W452" s="132">
        <f t="shared" ca="1" si="78"/>
        <v>29520</v>
      </c>
      <c r="X452" s="132">
        <f t="shared" ca="1" si="79"/>
        <v>29520</v>
      </c>
      <c r="Y452" s="132">
        <f t="shared" ca="1" si="80"/>
        <v>29520</v>
      </c>
      <c r="Z452">
        <f t="shared" si="83"/>
        <v>443</v>
      </c>
    </row>
    <row r="453" spans="7:26" x14ac:dyDescent="0.2">
      <c r="G453" s="371"/>
      <c r="M453" t="str">
        <f t="shared" si="81"/>
        <v/>
      </c>
      <c r="N453" t="str">
        <f t="shared" si="82"/>
        <v/>
      </c>
      <c r="O453" s="31" t="e">
        <f t="shared" ca="1" si="72"/>
        <v>#VALUE!</v>
      </c>
      <c r="P453" s="132" t="str">
        <f t="shared" ca="1" si="73"/>
        <v/>
      </c>
      <c r="Q453" s="132" t="str">
        <f t="shared" ca="1" si="74"/>
        <v/>
      </c>
      <c r="R453" s="132" t="str">
        <f t="shared" ca="1" si="75"/>
        <v/>
      </c>
      <c r="S453" s="132" t="str">
        <f t="shared" ca="1" si="76"/>
        <v/>
      </c>
      <c r="U453" s="131">
        <v>0.72361111111111109</v>
      </c>
      <c r="V453" s="132">
        <f t="shared" ca="1" si="77"/>
        <v>29520</v>
      </c>
      <c r="W453" s="132">
        <f t="shared" ca="1" si="78"/>
        <v>29520</v>
      </c>
      <c r="X453" s="132">
        <f t="shared" ca="1" si="79"/>
        <v>29520</v>
      </c>
      <c r="Y453" s="132">
        <f t="shared" ca="1" si="80"/>
        <v>29520</v>
      </c>
      <c r="Z453">
        <f t="shared" si="83"/>
        <v>444</v>
      </c>
    </row>
    <row r="454" spans="7:26" x14ac:dyDescent="0.2">
      <c r="G454" s="371"/>
      <c r="M454" t="str">
        <f t="shared" si="81"/>
        <v/>
      </c>
      <c r="N454" t="str">
        <f t="shared" si="82"/>
        <v/>
      </c>
      <c r="O454" s="31" t="e">
        <f t="shared" ca="1" si="72"/>
        <v>#VALUE!</v>
      </c>
      <c r="P454" s="132" t="str">
        <f t="shared" ca="1" si="73"/>
        <v/>
      </c>
      <c r="Q454" s="132" t="str">
        <f t="shared" ca="1" si="74"/>
        <v/>
      </c>
      <c r="R454" s="132" t="str">
        <f t="shared" ca="1" si="75"/>
        <v/>
      </c>
      <c r="S454" s="132" t="str">
        <f t="shared" ca="1" si="76"/>
        <v/>
      </c>
      <c r="U454" s="131">
        <v>0.72430555555555554</v>
      </c>
      <c r="V454" s="132">
        <f t="shared" ca="1" si="77"/>
        <v>29520</v>
      </c>
      <c r="W454" s="132">
        <f t="shared" ca="1" si="78"/>
        <v>29520</v>
      </c>
      <c r="X454" s="132">
        <f t="shared" ca="1" si="79"/>
        <v>29520</v>
      </c>
      <c r="Y454" s="132">
        <f t="shared" ca="1" si="80"/>
        <v>29520</v>
      </c>
      <c r="Z454">
        <f t="shared" si="83"/>
        <v>445</v>
      </c>
    </row>
    <row r="455" spans="7:26" x14ac:dyDescent="0.2">
      <c r="G455" s="371"/>
      <c r="M455" t="str">
        <f t="shared" si="81"/>
        <v/>
      </c>
      <c r="N455" t="str">
        <f t="shared" si="82"/>
        <v/>
      </c>
      <c r="O455" s="31" t="e">
        <f t="shared" ca="1" si="72"/>
        <v>#VALUE!</v>
      </c>
      <c r="P455" s="132" t="str">
        <f t="shared" ca="1" si="73"/>
        <v/>
      </c>
      <c r="Q455" s="132" t="str">
        <f t="shared" ca="1" si="74"/>
        <v/>
      </c>
      <c r="R455" s="132" t="str">
        <f t="shared" ca="1" si="75"/>
        <v/>
      </c>
      <c r="S455" s="132" t="str">
        <f t="shared" ca="1" si="76"/>
        <v/>
      </c>
      <c r="U455" s="131">
        <v>0.72499999999999998</v>
      </c>
      <c r="V455" s="132">
        <f t="shared" ca="1" si="77"/>
        <v>29520</v>
      </c>
      <c r="W455" s="132">
        <f t="shared" ca="1" si="78"/>
        <v>29520</v>
      </c>
      <c r="X455" s="132">
        <f t="shared" ca="1" si="79"/>
        <v>29520</v>
      </c>
      <c r="Y455" s="132">
        <f t="shared" ca="1" si="80"/>
        <v>29520</v>
      </c>
      <c r="Z455">
        <f t="shared" si="83"/>
        <v>446</v>
      </c>
    </row>
    <row r="456" spans="7:26" x14ac:dyDescent="0.2">
      <c r="G456" s="371"/>
      <c r="M456" t="str">
        <f t="shared" si="81"/>
        <v/>
      </c>
      <c r="N456" t="str">
        <f t="shared" si="82"/>
        <v/>
      </c>
      <c r="O456" s="31" t="e">
        <f t="shared" ca="1" si="72"/>
        <v>#VALUE!</v>
      </c>
      <c r="P456" s="132" t="str">
        <f t="shared" ca="1" si="73"/>
        <v/>
      </c>
      <c r="Q456" s="132" t="str">
        <f t="shared" ca="1" si="74"/>
        <v/>
      </c>
      <c r="R456" s="132" t="str">
        <f t="shared" ca="1" si="75"/>
        <v/>
      </c>
      <c r="S456" s="132" t="str">
        <f t="shared" ca="1" si="76"/>
        <v/>
      </c>
      <c r="U456" s="131">
        <v>0.72569444444444453</v>
      </c>
      <c r="V456" s="132">
        <f t="shared" ca="1" si="77"/>
        <v>29520</v>
      </c>
      <c r="W456" s="132">
        <f t="shared" ca="1" si="78"/>
        <v>29520</v>
      </c>
      <c r="X456" s="132">
        <f t="shared" ca="1" si="79"/>
        <v>29520</v>
      </c>
      <c r="Y456" s="132">
        <f t="shared" ca="1" si="80"/>
        <v>29520</v>
      </c>
      <c r="Z456">
        <f t="shared" si="83"/>
        <v>447</v>
      </c>
    </row>
    <row r="457" spans="7:26" x14ac:dyDescent="0.2">
      <c r="G457" s="371"/>
      <c r="M457" t="str">
        <f t="shared" si="81"/>
        <v/>
      </c>
      <c r="N457" t="str">
        <f t="shared" si="82"/>
        <v/>
      </c>
      <c r="O457" s="31" t="e">
        <f t="shared" ca="1" si="72"/>
        <v>#VALUE!</v>
      </c>
      <c r="P457" s="132" t="str">
        <f t="shared" ca="1" si="73"/>
        <v/>
      </c>
      <c r="Q457" s="132" t="str">
        <f t="shared" ca="1" si="74"/>
        <v/>
      </c>
      <c r="R457" s="132" t="str">
        <f t="shared" ca="1" si="75"/>
        <v/>
      </c>
      <c r="S457" s="132" t="str">
        <f t="shared" ca="1" si="76"/>
        <v/>
      </c>
      <c r="U457" s="131">
        <v>0.72638888888888886</v>
      </c>
      <c r="V457" s="132">
        <f t="shared" ca="1" si="77"/>
        <v>29520</v>
      </c>
      <c r="W457" s="132">
        <f t="shared" ca="1" si="78"/>
        <v>29520</v>
      </c>
      <c r="X457" s="132">
        <f t="shared" ca="1" si="79"/>
        <v>29520</v>
      </c>
      <c r="Y457" s="132">
        <f t="shared" ca="1" si="80"/>
        <v>29520</v>
      </c>
      <c r="Z457">
        <f t="shared" si="83"/>
        <v>448</v>
      </c>
    </row>
    <row r="458" spans="7:26" x14ac:dyDescent="0.2">
      <c r="G458" s="371"/>
      <c r="M458" t="str">
        <f t="shared" si="81"/>
        <v/>
      </c>
      <c r="N458" t="str">
        <f t="shared" si="82"/>
        <v/>
      </c>
      <c r="O458" s="31" t="e">
        <f t="shared" ref="O458:O521" ca="1" si="84">IF(ISNUMBER($G458),OFFSET(G$9,$N458,0),"")+IF(VALUE(OFFSET(G$9,$N458,0))&lt;8/24,1,0)</f>
        <v>#VALUE!</v>
      </c>
      <c r="P458" s="132" t="str">
        <f t="shared" ref="P458:P521" ca="1" si="85">IF(ISNUMBER($G458),OFFSET(H$9,$N458,0),"")</f>
        <v/>
      </c>
      <c r="Q458" s="132" t="str">
        <f t="shared" ref="Q458:Q521" ca="1" si="86">IF(ISNUMBER($G458),OFFSET(I$9,$N458,0),"")</f>
        <v/>
      </c>
      <c r="R458" s="132" t="str">
        <f t="shared" ref="R458:R521" ca="1" si="87">IF(ISNUMBER($G458),OFFSET(J$9,$N458,0),"")</f>
        <v/>
      </c>
      <c r="S458" s="132" t="str">
        <f t="shared" ref="S458:S521" ca="1" si="88">IF(ISNUMBER($G458),OFFSET(K$9,$N458,0),"")</f>
        <v/>
      </c>
      <c r="U458" s="131">
        <v>0.7270833333333333</v>
      </c>
      <c r="V458" s="132">
        <f t="shared" ref="V458:V521" ca="1" si="89">VLOOKUP($U458,OFFSET($O$10,0,0,$H$8,5),2)</f>
        <v>29520</v>
      </c>
      <c r="W458" s="132">
        <f t="shared" ref="W458:W521" ca="1" si="90">VLOOKUP($U458,OFFSET($O$10,0,0,$H$8,5),3)</f>
        <v>29520</v>
      </c>
      <c r="X458" s="132">
        <f t="shared" ref="X458:X521" ca="1" si="91">VLOOKUP($U458,OFFSET($O$10,0,0,$H$8,5),4)</f>
        <v>29520</v>
      </c>
      <c r="Y458" s="132">
        <f t="shared" ref="Y458:Y521" ca="1" si="92">VLOOKUP($U458,OFFSET($O$10,0,0,$H$8,5),5)</f>
        <v>29520</v>
      </c>
      <c r="Z458">
        <f t="shared" si="83"/>
        <v>449</v>
      </c>
    </row>
    <row r="459" spans="7:26" x14ac:dyDescent="0.2">
      <c r="G459" s="371"/>
      <c r="M459" t="str">
        <f t="shared" ref="M459:M522" si="93">IF(M458&lt;$H$8,M458+1,"")</f>
        <v/>
      </c>
      <c r="N459" t="str">
        <f t="shared" ref="N459:N522" si="94">IF(AND(ISNUMBER(N458),1&lt;N458),N458-1,"")</f>
        <v/>
      </c>
      <c r="O459" s="31" t="e">
        <f t="shared" ca="1" si="84"/>
        <v>#VALUE!</v>
      </c>
      <c r="P459" s="132" t="str">
        <f t="shared" ca="1" si="85"/>
        <v/>
      </c>
      <c r="Q459" s="132" t="str">
        <f t="shared" ca="1" si="86"/>
        <v/>
      </c>
      <c r="R459" s="132" t="str">
        <f t="shared" ca="1" si="87"/>
        <v/>
      </c>
      <c r="S459" s="132" t="str">
        <f t="shared" ca="1" si="88"/>
        <v/>
      </c>
      <c r="U459" s="131">
        <v>0.72777777777777775</v>
      </c>
      <c r="V459" s="132">
        <f t="shared" ca="1" si="89"/>
        <v>29520</v>
      </c>
      <c r="W459" s="132">
        <f t="shared" ca="1" si="90"/>
        <v>29520</v>
      </c>
      <c r="X459" s="132">
        <f t="shared" ca="1" si="91"/>
        <v>29520</v>
      </c>
      <c r="Y459" s="132">
        <f t="shared" ca="1" si="92"/>
        <v>29520</v>
      </c>
      <c r="Z459">
        <f t="shared" ref="Z459:Z522" si="95">Z458+1</f>
        <v>450</v>
      </c>
    </row>
    <row r="460" spans="7:26" x14ac:dyDescent="0.2">
      <c r="G460" s="371"/>
      <c r="M460" t="str">
        <f t="shared" si="93"/>
        <v/>
      </c>
      <c r="N460" t="str">
        <f t="shared" si="94"/>
        <v/>
      </c>
      <c r="O460" s="31" t="e">
        <f t="shared" ca="1" si="84"/>
        <v>#VALUE!</v>
      </c>
      <c r="P460" s="132" t="str">
        <f t="shared" ca="1" si="85"/>
        <v/>
      </c>
      <c r="Q460" s="132" t="str">
        <f t="shared" ca="1" si="86"/>
        <v/>
      </c>
      <c r="R460" s="132" t="str">
        <f t="shared" ca="1" si="87"/>
        <v/>
      </c>
      <c r="S460" s="132" t="str">
        <f t="shared" ca="1" si="88"/>
        <v/>
      </c>
      <c r="U460" s="131">
        <v>0.7284722222222223</v>
      </c>
      <c r="V460" s="132">
        <f t="shared" ca="1" si="89"/>
        <v>29520</v>
      </c>
      <c r="W460" s="132">
        <f t="shared" ca="1" si="90"/>
        <v>29520</v>
      </c>
      <c r="X460" s="132">
        <f t="shared" ca="1" si="91"/>
        <v>29520</v>
      </c>
      <c r="Y460" s="132">
        <f t="shared" ca="1" si="92"/>
        <v>29520</v>
      </c>
      <c r="Z460">
        <f t="shared" si="95"/>
        <v>451</v>
      </c>
    </row>
    <row r="461" spans="7:26" x14ac:dyDescent="0.2">
      <c r="G461" s="371"/>
      <c r="M461" t="str">
        <f t="shared" si="93"/>
        <v/>
      </c>
      <c r="N461" t="str">
        <f t="shared" si="94"/>
        <v/>
      </c>
      <c r="O461" s="31" t="e">
        <f t="shared" ca="1" si="84"/>
        <v>#VALUE!</v>
      </c>
      <c r="P461" s="132" t="str">
        <f t="shared" ca="1" si="85"/>
        <v/>
      </c>
      <c r="Q461" s="132" t="str">
        <f t="shared" ca="1" si="86"/>
        <v/>
      </c>
      <c r="R461" s="132" t="str">
        <f t="shared" ca="1" si="87"/>
        <v/>
      </c>
      <c r="S461" s="132" t="str">
        <f t="shared" ca="1" si="88"/>
        <v/>
      </c>
      <c r="U461" s="131">
        <v>0.72916666666666663</v>
      </c>
      <c r="V461" s="132">
        <f t="shared" ca="1" si="89"/>
        <v>29520</v>
      </c>
      <c r="W461" s="132">
        <f t="shared" ca="1" si="90"/>
        <v>29520</v>
      </c>
      <c r="X461" s="132">
        <f t="shared" ca="1" si="91"/>
        <v>29520</v>
      </c>
      <c r="Y461" s="132">
        <f t="shared" ca="1" si="92"/>
        <v>29520</v>
      </c>
      <c r="Z461">
        <f t="shared" si="95"/>
        <v>452</v>
      </c>
    </row>
    <row r="462" spans="7:26" x14ac:dyDescent="0.2">
      <c r="G462" s="371"/>
      <c r="M462" t="str">
        <f t="shared" si="93"/>
        <v/>
      </c>
      <c r="N462" t="str">
        <f t="shared" si="94"/>
        <v/>
      </c>
      <c r="O462" s="31" t="e">
        <f t="shared" ca="1" si="84"/>
        <v>#VALUE!</v>
      </c>
      <c r="P462" s="132" t="str">
        <f t="shared" ca="1" si="85"/>
        <v/>
      </c>
      <c r="Q462" s="132" t="str">
        <f t="shared" ca="1" si="86"/>
        <v/>
      </c>
      <c r="R462" s="132" t="str">
        <f t="shared" ca="1" si="87"/>
        <v/>
      </c>
      <c r="S462" s="132" t="str">
        <f t="shared" ca="1" si="88"/>
        <v/>
      </c>
      <c r="U462" s="131">
        <v>0.72986111111111107</v>
      </c>
      <c r="V462" s="132">
        <f t="shared" ca="1" si="89"/>
        <v>29520</v>
      </c>
      <c r="W462" s="132">
        <f t="shared" ca="1" si="90"/>
        <v>29520</v>
      </c>
      <c r="X462" s="132">
        <f t="shared" ca="1" si="91"/>
        <v>29520</v>
      </c>
      <c r="Y462" s="132">
        <f t="shared" ca="1" si="92"/>
        <v>29520</v>
      </c>
      <c r="Z462">
        <f t="shared" si="95"/>
        <v>453</v>
      </c>
    </row>
    <row r="463" spans="7:26" x14ac:dyDescent="0.2">
      <c r="G463" s="371"/>
      <c r="M463" t="str">
        <f t="shared" si="93"/>
        <v/>
      </c>
      <c r="N463" t="str">
        <f t="shared" si="94"/>
        <v/>
      </c>
      <c r="O463" s="31" t="e">
        <f t="shared" ca="1" si="84"/>
        <v>#VALUE!</v>
      </c>
      <c r="P463" s="132" t="str">
        <f t="shared" ca="1" si="85"/>
        <v/>
      </c>
      <c r="Q463" s="132" t="str">
        <f t="shared" ca="1" si="86"/>
        <v/>
      </c>
      <c r="R463" s="132" t="str">
        <f t="shared" ca="1" si="87"/>
        <v/>
      </c>
      <c r="S463" s="132" t="str">
        <f t="shared" ca="1" si="88"/>
        <v/>
      </c>
      <c r="U463" s="131">
        <v>0.73055555555555562</v>
      </c>
      <c r="V463" s="132">
        <f t="shared" ca="1" si="89"/>
        <v>29520</v>
      </c>
      <c r="W463" s="132">
        <f t="shared" ca="1" si="90"/>
        <v>29520</v>
      </c>
      <c r="X463" s="132">
        <f t="shared" ca="1" si="91"/>
        <v>29520</v>
      </c>
      <c r="Y463" s="132">
        <f t="shared" ca="1" si="92"/>
        <v>29520</v>
      </c>
      <c r="Z463">
        <f t="shared" si="95"/>
        <v>454</v>
      </c>
    </row>
    <row r="464" spans="7:26" x14ac:dyDescent="0.2">
      <c r="G464" s="371"/>
      <c r="M464" t="str">
        <f t="shared" si="93"/>
        <v/>
      </c>
      <c r="N464" t="str">
        <f t="shared" si="94"/>
        <v/>
      </c>
      <c r="O464" s="31" t="e">
        <f t="shared" ca="1" si="84"/>
        <v>#VALUE!</v>
      </c>
      <c r="P464" s="132" t="str">
        <f t="shared" ca="1" si="85"/>
        <v/>
      </c>
      <c r="Q464" s="132" t="str">
        <f t="shared" ca="1" si="86"/>
        <v/>
      </c>
      <c r="R464" s="132" t="str">
        <f t="shared" ca="1" si="87"/>
        <v/>
      </c>
      <c r="S464" s="132" t="str">
        <f t="shared" ca="1" si="88"/>
        <v/>
      </c>
      <c r="U464" s="131">
        <v>0.73125000000000007</v>
      </c>
      <c r="V464" s="132">
        <f t="shared" ca="1" si="89"/>
        <v>29520</v>
      </c>
      <c r="W464" s="132">
        <f t="shared" ca="1" si="90"/>
        <v>29520</v>
      </c>
      <c r="X464" s="132">
        <f t="shared" ca="1" si="91"/>
        <v>29520</v>
      </c>
      <c r="Y464" s="132">
        <f t="shared" ca="1" si="92"/>
        <v>29520</v>
      </c>
      <c r="Z464">
        <f t="shared" si="95"/>
        <v>455</v>
      </c>
    </row>
    <row r="465" spans="7:26" x14ac:dyDescent="0.2">
      <c r="G465" s="371"/>
      <c r="M465" t="str">
        <f t="shared" si="93"/>
        <v/>
      </c>
      <c r="N465" t="str">
        <f t="shared" si="94"/>
        <v/>
      </c>
      <c r="O465" s="31" t="e">
        <f t="shared" ca="1" si="84"/>
        <v>#VALUE!</v>
      </c>
      <c r="P465" s="132" t="str">
        <f t="shared" ca="1" si="85"/>
        <v/>
      </c>
      <c r="Q465" s="132" t="str">
        <f t="shared" ca="1" si="86"/>
        <v/>
      </c>
      <c r="R465" s="132" t="str">
        <f t="shared" ca="1" si="87"/>
        <v/>
      </c>
      <c r="S465" s="132" t="str">
        <f t="shared" ca="1" si="88"/>
        <v/>
      </c>
      <c r="U465" s="131">
        <v>0.7319444444444444</v>
      </c>
      <c r="V465" s="132">
        <f t="shared" ca="1" si="89"/>
        <v>29520</v>
      </c>
      <c r="W465" s="132">
        <f t="shared" ca="1" si="90"/>
        <v>29520</v>
      </c>
      <c r="X465" s="132">
        <f t="shared" ca="1" si="91"/>
        <v>29520</v>
      </c>
      <c r="Y465" s="132">
        <f t="shared" ca="1" si="92"/>
        <v>29520</v>
      </c>
      <c r="Z465">
        <f t="shared" si="95"/>
        <v>456</v>
      </c>
    </row>
    <row r="466" spans="7:26" x14ac:dyDescent="0.2">
      <c r="G466" s="371"/>
      <c r="M466" t="str">
        <f t="shared" si="93"/>
        <v/>
      </c>
      <c r="N466" t="str">
        <f t="shared" si="94"/>
        <v/>
      </c>
      <c r="O466" s="31" t="e">
        <f t="shared" ca="1" si="84"/>
        <v>#VALUE!</v>
      </c>
      <c r="P466" s="132" t="str">
        <f t="shared" ca="1" si="85"/>
        <v/>
      </c>
      <c r="Q466" s="132" t="str">
        <f t="shared" ca="1" si="86"/>
        <v/>
      </c>
      <c r="R466" s="132" t="str">
        <f t="shared" ca="1" si="87"/>
        <v/>
      </c>
      <c r="S466" s="132" t="str">
        <f t="shared" ca="1" si="88"/>
        <v/>
      </c>
      <c r="U466" s="131">
        <v>0.73263888888888884</v>
      </c>
      <c r="V466" s="132">
        <f t="shared" ca="1" si="89"/>
        <v>29520</v>
      </c>
      <c r="W466" s="132">
        <f t="shared" ca="1" si="90"/>
        <v>29520</v>
      </c>
      <c r="X466" s="132">
        <f t="shared" ca="1" si="91"/>
        <v>29520</v>
      </c>
      <c r="Y466" s="132">
        <f t="shared" ca="1" si="92"/>
        <v>29520</v>
      </c>
      <c r="Z466">
        <f t="shared" si="95"/>
        <v>457</v>
      </c>
    </row>
    <row r="467" spans="7:26" x14ac:dyDescent="0.2">
      <c r="G467" s="371"/>
      <c r="M467" t="str">
        <f t="shared" si="93"/>
        <v/>
      </c>
      <c r="N467" t="str">
        <f t="shared" si="94"/>
        <v/>
      </c>
      <c r="O467" s="31" t="e">
        <f t="shared" ca="1" si="84"/>
        <v>#VALUE!</v>
      </c>
      <c r="P467" s="132" t="str">
        <f t="shared" ca="1" si="85"/>
        <v/>
      </c>
      <c r="Q467" s="132" t="str">
        <f t="shared" ca="1" si="86"/>
        <v/>
      </c>
      <c r="R467" s="132" t="str">
        <f t="shared" ca="1" si="87"/>
        <v/>
      </c>
      <c r="S467" s="132" t="str">
        <f t="shared" ca="1" si="88"/>
        <v/>
      </c>
      <c r="U467" s="131">
        <v>0.73333333333333339</v>
      </c>
      <c r="V467" s="132">
        <f t="shared" ca="1" si="89"/>
        <v>29520</v>
      </c>
      <c r="W467" s="132">
        <f t="shared" ca="1" si="90"/>
        <v>29520</v>
      </c>
      <c r="X467" s="132">
        <f t="shared" ca="1" si="91"/>
        <v>29520</v>
      </c>
      <c r="Y467" s="132">
        <f t="shared" ca="1" si="92"/>
        <v>29520</v>
      </c>
      <c r="Z467">
        <f t="shared" si="95"/>
        <v>458</v>
      </c>
    </row>
    <row r="468" spans="7:26" x14ac:dyDescent="0.2">
      <c r="G468" s="371"/>
      <c r="M468" t="str">
        <f t="shared" si="93"/>
        <v/>
      </c>
      <c r="N468" t="str">
        <f t="shared" si="94"/>
        <v/>
      </c>
      <c r="O468" s="31" t="e">
        <f t="shared" ca="1" si="84"/>
        <v>#VALUE!</v>
      </c>
      <c r="P468" s="132" t="str">
        <f t="shared" ca="1" si="85"/>
        <v/>
      </c>
      <c r="Q468" s="132" t="str">
        <f t="shared" ca="1" si="86"/>
        <v/>
      </c>
      <c r="R468" s="132" t="str">
        <f t="shared" ca="1" si="87"/>
        <v/>
      </c>
      <c r="S468" s="132" t="str">
        <f t="shared" ca="1" si="88"/>
        <v/>
      </c>
      <c r="U468" s="131">
        <v>0.73402777777777783</v>
      </c>
      <c r="V468" s="132">
        <f t="shared" ca="1" si="89"/>
        <v>29520</v>
      </c>
      <c r="W468" s="132">
        <f t="shared" ca="1" si="90"/>
        <v>29520</v>
      </c>
      <c r="X468" s="132">
        <f t="shared" ca="1" si="91"/>
        <v>29520</v>
      </c>
      <c r="Y468" s="132">
        <f t="shared" ca="1" si="92"/>
        <v>29520</v>
      </c>
      <c r="Z468">
        <f t="shared" si="95"/>
        <v>459</v>
      </c>
    </row>
    <row r="469" spans="7:26" x14ac:dyDescent="0.2">
      <c r="G469" s="371"/>
      <c r="M469" t="str">
        <f t="shared" si="93"/>
        <v/>
      </c>
      <c r="N469" t="str">
        <f t="shared" si="94"/>
        <v/>
      </c>
      <c r="O469" s="31" t="e">
        <f t="shared" ca="1" si="84"/>
        <v>#VALUE!</v>
      </c>
      <c r="P469" s="132" t="str">
        <f t="shared" ca="1" si="85"/>
        <v/>
      </c>
      <c r="Q469" s="132" t="str">
        <f t="shared" ca="1" si="86"/>
        <v/>
      </c>
      <c r="R469" s="132" t="str">
        <f t="shared" ca="1" si="87"/>
        <v/>
      </c>
      <c r="S469" s="132" t="str">
        <f t="shared" ca="1" si="88"/>
        <v/>
      </c>
      <c r="U469" s="131">
        <v>0.73472222222222217</v>
      </c>
      <c r="V469" s="132">
        <f t="shared" ca="1" si="89"/>
        <v>29520</v>
      </c>
      <c r="W469" s="132">
        <f t="shared" ca="1" si="90"/>
        <v>29520</v>
      </c>
      <c r="X469" s="132">
        <f t="shared" ca="1" si="91"/>
        <v>29520</v>
      </c>
      <c r="Y469" s="132">
        <f t="shared" ca="1" si="92"/>
        <v>29520</v>
      </c>
      <c r="Z469">
        <f t="shared" si="95"/>
        <v>460</v>
      </c>
    </row>
    <row r="470" spans="7:26" x14ac:dyDescent="0.2">
      <c r="G470" s="371"/>
      <c r="M470" t="str">
        <f t="shared" si="93"/>
        <v/>
      </c>
      <c r="N470" t="str">
        <f t="shared" si="94"/>
        <v/>
      </c>
      <c r="O470" s="31" t="e">
        <f t="shared" ca="1" si="84"/>
        <v>#VALUE!</v>
      </c>
      <c r="P470" s="132" t="str">
        <f t="shared" ca="1" si="85"/>
        <v/>
      </c>
      <c r="Q470" s="132" t="str">
        <f t="shared" ca="1" si="86"/>
        <v/>
      </c>
      <c r="R470" s="132" t="str">
        <f t="shared" ca="1" si="87"/>
        <v/>
      </c>
      <c r="S470" s="132" t="str">
        <f t="shared" ca="1" si="88"/>
        <v/>
      </c>
      <c r="U470" s="131">
        <v>0.73541666666666661</v>
      </c>
      <c r="V470" s="132">
        <f t="shared" ca="1" si="89"/>
        <v>29520</v>
      </c>
      <c r="W470" s="132">
        <f t="shared" ca="1" si="90"/>
        <v>29520</v>
      </c>
      <c r="X470" s="132">
        <f t="shared" ca="1" si="91"/>
        <v>29520</v>
      </c>
      <c r="Y470" s="132">
        <f t="shared" ca="1" si="92"/>
        <v>29520</v>
      </c>
      <c r="Z470">
        <f t="shared" si="95"/>
        <v>461</v>
      </c>
    </row>
    <row r="471" spans="7:26" x14ac:dyDescent="0.2">
      <c r="G471" s="371"/>
      <c r="M471" t="str">
        <f t="shared" si="93"/>
        <v/>
      </c>
      <c r="N471" t="str">
        <f t="shared" si="94"/>
        <v/>
      </c>
      <c r="O471" s="31" t="e">
        <f t="shared" ca="1" si="84"/>
        <v>#VALUE!</v>
      </c>
      <c r="P471" s="132" t="str">
        <f t="shared" ca="1" si="85"/>
        <v/>
      </c>
      <c r="Q471" s="132" t="str">
        <f t="shared" ca="1" si="86"/>
        <v/>
      </c>
      <c r="R471" s="132" t="str">
        <f t="shared" ca="1" si="87"/>
        <v/>
      </c>
      <c r="S471" s="132" t="str">
        <f t="shared" ca="1" si="88"/>
        <v/>
      </c>
      <c r="U471" s="131">
        <v>0.73611111111111116</v>
      </c>
      <c r="V471" s="132">
        <f t="shared" ca="1" si="89"/>
        <v>29520</v>
      </c>
      <c r="W471" s="132">
        <f t="shared" ca="1" si="90"/>
        <v>29520</v>
      </c>
      <c r="X471" s="132">
        <f t="shared" ca="1" si="91"/>
        <v>29520</v>
      </c>
      <c r="Y471" s="132">
        <f t="shared" ca="1" si="92"/>
        <v>29520</v>
      </c>
      <c r="Z471">
        <f t="shared" si="95"/>
        <v>462</v>
      </c>
    </row>
    <row r="472" spans="7:26" x14ac:dyDescent="0.2">
      <c r="G472" s="371"/>
      <c r="M472" t="str">
        <f t="shared" si="93"/>
        <v/>
      </c>
      <c r="N472" t="str">
        <f t="shared" si="94"/>
        <v/>
      </c>
      <c r="O472" s="31" t="e">
        <f t="shared" ca="1" si="84"/>
        <v>#VALUE!</v>
      </c>
      <c r="P472" s="132" t="str">
        <f t="shared" ca="1" si="85"/>
        <v/>
      </c>
      <c r="Q472" s="132" t="str">
        <f t="shared" ca="1" si="86"/>
        <v/>
      </c>
      <c r="R472" s="132" t="str">
        <f t="shared" ca="1" si="87"/>
        <v/>
      </c>
      <c r="S472" s="132" t="str">
        <f t="shared" ca="1" si="88"/>
        <v/>
      </c>
      <c r="U472" s="131">
        <v>0.7368055555555556</v>
      </c>
      <c r="V472" s="132">
        <f t="shared" ca="1" si="89"/>
        <v>29520</v>
      </c>
      <c r="W472" s="132">
        <f t="shared" ca="1" si="90"/>
        <v>29520</v>
      </c>
      <c r="X472" s="132">
        <f t="shared" ca="1" si="91"/>
        <v>29520</v>
      </c>
      <c r="Y472" s="132">
        <f t="shared" ca="1" si="92"/>
        <v>29520</v>
      </c>
      <c r="Z472">
        <f t="shared" si="95"/>
        <v>463</v>
      </c>
    </row>
    <row r="473" spans="7:26" x14ac:dyDescent="0.2">
      <c r="G473" s="371"/>
      <c r="M473" t="str">
        <f t="shared" si="93"/>
        <v/>
      </c>
      <c r="N473" t="str">
        <f t="shared" si="94"/>
        <v/>
      </c>
      <c r="O473" s="31" t="e">
        <f t="shared" ca="1" si="84"/>
        <v>#VALUE!</v>
      </c>
      <c r="P473" s="132" t="str">
        <f t="shared" ca="1" si="85"/>
        <v/>
      </c>
      <c r="Q473" s="132" t="str">
        <f t="shared" ca="1" si="86"/>
        <v/>
      </c>
      <c r="R473" s="132" t="str">
        <f t="shared" ca="1" si="87"/>
        <v/>
      </c>
      <c r="S473" s="132" t="str">
        <f t="shared" ca="1" si="88"/>
        <v/>
      </c>
      <c r="U473" s="131">
        <v>0.73749999999999993</v>
      </c>
      <c r="V473" s="132">
        <f t="shared" ca="1" si="89"/>
        <v>29520</v>
      </c>
      <c r="W473" s="132">
        <f t="shared" ca="1" si="90"/>
        <v>29520</v>
      </c>
      <c r="X473" s="132">
        <f t="shared" ca="1" si="91"/>
        <v>29520</v>
      </c>
      <c r="Y473" s="132">
        <f t="shared" ca="1" si="92"/>
        <v>29520</v>
      </c>
      <c r="Z473">
        <f t="shared" si="95"/>
        <v>464</v>
      </c>
    </row>
    <row r="474" spans="7:26" x14ac:dyDescent="0.2">
      <c r="G474" s="371"/>
      <c r="M474" t="str">
        <f t="shared" si="93"/>
        <v/>
      </c>
      <c r="N474" t="str">
        <f t="shared" si="94"/>
        <v/>
      </c>
      <c r="O474" s="31" t="e">
        <f t="shared" ca="1" si="84"/>
        <v>#VALUE!</v>
      </c>
      <c r="P474" s="132" t="str">
        <f t="shared" ca="1" si="85"/>
        <v/>
      </c>
      <c r="Q474" s="132" t="str">
        <f t="shared" ca="1" si="86"/>
        <v/>
      </c>
      <c r="R474" s="132" t="str">
        <f t="shared" ca="1" si="87"/>
        <v/>
      </c>
      <c r="S474" s="132" t="str">
        <f t="shared" ca="1" si="88"/>
        <v/>
      </c>
      <c r="U474" s="131">
        <v>0.73819444444444438</v>
      </c>
      <c r="V474" s="132">
        <f t="shared" ca="1" si="89"/>
        <v>29520</v>
      </c>
      <c r="W474" s="132">
        <f t="shared" ca="1" si="90"/>
        <v>29520</v>
      </c>
      <c r="X474" s="132">
        <f t="shared" ca="1" si="91"/>
        <v>29520</v>
      </c>
      <c r="Y474" s="132">
        <f t="shared" ca="1" si="92"/>
        <v>29520</v>
      </c>
      <c r="Z474">
        <f t="shared" si="95"/>
        <v>465</v>
      </c>
    </row>
    <row r="475" spans="7:26" x14ac:dyDescent="0.2">
      <c r="G475" s="371"/>
      <c r="M475" t="str">
        <f t="shared" si="93"/>
        <v/>
      </c>
      <c r="N475" t="str">
        <f t="shared" si="94"/>
        <v/>
      </c>
      <c r="O475" s="31" t="e">
        <f t="shared" ca="1" si="84"/>
        <v>#VALUE!</v>
      </c>
      <c r="P475" s="132" t="str">
        <f t="shared" ca="1" si="85"/>
        <v/>
      </c>
      <c r="Q475" s="132" t="str">
        <f t="shared" ca="1" si="86"/>
        <v/>
      </c>
      <c r="R475" s="132" t="str">
        <f t="shared" ca="1" si="87"/>
        <v/>
      </c>
      <c r="S475" s="132" t="str">
        <f t="shared" ca="1" si="88"/>
        <v/>
      </c>
      <c r="U475" s="131">
        <v>0.73888888888888893</v>
      </c>
      <c r="V475" s="132">
        <f t="shared" ca="1" si="89"/>
        <v>29520</v>
      </c>
      <c r="W475" s="132">
        <f t="shared" ca="1" si="90"/>
        <v>29520</v>
      </c>
      <c r="X475" s="132">
        <f t="shared" ca="1" si="91"/>
        <v>29520</v>
      </c>
      <c r="Y475" s="132">
        <f t="shared" ca="1" si="92"/>
        <v>29520</v>
      </c>
      <c r="Z475">
        <f t="shared" si="95"/>
        <v>466</v>
      </c>
    </row>
    <row r="476" spans="7:26" x14ac:dyDescent="0.2">
      <c r="G476" s="371"/>
      <c r="M476" t="str">
        <f t="shared" si="93"/>
        <v/>
      </c>
      <c r="N476" t="str">
        <f t="shared" si="94"/>
        <v/>
      </c>
      <c r="O476" s="31" t="e">
        <f t="shared" ca="1" si="84"/>
        <v>#VALUE!</v>
      </c>
      <c r="P476" s="132" t="str">
        <f t="shared" ca="1" si="85"/>
        <v/>
      </c>
      <c r="Q476" s="132" t="str">
        <f t="shared" ca="1" si="86"/>
        <v/>
      </c>
      <c r="R476" s="132" t="str">
        <f t="shared" ca="1" si="87"/>
        <v/>
      </c>
      <c r="S476" s="132" t="str">
        <f t="shared" ca="1" si="88"/>
        <v/>
      </c>
      <c r="U476" s="131">
        <v>0.73958333333333337</v>
      </c>
      <c r="V476" s="132">
        <f t="shared" ca="1" si="89"/>
        <v>29520</v>
      </c>
      <c r="W476" s="132">
        <f t="shared" ca="1" si="90"/>
        <v>29520</v>
      </c>
      <c r="X476" s="132">
        <f t="shared" ca="1" si="91"/>
        <v>29520</v>
      </c>
      <c r="Y476" s="132">
        <f t="shared" ca="1" si="92"/>
        <v>29520</v>
      </c>
      <c r="Z476">
        <f t="shared" si="95"/>
        <v>467</v>
      </c>
    </row>
    <row r="477" spans="7:26" x14ac:dyDescent="0.2">
      <c r="G477" s="371"/>
      <c r="M477" t="str">
        <f t="shared" si="93"/>
        <v/>
      </c>
      <c r="N477" t="str">
        <f t="shared" si="94"/>
        <v/>
      </c>
      <c r="O477" s="31" t="e">
        <f t="shared" ca="1" si="84"/>
        <v>#VALUE!</v>
      </c>
      <c r="P477" s="132" t="str">
        <f t="shared" ca="1" si="85"/>
        <v/>
      </c>
      <c r="Q477" s="132" t="str">
        <f t="shared" ca="1" si="86"/>
        <v/>
      </c>
      <c r="R477" s="132" t="str">
        <f t="shared" ca="1" si="87"/>
        <v/>
      </c>
      <c r="S477" s="132" t="str">
        <f t="shared" ca="1" si="88"/>
        <v/>
      </c>
      <c r="U477" s="131">
        <v>0.7402777777777777</v>
      </c>
      <c r="V477" s="132">
        <f t="shared" ca="1" si="89"/>
        <v>29520</v>
      </c>
      <c r="W477" s="132">
        <f t="shared" ca="1" si="90"/>
        <v>29520</v>
      </c>
      <c r="X477" s="132">
        <f t="shared" ca="1" si="91"/>
        <v>29520</v>
      </c>
      <c r="Y477" s="132">
        <f t="shared" ca="1" si="92"/>
        <v>29520</v>
      </c>
      <c r="Z477">
        <f t="shared" si="95"/>
        <v>468</v>
      </c>
    </row>
    <row r="478" spans="7:26" x14ac:dyDescent="0.2">
      <c r="G478" s="371"/>
      <c r="M478" t="str">
        <f t="shared" si="93"/>
        <v/>
      </c>
      <c r="N478" t="str">
        <f t="shared" si="94"/>
        <v/>
      </c>
      <c r="O478" s="31" t="e">
        <f t="shared" ca="1" si="84"/>
        <v>#VALUE!</v>
      </c>
      <c r="P478" s="132" t="str">
        <f t="shared" ca="1" si="85"/>
        <v/>
      </c>
      <c r="Q478" s="132" t="str">
        <f t="shared" ca="1" si="86"/>
        <v/>
      </c>
      <c r="R478" s="132" t="str">
        <f t="shared" ca="1" si="87"/>
        <v/>
      </c>
      <c r="S478" s="132" t="str">
        <f t="shared" ca="1" si="88"/>
        <v/>
      </c>
      <c r="U478" s="131">
        <v>0.74097222222222225</v>
      </c>
      <c r="V478" s="132">
        <f t="shared" ca="1" si="89"/>
        <v>29520</v>
      </c>
      <c r="W478" s="132">
        <f t="shared" ca="1" si="90"/>
        <v>29520</v>
      </c>
      <c r="X478" s="132">
        <f t="shared" ca="1" si="91"/>
        <v>29520</v>
      </c>
      <c r="Y478" s="132">
        <f t="shared" ca="1" si="92"/>
        <v>29520</v>
      </c>
      <c r="Z478">
        <f t="shared" si="95"/>
        <v>469</v>
      </c>
    </row>
    <row r="479" spans="7:26" x14ac:dyDescent="0.2">
      <c r="G479" s="371"/>
      <c r="M479" t="str">
        <f t="shared" si="93"/>
        <v/>
      </c>
      <c r="N479" t="str">
        <f t="shared" si="94"/>
        <v/>
      </c>
      <c r="O479" s="31" t="e">
        <f t="shared" ca="1" si="84"/>
        <v>#VALUE!</v>
      </c>
      <c r="P479" s="132" t="str">
        <f t="shared" ca="1" si="85"/>
        <v/>
      </c>
      <c r="Q479" s="132" t="str">
        <f t="shared" ca="1" si="86"/>
        <v/>
      </c>
      <c r="R479" s="132" t="str">
        <f t="shared" ca="1" si="87"/>
        <v/>
      </c>
      <c r="S479" s="132" t="str">
        <f t="shared" ca="1" si="88"/>
        <v/>
      </c>
      <c r="U479" s="131">
        <v>0.7416666666666667</v>
      </c>
      <c r="V479" s="132">
        <f t="shared" ca="1" si="89"/>
        <v>29520</v>
      </c>
      <c r="W479" s="132">
        <f t="shared" ca="1" si="90"/>
        <v>29520</v>
      </c>
      <c r="X479" s="132">
        <f t="shared" ca="1" si="91"/>
        <v>29520</v>
      </c>
      <c r="Y479" s="132">
        <f t="shared" ca="1" si="92"/>
        <v>29520</v>
      </c>
      <c r="Z479">
        <f t="shared" si="95"/>
        <v>470</v>
      </c>
    </row>
    <row r="480" spans="7:26" x14ac:dyDescent="0.2">
      <c r="G480" s="371"/>
      <c r="M480" t="str">
        <f t="shared" si="93"/>
        <v/>
      </c>
      <c r="N480" t="str">
        <f t="shared" si="94"/>
        <v/>
      </c>
      <c r="O480" s="31" t="e">
        <f t="shared" ca="1" si="84"/>
        <v>#VALUE!</v>
      </c>
      <c r="P480" s="132" t="str">
        <f t="shared" ca="1" si="85"/>
        <v/>
      </c>
      <c r="Q480" s="132" t="str">
        <f t="shared" ca="1" si="86"/>
        <v/>
      </c>
      <c r="R480" s="132" t="str">
        <f t="shared" ca="1" si="87"/>
        <v/>
      </c>
      <c r="S480" s="132" t="str">
        <f t="shared" ca="1" si="88"/>
        <v/>
      </c>
      <c r="U480" s="131">
        <v>0.74236111111111114</v>
      </c>
      <c r="V480" s="132">
        <f t="shared" ca="1" si="89"/>
        <v>29520</v>
      </c>
      <c r="W480" s="132">
        <f t="shared" ca="1" si="90"/>
        <v>29520</v>
      </c>
      <c r="X480" s="132">
        <f t="shared" ca="1" si="91"/>
        <v>29520</v>
      </c>
      <c r="Y480" s="132">
        <f t="shared" ca="1" si="92"/>
        <v>29520</v>
      </c>
      <c r="Z480">
        <f t="shared" si="95"/>
        <v>471</v>
      </c>
    </row>
    <row r="481" spans="7:26" x14ac:dyDescent="0.2">
      <c r="G481" s="371"/>
      <c r="M481" t="str">
        <f t="shared" si="93"/>
        <v/>
      </c>
      <c r="N481" t="str">
        <f t="shared" si="94"/>
        <v/>
      </c>
      <c r="O481" s="31" t="e">
        <f t="shared" ca="1" si="84"/>
        <v>#VALUE!</v>
      </c>
      <c r="P481" s="132" t="str">
        <f t="shared" ca="1" si="85"/>
        <v/>
      </c>
      <c r="Q481" s="132" t="str">
        <f t="shared" ca="1" si="86"/>
        <v/>
      </c>
      <c r="R481" s="132" t="str">
        <f t="shared" ca="1" si="87"/>
        <v/>
      </c>
      <c r="S481" s="132" t="str">
        <f t="shared" ca="1" si="88"/>
        <v/>
      </c>
      <c r="U481" s="131">
        <v>0.74305555555555547</v>
      </c>
      <c r="V481" s="132">
        <f t="shared" ca="1" si="89"/>
        <v>29520</v>
      </c>
      <c r="W481" s="132">
        <f t="shared" ca="1" si="90"/>
        <v>29520</v>
      </c>
      <c r="X481" s="132">
        <f t="shared" ca="1" si="91"/>
        <v>29520</v>
      </c>
      <c r="Y481" s="132">
        <f t="shared" ca="1" si="92"/>
        <v>29520</v>
      </c>
      <c r="Z481">
        <f t="shared" si="95"/>
        <v>472</v>
      </c>
    </row>
    <row r="482" spans="7:26" x14ac:dyDescent="0.2">
      <c r="G482" s="371"/>
      <c r="M482" t="str">
        <f t="shared" si="93"/>
        <v/>
      </c>
      <c r="N482" t="str">
        <f t="shared" si="94"/>
        <v/>
      </c>
      <c r="O482" s="31" t="e">
        <f t="shared" ca="1" si="84"/>
        <v>#VALUE!</v>
      </c>
      <c r="P482" s="132" t="str">
        <f t="shared" ca="1" si="85"/>
        <v/>
      </c>
      <c r="Q482" s="132" t="str">
        <f t="shared" ca="1" si="86"/>
        <v/>
      </c>
      <c r="R482" s="132" t="str">
        <f t="shared" ca="1" si="87"/>
        <v/>
      </c>
      <c r="S482" s="132" t="str">
        <f t="shared" ca="1" si="88"/>
        <v/>
      </c>
      <c r="U482" s="131">
        <v>0.74375000000000002</v>
      </c>
      <c r="V482" s="132">
        <f t="shared" ca="1" si="89"/>
        <v>29520</v>
      </c>
      <c r="W482" s="132">
        <f t="shared" ca="1" si="90"/>
        <v>29520</v>
      </c>
      <c r="X482" s="132">
        <f t="shared" ca="1" si="91"/>
        <v>29520</v>
      </c>
      <c r="Y482" s="132">
        <f t="shared" ca="1" si="92"/>
        <v>29520</v>
      </c>
      <c r="Z482">
        <f t="shared" si="95"/>
        <v>473</v>
      </c>
    </row>
    <row r="483" spans="7:26" x14ac:dyDescent="0.2">
      <c r="G483" s="371"/>
      <c r="M483" t="str">
        <f t="shared" si="93"/>
        <v/>
      </c>
      <c r="N483" t="str">
        <f t="shared" si="94"/>
        <v/>
      </c>
      <c r="O483" s="31" t="e">
        <f t="shared" ca="1" si="84"/>
        <v>#VALUE!</v>
      </c>
      <c r="P483" s="132" t="str">
        <f t="shared" ca="1" si="85"/>
        <v/>
      </c>
      <c r="Q483" s="132" t="str">
        <f t="shared" ca="1" si="86"/>
        <v/>
      </c>
      <c r="R483" s="132" t="str">
        <f t="shared" ca="1" si="87"/>
        <v/>
      </c>
      <c r="S483" s="132" t="str">
        <f t="shared" ca="1" si="88"/>
        <v/>
      </c>
      <c r="U483" s="131">
        <v>0.74444444444444446</v>
      </c>
      <c r="V483" s="132">
        <f t="shared" ca="1" si="89"/>
        <v>29520</v>
      </c>
      <c r="W483" s="132">
        <f t="shared" ca="1" si="90"/>
        <v>29520</v>
      </c>
      <c r="X483" s="132">
        <f t="shared" ca="1" si="91"/>
        <v>29520</v>
      </c>
      <c r="Y483" s="132">
        <f t="shared" ca="1" si="92"/>
        <v>29520</v>
      </c>
      <c r="Z483">
        <f t="shared" si="95"/>
        <v>474</v>
      </c>
    </row>
    <row r="484" spans="7:26" x14ac:dyDescent="0.2">
      <c r="G484" s="371"/>
      <c r="M484" t="str">
        <f t="shared" si="93"/>
        <v/>
      </c>
      <c r="N484" t="str">
        <f t="shared" si="94"/>
        <v/>
      </c>
      <c r="O484" s="31" t="e">
        <f t="shared" ca="1" si="84"/>
        <v>#VALUE!</v>
      </c>
      <c r="P484" s="132" t="str">
        <f t="shared" ca="1" si="85"/>
        <v/>
      </c>
      <c r="Q484" s="132" t="str">
        <f t="shared" ca="1" si="86"/>
        <v/>
      </c>
      <c r="R484" s="132" t="str">
        <f t="shared" ca="1" si="87"/>
        <v/>
      </c>
      <c r="S484" s="132" t="str">
        <f t="shared" ca="1" si="88"/>
        <v/>
      </c>
      <c r="U484" s="131">
        <v>0.74513888888888891</v>
      </c>
      <c r="V484" s="132">
        <f t="shared" ca="1" si="89"/>
        <v>29520</v>
      </c>
      <c r="W484" s="132">
        <f t="shared" ca="1" si="90"/>
        <v>29520</v>
      </c>
      <c r="X484" s="132">
        <f t="shared" ca="1" si="91"/>
        <v>29520</v>
      </c>
      <c r="Y484" s="132">
        <f t="shared" ca="1" si="92"/>
        <v>29520</v>
      </c>
      <c r="Z484">
        <f t="shared" si="95"/>
        <v>475</v>
      </c>
    </row>
    <row r="485" spans="7:26" x14ac:dyDescent="0.2">
      <c r="G485" s="371"/>
      <c r="M485" t="str">
        <f t="shared" si="93"/>
        <v/>
      </c>
      <c r="N485" t="str">
        <f t="shared" si="94"/>
        <v/>
      </c>
      <c r="O485" s="31" t="e">
        <f t="shared" ca="1" si="84"/>
        <v>#VALUE!</v>
      </c>
      <c r="P485" s="132" t="str">
        <f t="shared" ca="1" si="85"/>
        <v/>
      </c>
      <c r="Q485" s="132" t="str">
        <f t="shared" ca="1" si="86"/>
        <v/>
      </c>
      <c r="R485" s="132" t="str">
        <f t="shared" ca="1" si="87"/>
        <v/>
      </c>
      <c r="S485" s="132" t="str">
        <f t="shared" ca="1" si="88"/>
        <v/>
      </c>
      <c r="U485" s="131">
        <v>0.74583333333333324</v>
      </c>
      <c r="V485" s="132">
        <f t="shared" ca="1" si="89"/>
        <v>29520</v>
      </c>
      <c r="W485" s="132">
        <f t="shared" ca="1" si="90"/>
        <v>29520</v>
      </c>
      <c r="X485" s="132">
        <f t="shared" ca="1" si="91"/>
        <v>29520</v>
      </c>
      <c r="Y485" s="132">
        <f t="shared" ca="1" si="92"/>
        <v>29520</v>
      </c>
      <c r="Z485">
        <f t="shared" si="95"/>
        <v>476</v>
      </c>
    </row>
    <row r="486" spans="7:26" x14ac:dyDescent="0.2">
      <c r="G486" s="371"/>
      <c r="M486" t="str">
        <f t="shared" si="93"/>
        <v/>
      </c>
      <c r="N486" t="str">
        <f t="shared" si="94"/>
        <v/>
      </c>
      <c r="O486" s="31" t="e">
        <f t="shared" ca="1" si="84"/>
        <v>#VALUE!</v>
      </c>
      <c r="P486" s="132" t="str">
        <f t="shared" ca="1" si="85"/>
        <v/>
      </c>
      <c r="Q486" s="132" t="str">
        <f t="shared" ca="1" si="86"/>
        <v/>
      </c>
      <c r="R486" s="132" t="str">
        <f t="shared" ca="1" si="87"/>
        <v/>
      </c>
      <c r="S486" s="132" t="str">
        <f t="shared" ca="1" si="88"/>
        <v/>
      </c>
      <c r="U486" s="131">
        <v>0.74652777777777779</v>
      </c>
      <c r="V486" s="132">
        <f t="shared" ca="1" si="89"/>
        <v>29520</v>
      </c>
      <c r="W486" s="132">
        <f t="shared" ca="1" si="90"/>
        <v>29520</v>
      </c>
      <c r="X486" s="132">
        <f t="shared" ca="1" si="91"/>
        <v>29520</v>
      </c>
      <c r="Y486" s="132">
        <f t="shared" ca="1" si="92"/>
        <v>29520</v>
      </c>
      <c r="Z486">
        <f t="shared" si="95"/>
        <v>477</v>
      </c>
    </row>
    <row r="487" spans="7:26" x14ac:dyDescent="0.2">
      <c r="G487" s="371"/>
      <c r="M487" t="str">
        <f t="shared" si="93"/>
        <v/>
      </c>
      <c r="N487" t="str">
        <f t="shared" si="94"/>
        <v/>
      </c>
      <c r="O487" s="31" t="e">
        <f t="shared" ca="1" si="84"/>
        <v>#VALUE!</v>
      </c>
      <c r="P487" s="132" t="str">
        <f t="shared" ca="1" si="85"/>
        <v/>
      </c>
      <c r="Q487" s="132" t="str">
        <f t="shared" ca="1" si="86"/>
        <v/>
      </c>
      <c r="R487" s="132" t="str">
        <f t="shared" ca="1" si="87"/>
        <v/>
      </c>
      <c r="S487" s="132" t="str">
        <f t="shared" ca="1" si="88"/>
        <v/>
      </c>
      <c r="U487" s="131">
        <v>0.74722222222222223</v>
      </c>
      <c r="V487" s="132">
        <f t="shared" ca="1" si="89"/>
        <v>29520</v>
      </c>
      <c r="W487" s="132">
        <f t="shared" ca="1" si="90"/>
        <v>29520</v>
      </c>
      <c r="X487" s="132">
        <f t="shared" ca="1" si="91"/>
        <v>29520</v>
      </c>
      <c r="Y487" s="132">
        <f t="shared" ca="1" si="92"/>
        <v>29520</v>
      </c>
      <c r="Z487">
        <f t="shared" si="95"/>
        <v>478</v>
      </c>
    </row>
    <row r="488" spans="7:26" x14ac:dyDescent="0.2">
      <c r="G488" s="371"/>
      <c r="M488" t="str">
        <f t="shared" si="93"/>
        <v/>
      </c>
      <c r="N488" t="str">
        <f t="shared" si="94"/>
        <v/>
      </c>
      <c r="O488" s="31" t="e">
        <f t="shared" ca="1" si="84"/>
        <v>#VALUE!</v>
      </c>
      <c r="P488" s="132" t="str">
        <f t="shared" ca="1" si="85"/>
        <v/>
      </c>
      <c r="Q488" s="132" t="str">
        <f t="shared" ca="1" si="86"/>
        <v/>
      </c>
      <c r="R488" s="132" t="str">
        <f t="shared" ca="1" si="87"/>
        <v/>
      </c>
      <c r="S488" s="132" t="str">
        <f t="shared" ca="1" si="88"/>
        <v/>
      </c>
      <c r="U488" s="131">
        <v>0.74791666666666667</v>
      </c>
      <c r="V488" s="132">
        <f t="shared" ca="1" si="89"/>
        <v>29520</v>
      </c>
      <c r="W488" s="132">
        <f t="shared" ca="1" si="90"/>
        <v>29520</v>
      </c>
      <c r="X488" s="132">
        <f t="shared" ca="1" si="91"/>
        <v>29520</v>
      </c>
      <c r="Y488" s="132">
        <f t="shared" ca="1" si="92"/>
        <v>29520</v>
      </c>
      <c r="Z488">
        <f t="shared" si="95"/>
        <v>479</v>
      </c>
    </row>
    <row r="489" spans="7:26" x14ac:dyDescent="0.2">
      <c r="G489" s="371"/>
      <c r="M489" t="str">
        <f t="shared" si="93"/>
        <v/>
      </c>
      <c r="N489" t="str">
        <f t="shared" si="94"/>
        <v/>
      </c>
      <c r="O489" s="31" t="e">
        <f t="shared" ca="1" si="84"/>
        <v>#VALUE!</v>
      </c>
      <c r="P489" s="132" t="str">
        <f t="shared" ca="1" si="85"/>
        <v/>
      </c>
      <c r="Q489" s="132" t="str">
        <f t="shared" ca="1" si="86"/>
        <v/>
      </c>
      <c r="R489" s="132" t="str">
        <f t="shared" ca="1" si="87"/>
        <v/>
      </c>
      <c r="S489" s="132" t="str">
        <f t="shared" ca="1" si="88"/>
        <v/>
      </c>
      <c r="U489" s="131">
        <v>0.74861111111111101</v>
      </c>
      <c r="V489" s="132">
        <f t="shared" ca="1" si="89"/>
        <v>29520</v>
      </c>
      <c r="W489" s="132">
        <f t="shared" ca="1" si="90"/>
        <v>29520</v>
      </c>
      <c r="X489" s="132">
        <f t="shared" ca="1" si="91"/>
        <v>29520</v>
      </c>
      <c r="Y489" s="132">
        <f t="shared" ca="1" si="92"/>
        <v>29520</v>
      </c>
      <c r="Z489">
        <f t="shared" si="95"/>
        <v>480</v>
      </c>
    </row>
    <row r="490" spans="7:26" x14ac:dyDescent="0.2">
      <c r="G490" s="371"/>
      <c r="M490" t="str">
        <f t="shared" si="93"/>
        <v/>
      </c>
      <c r="N490" t="str">
        <f t="shared" si="94"/>
        <v/>
      </c>
      <c r="O490" s="31" t="e">
        <f t="shared" ca="1" si="84"/>
        <v>#VALUE!</v>
      </c>
      <c r="P490" s="132" t="str">
        <f t="shared" ca="1" si="85"/>
        <v/>
      </c>
      <c r="Q490" s="132" t="str">
        <f t="shared" ca="1" si="86"/>
        <v/>
      </c>
      <c r="R490" s="132" t="str">
        <f t="shared" ca="1" si="87"/>
        <v/>
      </c>
      <c r="S490" s="132" t="str">
        <f t="shared" ca="1" si="88"/>
        <v/>
      </c>
      <c r="U490" s="131">
        <v>0.74930555555555556</v>
      </c>
      <c r="V490" s="132">
        <f t="shared" ca="1" si="89"/>
        <v>29520</v>
      </c>
      <c r="W490" s="132">
        <f t="shared" ca="1" si="90"/>
        <v>29520</v>
      </c>
      <c r="X490" s="132">
        <f t="shared" ca="1" si="91"/>
        <v>29520</v>
      </c>
      <c r="Y490" s="132">
        <f t="shared" ca="1" si="92"/>
        <v>29520</v>
      </c>
      <c r="Z490">
        <f t="shared" si="95"/>
        <v>481</v>
      </c>
    </row>
    <row r="491" spans="7:26" x14ac:dyDescent="0.2">
      <c r="G491" s="371"/>
      <c r="M491" t="str">
        <f t="shared" si="93"/>
        <v/>
      </c>
      <c r="N491" t="str">
        <f t="shared" si="94"/>
        <v/>
      </c>
      <c r="O491" s="31" t="e">
        <f t="shared" ca="1" si="84"/>
        <v>#VALUE!</v>
      </c>
      <c r="P491" s="132" t="str">
        <f t="shared" ca="1" si="85"/>
        <v/>
      </c>
      <c r="Q491" s="132" t="str">
        <f t="shared" ca="1" si="86"/>
        <v/>
      </c>
      <c r="R491" s="132" t="str">
        <f t="shared" ca="1" si="87"/>
        <v/>
      </c>
      <c r="S491" s="132" t="str">
        <f t="shared" ca="1" si="88"/>
        <v/>
      </c>
      <c r="U491" s="131">
        <v>0.75</v>
      </c>
      <c r="V491" s="132">
        <f t="shared" ca="1" si="89"/>
        <v>29520</v>
      </c>
      <c r="W491" s="132">
        <f t="shared" ca="1" si="90"/>
        <v>29520</v>
      </c>
      <c r="X491" s="132">
        <f t="shared" ca="1" si="91"/>
        <v>29520</v>
      </c>
      <c r="Y491" s="132">
        <f t="shared" ca="1" si="92"/>
        <v>29520</v>
      </c>
      <c r="Z491">
        <f t="shared" si="95"/>
        <v>482</v>
      </c>
    </row>
    <row r="492" spans="7:26" x14ac:dyDescent="0.2">
      <c r="G492" s="371"/>
      <c r="M492" t="str">
        <f t="shared" si="93"/>
        <v/>
      </c>
      <c r="N492" t="str">
        <f t="shared" si="94"/>
        <v/>
      </c>
      <c r="O492" s="31" t="e">
        <f t="shared" ca="1" si="84"/>
        <v>#VALUE!</v>
      </c>
      <c r="P492" s="132" t="str">
        <f t="shared" ca="1" si="85"/>
        <v/>
      </c>
      <c r="Q492" s="132" t="str">
        <f t="shared" ca="1" si="86"/>
        <v/>
      </c>
      <c r="R492" s="132" t="str">
        <f t="shared" ca="1" si="87"/>
        <v/>
      </c>
      <c r="S492" s="132" t="str">
        <f t="shared" ca="1" si="88"/>
        <v/>
      </c>
      <c r="U492" s="131">
        <v>0.75069444444444444</v>
      </c>
      <c r="V492" s="132">
        <f t="shared" ca="1" si="89"/>
        <v>29520</v>
      </c>
      <c r="W492" s="132">
        <f t="shared" ca="1" si="90"/>
        <v>29520</v>
      </c>
      <c r="X492" s="132">
        <f t="shared" ca="1" si="91"/>
        <v>29520</v>
      </c>
      <c r="Y492" s="132">
        <f t="shared" ca="1" si="92"/>
        <v>29520</v>
      </c>
      <c r="Z492">
        <f t="shared" si="95"/>
        <v>483</v>
      </c>
    </row>
    <row r="493" spans="7:26" x14ac:dyDescent="0.2">
      <c r="G493" s="371"/>
      <c r="M493" t="str">
        <f t="shared" si="93"/>
        <v/>
      </c>
      <c r="N493" t="str">
        <f t="shared" si="94"/>
        <v/>
      </c>
      <c r="O493" s="31" t="e">
        <f t="shared" ca="1" si="84"/>
        <v>#VALUE!</v>
      </c>
      <c r="P493" s="132" t="str">
        <f t="shared" ca="1" si="85"/>
        <v/>
      </c>
      <c r="Q493" s="132" t="str">
        <f t="shared" ca="1" si="86"/>
        <v/>
      </c>
      <c r="R493" s="132" t="str">
        <f t="shared" ca="1" si="87"/>
        <v/>
      </c>
      <c r="S493" s="132" t="str">
        <f t="shared" ca="1" si="88"/>
        <v/>
      </c>
      <c r="U493" s="131">
        <v>0.75138888888888899</v>
      </c>
      <c r="V493" s="132">
        <f t="shared" ca="1" si="89"/>
        <v>29520</v>
      </c>
      <c r="W493" s="132">
        <f t="shared" ca="1" si="90"/>
        <v>29520</v>
      </c>
      <c r="X493" s="132">
        <f t="shared" ca="1" si="91"/>
        <v>29520</v>
      </c>
      <c r="Y493" s="132">
        <f t="shared" ca="1" si="92"/>
        <v>29520</v>
      </c>
      <c r="Z493">
        <f t="shared" si="95"/>
        <v>484</v>
      </c>
    </row>
    <row r="494" spans="7:26" x14ac:dyDescent="0.2">
      <c r="G494" s="371"/>
      <c r="M494" t="str">
        <f t="shared" si="93"/>
        <v/>
      </c>
      <c r="N494" t="str">
        <f t="shared" si="94"/>
        <v/>
      </c>
      <c r="O494" s="31" t="e">
        <f t="shared" ca="1" si="84"/>
        <v>#VALUE!</v>
      </c>
      <c r="P494" s="132" t="str">
        <f t="shared" ca="1" si="85"/>
        <v/>
      </c>
      <c r="Q494" s="132" t="str">
        <f t="shared" ca="1" si="86"/>
        <v/>
      </c>
      <c r="R494" s="132" t="str">
        <f t="shared" ca="1" si="87"/>
        <v/>
      </c>
      <c r="S494" s="132" t="str">
        <f t="shared" ca="1" si="88"/>
        <v/>
      </c>
      <c r="U494" s="131">
        <v>0.75208333333333333</v>
      </c>
      <c r="V494" s="132">
        <f t="shared" ca="1" si="89"/>
        <v>29520</v>
      </c>
      <c r="W494" s="132">
        <f t="shared" ca="1" si="90"/>
        <v>29520</v>
      </c>
      <c r="X494" s="132">
        <f t="shared" ca="1" si="91"/>
        <v>29520</v>
      </c>
      <c r="Y494" s="132">
        <f t="shared" ca="1" si="92"/>
        <v>29520</v>
      </c>
      <c r="Z494">
        <f t="shared" si="95"/>
        <v>485</v>
      </c>
    </row>
    <row r="495" spans="7:26" x14ac:dyDescent="0.2">
      <c r="G495" s="371"/>
      <c r="M495" t="str">
        <f t="shared" si="93"/>
        <v/>
      </c>
      <c r="N495" t="str">
        <f t="shared" si="94"/>
        <v/>
      </c>
      <c r="O495" s="31" t="e">
        <f t="shared" ca="1" si="84"/>
        <v>#VALUE!</v>
      </c>
      <c r="P495" s="132" t="str">
        <f t="shared" ca="1" si="85"/>
        <v/>
      </c>
      <c r="Q495" s="132" t="str">
        <f t="shared" ca="1" si="86"/>
        <v/>
      </c>
      <c r="R495" s="132" t="str">
        <f t="shared" ca="1" si="87"/>
        <v/>
      </c>
      <c r="S495" s="132" t="str">
        <f t="shared" ca="1" si="88"/>
        <v/>
      </c>
      <c r="U495" s="131">
        <v>0.75277777777777777</v>
      </c>
      <c r="V495" s="132">
        <f t="shared" ca="1" si="89"/>
        <v>29520</v>
      </c>
      <c r="W495" s="132">
        <f t="shared" ca="1" si="90"/>
        <v>29520</v>
      </c>
      <c r="X495" s="132">
        <f t="shared" ca="1" si="91"/>
        <v>29520</v>
      </c>
      <c r="Y495" s="132">
        <f t="shared" ca="1" si="92"/>
        <v>29520</v>
      </c>
      <c r="Z495">
        <f t="shared" si="95"/>
        <v>486</v>
      </c>
    </row>
    <row r="496" spans="7:26" x14ac:dyDescent="0.2">
      <c r="G496" s="371"/>
      <c r="M496" t="str">
        <f t="shared" si="93"/>
        <v/>
      </c>
      <c r="N496" t="str">
        <f t="shared" si="94"/>
        <v/>
      </c>
      <c r="O496" s="31" t="e">
        <f t="shared" ca="1" si="84"/>
        <v>#VALUE!</v>
      </c>
      <c r="P496" s="132" t="str">
        <f t="shared" ca="1" si="85"/>
        <v/>
      </c>
      <c r="Q496" s="132" t="str">
        <f t="shared" ca="1" si="86"/>
        <v/>
      </c>
      <c r="R496" s="132" t="str">
        <f t="shared" ca="1" si="87"/>
        <v/>
      </c>
      <c r="S496" s="132" t="str">
        <f t="shared" ca="1" si="88"/>
        <v/>
      </c>
      <c r="U496" s="131">
        <v>0.75347222222222221</v>
      </c>
      <c r="V496" s="132">
        <f t="shared" ca="1" si="89"/>
        <v>29520</v>
      </c>
      <c r="W496" s="132">
        <f t="shared" ca="1" si="90"/>
        <v>29520</v>
      </c>
      <c r="X496" s="132">
        <f t="shared" ca="1" si="91"/>
        <v>29520</v>
      </c>
      <c r="Y496" s="132">
        <f t="shared" ca="1" si="92"/>
        <v>29520</v>
      </c>
      <c r="Z496">
        <f t="shared" si="95"/>
        <v>487</v>
      </c>
    </row>
    <row r="497" spans="7:26" x14ac:dyDescent="0.2">
      <c r="G497" s="371"/>
      <c r="M497" t="str">
        <f t="shared" si="93"/>
        <v/>
      </c>
      <c r="N497" t="str">
        <f t="shared" si="94"/>
        <v/>
      </c>
      <c r="O497" s="31" t="e">
        <f t="shared" ca="1" si="84"/>
        <v>#VALUE!</v>
      </c>
      <c r="P497" s="132" t="str">
        <f t="shared" ca="1" si="85"/>
        <v/>
      </c>
      <c r="Q497" s="132" t="str">
        <f t="shared" ca="1" si="86"/>
        <v/>
      </c>
      <c r="R497" s="132" t="str">
        <f t="shared" ca="1" si="87"/>
        <v/>
      </c>
      <c r="S497" s="132" t="str">
        <f t="shared" ca="1" si="88"/>
        <v/>
      </c>
      <c r="U497" s="131">
        <v>0.75416666666666676</v>
      </c>
      <c r="V497" s="132">
        <f t="shared" ca="1" si="89"/>
        <v>29520</v>
      </c>
      <c r="W497" s="132">
        <f t="shared" ca="1" si="90"/>
        <v>29520</v>
      </c>
      <c r="X497" s="132">
        <f t="shared" ca="1" si="91"/>
        <v>29520</v>
      </c>
      <c r="Y497" s="132">
        <f t="shared" ca="1" si="92"/>
        <v>29520</v>
      </c>
      <c r="Z497">
        <f t="shared" si="95"/>
        <v>488</v>
      </c>
    </row>
    <row r="498" spans="7:26" x14ac:dyDescent="0.2">
      <c r="G498" s="371"/>
      <c r="M498" t="str">
        <f t="shared" si="93"/>
        <v/>
      </c>
      <c r="N498" t="str">
        <f t="shared" si="94"/>
        <v/>
      </c>
      <c r="O498" s="31" t="e">
        <f t="shared" ca="1" si="84"/>
        <v>#VALUE!</v>
      </c>
      <c r="P498" s="132" t="str">
        <f t="shared" ca="1" si="85"/>
        <v/>
      </c>
      <c r="Q498" s="132" t="str">
        <f t="shared" ca="1" si="86"/>
        <v/>
      </c>
      <c r="R498" s="132" t="str">
        <f t="shared" ca="1" si="87"/>
        <v/>
      </c>
      <c r="S498" s="132" t="str">
        <f t="shared" ca="1" si="88"/>
        <v/>
      </c>
      <c r="U498" s="131">
        <v>0.75486111111111109</v>
      </c>
      <c r="V498" s="132">
        <f t="shared" ca="1" si="89"/>
        <v>29520</v>
      </c>
      <c r="W498" s="132">
        <f t="shared" ca="1" si="90"/>
        <v>29520</v>
      </c>
      <c r="X498" s="132">
        <f t="shared" ca="1" si="91"/>
        <v>29520</v>
      </c>
      <c r="Y498" s="132">
        <f t="shared" ca="1" si="92"/>
        <v>29520</v>
      </c>
      <c r="Z498">
        <f t="shared" si="95"/>
        <v>489</v>
      </c>
    </row>
    <row r="499" spans="7:26" x14ac:dyDescent="0.2">
      <c r="G499" s="371"/>
      <c r="M499" t="str">
        <f t="shared" si="93"/>
        <v/>
      </c>
      <c r="N499" t="str">
        <f t="shared" si="94"/>
        <v/>
      </c>
      <c r="O499" s="31" t="e">
        <f t="shared" ca="1" si="84"/>
        <v>#VALUE!</v>
      </c>
      <c r="P499" s="132" t="str">
        <f t="shared" ca="1" si="85"/>
        <v/>
      </c>
      <c r="Q499" s="132" t="str">
        <f t="shared" ca="1" si="86"/>
        <v/>
      </c>
      <c r="R499" s="132" t="str">
        <f t="shared" ca="1" si="87"/>
        <v/>
      </c>
      <c r="S499" s="132" t="str">
        <f t="shared" ca="1" si="88"/>
        <v/>
      </c>
      <c r="U499" s="131">
        <v>0.75555555555555554</v>
      </c>
      <c r="V499" s="132">
        <f t="shared" ca="1" si="89"/>
        <v>29520</v>
      </c>
      <c r="W499" s="132">
        <f t="shared" ca="1" si="90"/>
        <v>29520</v>
      </c>
      <c r="X499" s="132">
        <f t="shared" ca="1" si="91"/>
        <v>29520</v>
      </c>
      <c r="Y499" s="132">
        <f t="shared" ca="1" si="92"/>
        <v>29520</v>
      </c>
      <c r="Z499">
        <f t="shared" si="95"/>
        <v>490</v>
      </c>
    </row>
    <row r="500" spans="7:26" x14ac:dyDescent="0.2">
      <c r="G500" s="371"/>
      <c r="M500" t="str">
        <f t="shared" si="93"/>
        <v/>
      </c>
      <c r="N500" t="str">
        <f t="shared" si="94"/>
        <v/>
      </c>
      <c r="O500" s="31" t="e">
        <f t="shared" ca="1" si="84"/>
        <v>#VALUE!</v>
      </c>
      <c r="P500" s="132" t="str">
        <f t="shared" ca="1" si="85"/>
        <v/>
      </c>
      <c r="Q500" s="132" t="str">
        <f t="shared" ca="1" si="86"/>
        <v/>
      </c>
      <c r="R500" s="132" t="str">
        <f t="shared" ca="1" si="87"/>
        <v/>
      </c>
      <c r="S500" s="132" t="str">
        <f t="shared" ca="1" si="88"/>
        <v/>
      </c>
      <c r="U500" s="131">
        <v>0.75624999999999998</v>
      </c>
      <c r="V500" s="132">
        <f t="shared" ca="1" si="89"/>
        <v>29520</v>
      </c>
      <c r="W500" s="132">
        <f t="shared" ca="1" si="90"/>
        <v>29520</v>
      </c>
      <c r="X500" s="132">
        <f t="shared" ca="1" si="91"/>
        <v>29520</v>
      </c>
      <c r="Y500" s="132">
        <f t="shared" ca="1" si="92"/>
        <v>29520</v>
      </c>
      <c r="Z500">
        <f t="shared" si="95"/>
        <v>491</v>
      </c>
    </row>
    <row r="501" spans="7:26" x14ac:dyDescent="0.2">
      <c r="G501" s="371"/>
      <c r="M501" t="str">
        <f t="shared" si="93"/>
        <v/>
      </c>
      <c r="N501" t="str">
        <f t="shared" si="94"/>
        <v/>
      </c>
      <c r="O501" s="31" t="e">
        <f t="shared" ca="1" si="84"/>
        <v>#VALUE!</v>
      </c>
      <c r="P501" s="132" t="str">
        <f t="shared" ca="1" si="85"/>
        <v/>
      </c>
      <c r="Q501" s="132" t="str">
        <f t="shared" ca="1" si="86"/>
        <v/>
      </c>
      <c r="R501" s="132" t="str">
        <f t="shared" ca="1" si="87"/>
        <v/>
      </c>
      <c r="S501" s="132" t="str">
        <f t="shared" ca="1" si="88"/>
        <v/>
      </c>
      <c r="U501" s="131">
        <v>0.75694444444444453</v>
      </c>
      <c r="V501" s="132">
        <f t="shared" ca="1" si="89"/>
        <v>29520</v>
      </c>
      <c r="W501" s="132">
        <f t="shared" ca="1" si="90"/>
        <v>29520</v>
      </c>
      <c r="X501" s="132">
        <f t="shared" ca="1" si="91"/>
        <v>29520</v>
      </c>
      <c r="Y501" s="132">
        <f t="shared" ca="1" si="92"/>
        <v>29520</v>
      </c>
      <c r="Z501">
        <f t="shared" si="95"/>
        <v>492</v>
      </c>
    </row>
    <row r="502" spans="7:26" x14ac:dyDescent="0.2">
      <c r="G502" s="371"/>
      <c r="M502" t="str">
        <f t="shared" si="93"/>
        <v/>
      </c>
      <c r="N502" t="str">
        <f t="shared" si="94"/>
        <v/>
      </c>
      <c r="O502" s="31" t="e">
        <f t="shared" ca="1" si="84"/>
        <v>#VALUE!</v>
      </c>
      <c r="P502" s="132" t="str">
        <f t="shared" ca="1" si="85"/>
        <v/>
      </c>
      <c r="Q502" s="132" t="str">
        <f t="shared" ca="1" si="86"/>
        <v/>
      </c>
      <c r="R502" s="132" t="str">
        <f t="shared" ca="1" si="87"/>
        <v/>
      </c>
      <c r="S502" s="132" t="str">
        <f t="shared" ca="1" si="88"/>
        <v/>
      </c>
      <c r="U502" s="131">
        <v>0.75763888888888886</v>
      </c>
      <c r="V502" s="132">
        <f t="shared" ca="1" si="89"/>
        <v>29520</v>
      </c>
      <c r="W502" s="132">
        <f t="shared" ca="1" si="90"/>
        <v>29520</v>
      </c>
      <c r="X502" s="132">
        <f t="shared" ca="1" si="91"/>
        <v>29520</v>
      </c>
      <c r="Y502" s="132">
        <f t="shared" ca="1" si="92"/>
        <v>29520</v>
      </c>
      <c r="Z502">
        <f t="shared" si="95"/>
        <v>493</v>
      </c>
    </row>
    <row r="503" spans="7:26" x14ac:dyDescent="0.2">
      <c r="G503" s="371"/>
      <c r="M503" t="str">
        <f t="shared" si="93"/>
        <v/>
      </c>
      <c r="N503" t="str">
        <f t="shared" si="94"/>
        <v/>
      </c>
      <c r="O503" s="31" t="e">
        <f t="shared" ca="1" si="84"/>
        <v>#VALUE!</v>
      </c>
      <c r="P503" s="132" t="str">
        <f t="shared" ca="1" si="85"/>
        <v/>
      </c>
      <c r="Q503" s="132" t="str">
        <f t="shared" ca="1" si="86"/>
        <v/>
      </c>
      <c r="R503" s="132" t="str">
        <f t="shared" ca="1" si="87"/>
        <v/>
      </c>
      <c r="S503" s="132" t="str">
        <f t="shared" ca="1" si="88"/>
        <v/>
      </c>
      <c r="U503" s="131">
        <v>0.7583333333333333</v>
      </c>
      <c r="V503" s="132">
        <f t="shared" ca="1" si="89"/>
        <v>29520</v>
      </c>
      <c r="W503" s="132">
        <f t="shared" ca="1" si="90"/>
        <v>29520</v>
      </c>
      <c r="X503" s="132">
        <f t="shared" ca="1" si="91"/>
        <v>29520</v>
      </c>
      <c r="Y503" s="132">
        <f t="shared" ca="1" si="92"/>
        <v>29520</v>
      </c>
      <c r="Z503">
        <f t="shared" si="95"/>
        <v>494</v>
      </c>
    </row>
    <row r="504" spans="7:26" x14ac:dyDescent="0.2">
      <c r="G504" s="371"/>
      <c r="M504" t="str">
        <f t="shared" si="93"/>
        <v/>
      </c>
      <c r="N504" t="str">
        <f t="shared" si="94"/>
        <v/>
      </c>
      <c r="O504" s="31" t="e">
        <f t="shared" ca="1" si="84"/>
        <v>#VALUE!</v>
      </c>
      <c r="P504" s="132" t="str">
        <f t="shared" ca="1" si="85"/>
        <v/>
      </c>
      <c r="Q504" s="132" t="str">
        <f t="shared" ca="1" si="86"/>
        <v/>
      </c>
      <c r="R504" s="132" t="str">
        <f t="shared" ca="1" si="87"/>
        <v/>
      </c>
      <c r="S504" s="132" t="str">
        <f t="shared" ca="1" si="88"/>
        <v/>
      </c>
      <c r="U504" s="131">
        <v>0.75902777777777775</v>
      </c>
      <c r="V504" s="132">
        <f t="shared" ca="1" si="89"/>
        <v>29520</v>
      </c>
      <c r="W504" s="132">
        <f t="shared" ca="1" si="90"/>
        <v>29520</v>
      </c>
      <c r="X504" s="132">
        <f t="shared" ca="1" si="91"/>
        <v>29520</v>
      </c>
      <c r="Y504" s="132">
        <f t="shared" ca="1" si="92"/>
        <v>29520</v>
      </c>
      <c r="Z504">
        <f t="shared" si="95"/>
        <v>495</v>
      </c>
    </row>
    <row r="505" spans="7:26" x14ac:dyDescent="0.2">
      <c r="G505" s="371"/>
      <c r="M505" t="str">
        <f t="shared" si="93"/>
        <v/>
      </c>
      <c r="N505" t="str">
        <f t="shared" si="94"/>
        <v/>
      </c>
      <c r="O505" s="31" t="e">
        <f t="shared" ca="1" si="84"/>
        <v>#VALUE!</v>
      </c>
      <c r="P505" s="132" t="str">
        <f t="shared" ca="1" si="85"/>
        <v/>
      </c>
      <c r="Q505" s="132" t="str">
        <f t="shared" ca="1" si="86"/>
        <v/>
      </c>
      <c r="R505" s="132" t="str">
        <f t="shared" ca="1" si="87"/>
        <v/>
      </c>
      <c r="S505" s="132" t="str">
        <f t="shared" ca="1" si="88"/>
        <v/>
      </c>
      <c r="U505" s="131">
        <v>0.7597222222222223</v>
      </c>
      <c r="V505" s="132">
        <f t="shared" ca="1" si="89"/>
        <v>29520</v>
      </c>
      <c r="W505" s="132">
        <f t="shared" ca="1" si="90"/>
        <v>29520</v>
      </c>
      <c r="X505" s="132">
        <f t="shared" ca="1" si="91"/>
        <v>29520</v>
      </c>
      <c r="Y505" s="132">
        <f t="shared" ca="1" si="92"/>
        <v>29520</v>
      </c>
      <c r="Z505">
        <f t="shared" si="95"/>
        <v>496</v>
      </c>
    </row>
    <row r="506" spans="7:26" x14ac:dyDescent="0.2">
      <c r="G506" s="371"/>
      <c r="M506" t="str">
        <f t="shared" si="93"/>
        <v/>
      </c>
      <c r="N506" t="str">
        <f t="shared" si="94"/>
        <v/>
      </c>
      <c r="O506" s="31" t="e">
        <f t="shared" ca="1" si="84"/>
        <v>#VALUE!</v>
      </c>
      <c r="P506" s="132" t="str">
        <f t="shared" ca="1" si="85"/>
        <v/>
      </c>
      <c r="Q506" s="132" t="str">
        <f t="shared" ca="1" si="86"/>
        <v/>
      </c>
      <c r="R506" s="132" t="str">
        <f t="shared" ca="1" si="87"/>
        <v/>
      </c>
      <c r="S506" s="132" t="str">
        <f t="shared" ca="1" si="88"/>
        <v/>
      </c>
      <c r="U506" s="131">
        <v>0.76041666666666663</v>
      </c>
      <c r="V506" s="132">
        <f t="shared" ca="1" si="89"/>
        <v>29520</v>
      </c>
      <c r="W506" s="132">
        <f t="shared" ca="1" si="90"/>
        <v>29520</v>
      </c>
      <c r="X506" s="132">
        <f t="shared" ca="1" si="91"/>
        <v>29520</v>
      </c>
      <c r="Y506" s="132">
        <f t="shared" ca="1" si="92"/>
        <v>29520</v>
      </c>
      <c r="Z506">
        <f t="shared" si="95"/>
        <v>497</v>
      </c>
    </row>
    <row r="507" spans="7:26" x14ac:dyDescent="0.2">
      <c r="G507" s="371"/>
      <c r="M507" t="str">
        <f t="shared" si="93"/>
        <v/>
      </c>
      <c r="N507" t="str">
        <f t="shared" si="94"/>
        <v/>
      </c>
      <c r="O507" s="31" t="e">
        <f t="shared" ca="1" si="84"/>
        <v>#VALUE!</v>
      </c>
      <c r="P507" s="132" t="str">
        <f t="shared" ca="1" si="85"/>
        <v/>
      </c>
      <c r="Q507" s="132" t="str">
        <f t="shared" ca="1" si="86"/>
        <v/>
      </c>
      <c r="R507" s="132" t="str">
        <f t="shared" ca="1" si="87"/>
        <v/>
      </c>
      <c r="S507" s="132" t="str">
        <f t="shared" ca="1" si="88"/>
        <v/>
      </c>
      <c r="U507" s="131">
        <v>0.76111111111111107</v>
      </c>
      <c r="V507" s="132">
        <f t="shared" ca="1" si="89"/>
        <v>29520</v>
      </c>
      <c r="W507" s="132">
        <f t="shared" ca="1" si="90"/>
        <v>29520</v>
      </c>
      <c r="X507" s="132">
        <f t="shared" ca="1" si="91"/>
        <v>29520</v>
      </c>
      <c r="Y507" s="132">
        <f t="shared" ca="1" si="92"/>
        <v>29520</v>
      </c>
      <c r="Z507">
        <f t="shared" si="95"/>
        <v>498</v>
      </c>
    </row>
    <row r="508" spans="7:26" x14ac:dyDescent="0.2">
      <c r="G508" s="371"/>
      <c r="M508" t="str">
        <f t="shared" si="93"/>
        <v/>
      </c>
      <c r="N508" t="str">
        <f t="shared" si="94"/>
        <v/>
      </c>
      <c r="O508" s="31" t="e">
        <f t="shared" ca="1" si="84"/>
        <v>#VALUE!</v>
      </c>
      <c r="P508" s="132" t="str">
        <f t="shared" ca="1" si="85"/>
        <v/>
      </c>
      <c r="Q508" s="132" t="str">
        <f t="shared" ca="1" si="86"/>
        <v/>
      </c>
      <c r="R508" s="132" t="str">
        <f t="shared" ca="1" si="87"/>
        <v/>
      </c>
      <c r="S508" s="132" t="str">
        <f t="shared" ca="1" si="88"/>
        <v/>
      </c>
      <c r="U508" s="131">
        <v>0.76180555555555562</v>
      </c>
      <c r="V508" s="132">
        <f t="shared" ca="1" si="89"/>
        <v>29520</v>
      </c>
      <c r="W508" s="132">
        <f t="shared" ca="1" si="90"/>
        <v>29520</v>
      </c>
      <c r="X508" s="132">
        <f t="shared" ca="1" si="91"/>
        <v>29520</v>
      </c>
      <c r="Y508" s="132">
        <f t="shared" ca="1" si="92"/>
        <v>29520</v>
      </c>
      <c r="Z508">
        <f t="shared" si="95"/>
        <v>499</v>
      </c>
    </row>
    <row r="509" spans="7:26" x14ac:dyDescent="0.2">
      <c r="G509" s="371"/>
      <c r="M509" t="str">
        <f t="shared" si="93"/>
        <v/>
      </c>
      <c r="N509" t="str">
        <f t="shared" si="94"/>
        <v/>
      </c>
      <c r="O509" s="31" t="e">
        <f t="shared" ca="1" si="84"/>
        <v>#VALUE!</v>
      </c>
      <c r="P509" s="132" t="str">
        <f t="shared" ca="1" si="85"/>
        <v/>
      </c>
      <c r="Q509" s="132" t="str">
        <f t="shared" ca="1" si="86"/>
        <v/>
      </c>
      <c r="R509" s="132" t="str">
        <f t="shared" ca="1" si="87"/>
        <v/>
      </c>
      <c r="S509" s="132" t="str">
        <f t="shared" ca="1" si="88"/>
        <v/>
      </c>
      <c r="U509" s="131">
        <v>0.76250000000000007</v>
      </c>
      <c r="V509" s="132">
        <f t="shared" ca="1" si="89"/>
        <v>29520</v>
      </c>
      <c r="W509" s="132">
        <f t="shared" ca="1" si="90"/>
        <v>29520</v>
      </c>
      <c r="X509" s="132">
        <f t="shared" ca="1" si="91"/>
        <v>29520</v>
      </c>
      <c r="Y509" s="132">
        <f t="shared" ca="1" si="92"/>
        <v>29520</v>
      </c>
      <c r="Z509">
        <f t="shared" si="95"/>
        <v>500</v>
      </c>
    </row>
    <row r="510" spans="7:26" x14ac:dyDescent="0.2">
      <c r="G510" s="371"/>
      <c r="M510" t="str">
        <f t="shared" si="93"/>
        <v/>
      </c>
      <c r="N510" t="str">
        <f t="shared" si="94"/>
        <v/>
      </c>
      <c r="O510" s="31" t="e">
        <f t="shared" ca="1" si="84"/>
        <v>#VALUE!</v>
      </c>
      <c r="P510" s="132" t="str">
        <f t="shared" ca="1" si="85"/>
        <v/>
      </c>
      <c r="Q510" s="132" t="str">
        <f t="shared" ca="1" si="86"/>
        <v/>
      </c>
      <c r="R510" s="132" t="str">
        <f t="shared" ca="1" si="87"/>
        <v/>
      </c>
      <c r="S510" s="132" t="str">
        <f t="shared" ca="1" si="88"/>
        <v/>
      </c>
      <c r="U510" s="131">
        <v>0.7631944444444444</v>
      </c>
      <c r="V510" s="132">
        <f t="shared" ca="1" si="89"/>
        <v>29520</v>
      </c>
      <c r="W510" s="132">
        <f t="shared" ca="1" si="90"/>
        <v>29520</v>
      </c>
      <c r="X510" s="132">
        <f t="shared" ca="1" si="91"/>
        <v>29520</v>
      </c>
      <c r="Y510" s="132">
        <f t="shared" ca="1" si="92"/>
        <v>29520</v>
      </c>
      <c r="Z510">
        <f t="shared" si="95"/>
        <v>501</v>
      </c>
    </row>
    <row r="511" spans="7:26" x14ac:dyDescent="0.2">
      <c r="G511" s="371"/>
      <c r="M511" t="str">
        <f t="shared" si="93"/>
        <v/>
      </c>
      <c r="N511" t="str">
        <f t="shared" si="94"/>
        <v/>
      </c>
      <c r="O511" s="31" t="e">
        <f t="shared" ca="1" si="84"/>
        <v>#VALUE!</v>
      </c>
      <c r="P511" s="132" t="str">
        <f t="shared" ca="1" si="85"/>
        <v/>
      </c>
      <c r="Q511" s="132" t="str">
        <f t="shared" ca="1" si="86"/>
        <v/>
      </c>
      <c r="R511" s="132" t="str">
        <f t="shared" ca="1" si="87"/>
        <v/>
      </c>
      <c r="S511" s="132" t="str">
        <f t="shared" ca="1" si="88"/>
        <v/>
      </c>
      <c r="U511" s="131">
        <v>0.76388888888888884</v>
      </c>
      <c r="V511" s="132">
        <f t="shared" ca="1" si="89"/>
        <v>29520</v>
      </c>
      <c r="W511" s="132">
        <f t="shared" ca="1" si="90"/>
        <v>29520</v>
      </c>
      <c r="X511" s="132">
        <f t="shared" ca="1" si="91"/>
        <v>29520</v>
      </c>
      <c r="Y511" s="132">
        <f t="shared" ca="1" si="92"/>
        <v>29520</v>
      </c>
      <c r="Z511">
        <f t="shared" si="95"/>
        <v>502</v>
      </c>
    </row>
    <row r="512" spans="7:26" x14ac:dyDescent="0.2">
      <c r="G512" s="371"/>
      <c r="M512" t="str">
        <f t="shared" si="93"/>
        <v/>
      </c>
      <c r="N512" t="str">
        <f t="shared" si="94"/>
        <v/>
      </c>
      <c r="O512" s="31" t="e">
        <f t="shared" ca="1" si="84"/>
        <v>#VALUE!</v>
      </c>
      <c r="P512" s="132" t="str">
        <f t="shared" ca="1" si="85"/>
        <v/>
      </c>
      <c r="Q512" s="132" t="str">
        <f t="shared" ca="1" si="86"/>
        <v/>
      </c>
      <c r="R512" s="132" t="str">
        <f t="shared" ca="1" si="87"/>
        <v/>
      </c>
      <c r="S512" s="132" t="str">
        <f t="shared" ca="1" si="88"/>
        <v/>
      </c>
      <c r="U512" s="131">
        <v>0.76458333333333339</v>
      </c>
      <c r="V512" s="132">
        <f t="shared" ca="1" si="89"/>
        <v>29520</v>
      </c>
      <c r="W512" s="132">
        <f t="shared" ca="1" si="90"/>
        <v>29520</v>
      </c>
      <c r="X512" s="132">
        <f t="shared" ca="1" si="91"/>
        <v>29520</v>
      </c>
      <c r="Y512" s="132">
        <f t="shared" ca="1" si="92"/>
        <v>29520</v>
      </c>
      <c r="Z512">
        <f t="shared" si="95"/>
        <v>503</v>
      </c>
    </row>
    <row r="513" spans="7:26" x14ac:dyDescent="0.2">
      <c r="G513" s="371"/>
      <c r="M513" t="str">
        <f t="shared" si="93"/>
        <v/>
      </c>
      <c r="N513" t="str">
        <f t="shared" si="94"/>
        <v/>
      </c>
      <c r="O513" s="31" t="e">
        <f t="shared" ca="1" si="84"/>
        <v>#VALUE!</v>
      </c>
      <c r="P513" s="132" t="str">
        <f t="shared" ca="1" si="85"/>
        <v/>
      </c>
      <c r="Q513" s="132" t="str">
        <f t="shared" ca="1" si="86"/>
        <v/>
      </c>
      <c r="R513" s="132" t="str">
        <f t="shared" ca="1" si="87"/>
        <v/>
      </c>
      <c r="S513" s="132" t="str">
        <f t="shared" ca="1" si="88"/>
        <v/>
      </c>
      <c r="U513" s="131">
        <v>0.76527777777777783</v>
      </c>
      <c r="V513" s="132">
        <f t="shared" ca="1" si="89"/>
        <v>29520</v>
      </c>
      <c r="W513" s="132">
        <f t="shared" ca="1" si="90"/>
        <v>29520</v>
      </c>
      <c r="X513" s="132">
        <f t="shared" ca="1" si="91"/>
        <v>29520</v>
      </c>
      <c r="Y513" s="132">
        <f t="shared" ca="1" si="92"/>
        <v>29520</v>
      </c>
      <c r="Z513">
        <f t="shared" si="95"/>
        <v>504</v>
      </c>
    </row>
    <row r="514" spans="7:26" x14ac:dyDescent="0.2">
      <c r="G514" s="371"/>
      <c r="M514" t="str">
        <f t="shared" si="93"/>
        <v/>
      </c>
      <c r="N514" t="str">
        <f t="shared" si="94"/>
        <v/>
      </c>
      <c r="O514" s="31" t="e">
        <f t="shared" ca="1" si="84"/>
        <v>#VALUE!</v>
      </c>
      <c r="P514" s="132" t="str">
        <f t="shared" ca="1" si="85"/>
        <v/>
      </c>
      <c r="Q514" s="132" t="str">
        <f t="shared" ca="1" si="86"/>
        <v/>
      </c>
      <c r="R514" s="132" t="str">
        <f t="shared" ca="1" si="87"/>
        <v/>
      </c>
      <c r="S514" s="132" t="str">
        <f t="shared" ca="1" si="88"/>
        <v/>
      </c>
      <c r="U514" s="131">
        <v>0.76597222222222217</v>
      </c>
      <c r="V514" s="132">
        <f t="shared" ca="1" si="89"/>
        <v>29520</v>
      </c>
      <c r="W514" s="132">
        <f t="shared" ca="1" si="90"/>
        <v>29520</v>
      </c>
      <c r="X514" s="132">
        <f t="shared" ca="1" si="91"/>
        <v>29520</v>
      </c>
      <c r="Y514" s="132">
        <f t="shared" ca="1" si="92"/>
        <v>29520</v>
      </c>
      <c r="Z514">
        <f t="shared" si="95"/>
        <v>505</v>
      </c>
    </row>
    <row r="515" spans="7:26" x14ac:dyDescent="0.2">
      <c r="G515" s="371"/>
      <c r="M515" t="str">
        <f t="shared" si="93"/>
        <v/>
      </c>
      <c r="N515" t="str">
        <f t="shared" si="94"/>
        <v/>
      </c>
      <c r="O515" s="31" t="e">
        <f t="shared" ca="1" si="84"/>
        <v>#VALUE!</v>
      </c>
      <c r="P515" s="132" t="str">
        <f t="shared" ca="1" si="85"/>
        <v/>
      </c>
      <c r="Q515" s="132" t="str">
        <f t="shared" ca="1" si="86"/>
        <v/>
      </c>
      <c r="R515" s="132" t="str">
        <f t="shared" ca="1" si="87"/>
        <v/>
      </c>
      <c r="S515" s="132" t="str">
        <f t="shared" ca="1" si="88"/>
        <v/>
      </c>
      <c r="U515" s="131">
        <v>0.76666666666666661</v>
      </c>
      <c r="V515" s="132">
        <f t="shared" ca="1" si="89"/>
        <v>29520</v>
      </c>
      <c r="W515" s="132">
        <f t="shared" ca="1" si="90"/>
        <v>29520</v>
      </c>
      <c r="X515" s="132">
        <f t="shared" ca="1" si="91"/>
        <v>29520</v>
      </c>
      <c r="Y515" s="132">
        <f t="shared" ca="1" si="92"/>
        <v>29520</v>
      </c>
      <c r="Z515">
        <f t="shared" si="95"/>
        <v>506</v>
      </c>
    </row>
    <row r="516" spans="7:26" x14ac:dyDescent="0.2">
      <c r="G516" s="371"/>
      <c r="M516" t="str">
        <f t="shared" si="93"/>
        <v/>
      </c>
      <c r="N516" t="str">
        <f t="shared" si="94"/>
        <v/>
      </c>
      <c r="O516" s="31" t="e">
        <f t="shared" ca="1" si="84"/>
        <v>#VALUE!</v>
      </c>
      <c r="P516" s="132" t="str">
        <f t="shared" ca="1" si="85"/>
        <v/>
      </c>
      <c r="Q516" s="132" t="str">
        <f t="shared" ca="1" si="86"/>
        <v/>
      </c>
      <c r="R516" s="132" t="str">
        <f t="shared" ca="1" si="87"/>
        <v/>
      </c>
      <c r="S516" s="132" t="str">
        <f t="shared" ca="1" si="88"/>
        <v/>
      </c>
      <c r="U516" s="131">
        <v>0.76736111111111116</v>
      </c>
      <c r="V516" s="132">
        <f t="shared" ca="1" si="89"/>
        <v>29520</v>
      </c>
      <c r="W516" s="132">
        <f t="shared" ca="1" si="90"/>
        <v>29520</v>
      </c>
      <c r="X516" s="132">
        <f t="shared" ca="1" si="91"/>
        <v>29520</v>
      </c>
      <c r="Y516" s="132">
        <f t="shared" ca="1" si="92"/>
        <v>29520</v>
      </c>
      <c r="Z516">
        <f t="shared" si="95"/>
        <v>507</v>
      </c>
    </row>
    <row r="517" spans="7:26" x14ac:dyDescent="0.2">
      <c r="G517" s="371"/>
      <c r="M517" t="str">
        <f t="shared" si="93"/>
        <v/>
      </c>
      <c r="N517" t="str">
        <f t="shared" si="94"/>
        <v/>
      </c>
      <c r="O517" s="31" t="e">
        <f t="shared" ca="1" si="84"/>
        <v>#VALUE!</v>
      </c>
      <c r="P517" s="132" t="str">
        <f t="shared" ca="1" si="85"/>
        <v/>
      </c>
      <c r="Q517" s="132" t="str">
        <f t="shared" ca="1" si="86"/>
        <v/>
      </c>
      <c r="R517" s="132" t="str">
        <f t="shared" ca="1" si="87"/>
        <v/>
      </c>
      <c r="S517" s="132" t="str">
        <f t="shared" ca="1" si="88"/>
        <v/>
      </c>
      <c r="U517" s="131">
        <v>0.7680555555555556</v>
      </c>
      <c r="V517" s="132">
        <f t="shared" ca="1" si="89"/>
        <v>29520</v>
      </c>
      <c r="W517" s="132">
        <f t="shared" ca="1" si="90"/>
        <v>29520</v>
      </c>
      <c r="X517" s="132">
        <f t="shared" ca="1" si="91"/>
        <v>29520</v>
      </c>
      <c r="Y517" s="132">
        <f t="shared" ca="1" si="92"/>
        <v>29520</v>
      </c>
      <c r="Z517">
        <f t="shared" si="95"/>
        <v>508</v>
      </c>
    </row>
    <row r="518" spans="7:26" x14ac:dyDescent="0.2">
      <c r="G518" s="371"/>
      <c r="M518" t="str">
        <f t="shared" si="93"/>
        <v/>
      </c>
      <c r="N518" t="str">
        <f t="shared" si="94"/>
        <v/>
      </c>
      <c r="O518" s="31" t="e">
        <f t="shared" ca="1" si="84"/>
        <v>#VALUE!</v>
      </c>
      <c r="P518" s="132" t="str">
        <f t="shared" ca="1" si="85"/>
        <v/>
      </c>
      <c r="Q518" s="132" t="str">
        <f t="shared" ca="1" si="86"/>
        <v/>
      </c>
      <c r="R518" s="132" t="str">
        <f t="shared" ca="1" si="87"/>
        <v/>
      </c>
      <c r="S518" s="132" t="str">
        <f t="shared" ca="1" si="88"/>
        <v/>
      </c>
      <c r="U518" s="131">
        <v>0.76874999999999993</v>
      </c>
      <c r="V518" s="132">
        <f t="shared" ca="1" si="89"/>
        <v>29520</v>
      </c>
      <c r="W518" s="132">
        <f t="shared" ca="1" si="90"/>
        <v>29520</v>
      </c>
      <c r="X518" s="132">
        <f t="shared" ca="1" si="91"/>
        <v>29520</v>
      </c>
      <c r="Y518" s="132">
        <f t="shared" ca="1" si="92"/>
        <v>29520</v>
      </c>
      <c r="Z518">
        <f t="shared" si="95"/>
        <v>509</v>
      </c>
    </row>
    <row r="519" spans="7:26" x14ac:dyDescent="0.2">
      <c r="G519" s="371"/>
      <c r="M519" t="str">
        <f t="shared" si="93"/>
        <v/>
      </c>
      <c r="N519" t="str">
        <f t="shared" si="94"/>
        <v/>
      </c>
      <c r="O519" s="31" t="e">
        <f t="shared" ca="1" si="84"/>
        <v>#VALUE!</v>
      </c>
      <c r="P519" s="132" t="str">
        <f t="shared" ca="1" si="85"/>
        <v/>
      </c>
      <c r="Q519" s="132" t="str">
        <f t="shared" ca="1" si="86"/>
        <v/>
      </c>
      <c r="R519" s="132" t="str">
        <f t="shared" ca="1" si="87"/>
        <v/>
      </c>
      <c r="S519" s="132" t="str">
        <f t="shared" ca="1" si="88"/>
        <v/>
      </c>
      <c r="U519" s="131">
        <v>0.76944444444444438</v>
      </c>
      <c r="V519" s="132">
        <f t="shared" ca="1" si="89"/>
        <v>29520</v>
      </c>
      <c r="W519" s="132">
        <f t="shared" ca="1" si="90"/>
        <v>29520</v>
      </c>
      <c r="X519" s="132">
        <f t="shared" ca="1" si="91"/>
        <v>29520</v>
      </c>
      <c r="Y519" s="132">
        <f t="shared" ca="1" si="92"/>
        <v>29520</v>
      </c>
      <c r="Z519">
        <f t="shared" si="95"/>
        <v>510</v>
      </c>
    </row>
    <row r="520" spans="7:26" x14ac:dyDescent="0.2">
      <c r="G520" s="371"/>
      <c r="M520" t="str">
        <f t="shared" si="93"/>
        <v/>
      </c>
      <c r="N520" t="str">
        <f t="shared" si="94"/>
        <v/>
      </c>
      <c r="O520" s="31" t="e">
        <f t="shared" ca="1" si="84"/>
        <v>#VALUE!</v>
      </c>
      <c r="P520" s="132" t="str">
        <f t="shared" ca="1" si="85"/>
        <v/>
      </c>
      <c r="Q520" s="132" t="str">
        <f t="shared" ca="1" si="86"/>
        <v/>
      </c>
      <c r="R520" s="132" t="str">
        <f t="shared" ca="1" si="87"/>
        <v/>
      </c>
      <c r="S520" s="132" t="str">
        <f t="shared" ca="1" si="88"/>
        <v/>
      </c>
      <c r="U520" s="131">
        <v>0.77013888888888893</v>
      </c>
      <c r="V520" s="132">
        <f t="shared" ca="1" si="89"/>
        <v>29520</v>
      </c>
      <c r="W520" s="132">
        <f t="shared" ca="1" si="90"/>
        <v>29520</v>
      </c>
      <c r="X520" s="132">
        <f t="shared" ca="1" si="91"/>
        <v>29520</v>
      </c>
      <c r="Y520" s="132">
        <f t="shared" ca="1" si="92"/>
        <v>29520</v>
      </c>
      <c r="Z520">
        <f t="shared" si="95"/>
        <v>511</v>
      </c>
    </row>
    <row r="521" spans="7:26" x14ac:dyDescent="0.2">
      <c r="G521" s="371"/>
      <c r="M521" t="str">
        <f t="shared" si="93"/>
        <v/>
      </c>
      <c r="N521" t="str">
        <f t="shared" si="94"/>
        <v/>
      </c>
      <c r="O521" s="31" t="e">
        <f t="shared" ca="1" si="84"/>
        <v>#VALUE!</v>
      </c>
      <c r="P521" s="132" t="str">
        <f t="shared" ca="1" si="85"/>
        <v/>
      </c>
      <c r="Q521" s="132" t="str">
        <f t="shared" ca="1" si="86"/>
        <v/>
      </c>
      <c r="R521" s="132" t="str">
        <f t="shared" ca="1" si="87"/>
        <v/>
      </c>
      <c r="S521" s="132" t="str">
        <f t="shared" ca="1" si="88"/>
        <v/>
      </c>
      <c r="U521" s="131">
        <v>0.77083333333333337</v>
      </c>
      <c r="V521" s="132">
        <f t="shared" ca="1" si="89"/>
        <v>29520</v>
      </c>
      <c r="W521" s="132">
        <f t="shared" ca="1" si="90"/>
        <v>29520</v>
      </c>
      <c r="X521" s="132">
        <f t="shared" ca="1" si="91"/>
        <v>29520</v>
      </c>
      <c r="Y521" s="132">
        <f t="shared" ca="1" si="92"/>
        <v>29520</v>
      </c>
      <c r="Z521">
        <f t="shared" si="95"/>
        <v>512</v>
      </c>
    </row>
    <row r="522" spans="7:26" x14ac:dyDescent="0.2">
      <c r="G522" s="371"/>
      <c r="M522" t="str">
        <f t="shared" si="93"/>
        <v/>
      </c>
      <c r="N522" t="str">
        <f t="shared" si="94"/>
        <v/>
      </c>
      <c r="O522" s="31" t="e">
        <f t="shared" ref="O522:O585" ca="1" si="96">IF(ISNUMBER($G522),OFFSET(G$9,$N522,0),"")+IF(VALUE(OFFSET(G$9,$N522,0))&lt;8/24,1,0)</f>
        <v>#VALUE!</v>
      </c>
      <c r="P522" s="132" t="str">
        <f t="shared" ref="P522:P585" ca="1" si="97">IF(ISNUMBER($G522),OFFSET(H$9,$N522,0),"")</f>
        <v/>
      </c>
      <c r="Q522" s="132" t="str">
        <f t="shared" ref="Q522:Q585" ca="1" si="98">IF(ISNUMBER($G522),OFFSET(I$9,$N522,0),"")</f>
        <v/>
      </c>
      <c r="R522" s="132" t="str">
        <f t="shared" ref="R522:R585" ca="1" si="99">IF(ISNUMBER($G522),OFFSET(J$9,$N522,0),"")</f>
        <v/>
      </c>
      <c r="S522" s="132" t="str">
        <f t="shared" ref="S522:S585" ca="1" si="100">IF(ISNUMBER($G522),OFFSET(K$9,$N522,0),"")</f>
        <v/>
      </c>
      <c r="U522" s="131">
        <v>0.7715277777777777</v>
      </c>
      <c r="V522" s="132">
        <f t="shared" ref="V522:V585" ca="1" si="101">VLOOKUP($U522,OFFSET($O$10,0,0,$H$8,5),2)</f>
        <v>29520</v>
      </c>
      <c r="W522" s="132">
        <f t="shared" ref="W522:W585" ca="1" si="102">VLOOKUP($U522,OFFSET($O$10,0,0,$H$8,5),3)</f>
        <v>29520</v>
      </c>
      <c r="X522" s="132">
        <f t="shared" ref="X522:X585" ca="1" si="103">VLOOKUP($U522,OFFSET($O$10,0,0,$H$8,5),4)</f>
        <v>29520</v>
      </c>
      <c r="Y522" s="132">
        <f t="shared" ref="Y522:Y585" ca="1" si="104">VLOOKUP($U522,OFFSET($O$10,0,0,$H$8,5),5)</f>
        <v>29520</v>
      </c>
      <c r="Z522">
        <f t="shared" si="95"/>
        <v>513</v>
      </c>
    </row>
    <row r="523" spans="7:26" x14ac:dyDescent="0.2">
      <c r="G523" s="371"/>
      <c r="M523" t="str">
        <f t="shared" ref="M523:M586" si="105">IF(M522&lt;$H$8,M522+1,"")</f>
        <v/>
      </c>
      <c r="N523" t="str">
        <f t="shared" ref="N523:N586" si="106">IF(AND(ISNUMBER(N522),1&lt;N522),N522-1,"")</f>
        <v/>
      </c>
      <c r="O523" s="31" t="e">
        <f t="shared" ca="1" si="96"/>
        <v>#VALUE!</v>
      </c>
      <c r="P523" s="132" t="str">
        <f t="shared" ca="1" si="97"/>
        <v/>
      </c>
      <c r="Q523" s="132" t="str">
        <f t="shared" ca="1" si="98"/>
        <v/>
      </c>
      <c r="R523" s="132" t="str">
        <f t="shared" ca="1" si="99"/>
        <v/>
      </c>
      <c r="S523" s="132" t="str">
        <f t="shared" ca="1" si="100"/>
        <v/>
      </c>
      <c r="U523" s="131">
        <v>0.77222222222222225</v>
      </c>
      <c r="V523" s="132">
        <f t="shared" ca="1" si="101"/>
        <v>29520</v>
      </c>
      <c r="W523" s="132">
        <f t="shared" ca="1" si="102"/>
        <v>29520</v>
      </c>
      <c r="X523" s="132">
        <f t="shared" ca="1" si="103"/>
        <v>29520</v>
      </c>
      <c r="Y523" s="132">
        <f t="shared" ca="1" si="104"/>
        <v>29520</v>
      </c>
      <c r="Z523">
        <f t="shared" ref="Z523:Z586" si="107">Z522+1</f>
        <v>514</v>
      </c>
    </row>
    <row r="524" spans="7:26" x14ac:dyDescent="0.2">
      <c r="G524" s="371"/>
      <c r="M524" t="str">
        <f t="shared" si="105"/>
        <v/>
      </c>
      <c r="N524" t="str">
        <f t="shared" si="106"/>
        <v/>
      </c>
      <c r="O524" s="31" t="e">
        <f t="shared" ca="1" si="96"/>
        <v>#VALUE!</v>
      </c>
      <c r="P524" s="132" t="str">
        <f t="shared" ca="1" si="97"/>
        <v/>
      </c>
      <c r="Q524" s="132" t="str">
        <f t="shared" ca="1" si="98"/>
        <v/>
      </c>
      <c r="R524" s="132" t="str">
        <f t="shared" ca="1" si="99"/>
        <v/>
      </c>
      <c r="S524" s="132" t="str">
        <f t="shared" ca="1" si="100"/>
        <v/>
      </c>
      <c r="U524" s="131">
        <v>0.7729166666666667</v>
      </c>
      <c r="V524" s="132">
        <f t="shared" ca="1" si="101"/>
        <v>29520</v>
      </c>
      <c r="W524" s="132">
        <f t="shared" ca="1" si="102"/>
        <v>29520</v>
      </c>
      <c r="X524" s="132">
        <f t="shared" ca="1" si="103"/>
        <v>29520</v>
      </c>
      <c r="Y524" s="132">
        <f t="shared" ca="1" si="104"/>
        <v>29520</v>
      </c>
      <c r="Z524">
        <f t="shared" si="107"/>
        <v>515</v>
      </c>
    </row>
    <row r="525" spans="7:26" x14ac:dyDescent="0.2">
      <c r="G525" s="371"/>
      <c r="M525" t="str">
        <f t="shared" si="105"/>
        <v/>
      </c>
      <c r="N525" t="str">
        <f t="shared" si="106"/>
        <v/>
      </c>
      <c r="O525" s="31" t="e">
        <f t="shared" ca="1" si="96"/>
        <v>#VALUE!</v>
      </c>
      <c r="P525" s="132" t="str">
        <f t="shared" ca="1" si="97"/>
        <v/>
      </c>
      <c r="Q525" s="132" t="str">
        <f t="shared" ca="1" si="98"/>
        <v/>
      </c>
      <c r="R525" s="132" t="str">
        <f t="shared" ca="1" si="99"/>
        <v/>
      </c>
      <c r="S525" s="132" t="str">
        <f t="shared" ca="1" si="100"/>
        <v/>
      </c>
      <c r="U525" s="131">
        <v>0.77361111111111114</v>
      </c>
      <c r="V525" s="132">
        <f t="shared" ca="1" si="101"/>
        <v>29520</v>
      </c>
      <c r="W525" s="132">
        <f t="shared" ca="1" si="102"/>
        <v>29520</v>
      </c>
      <c r="X525" s="132">
        <f t="shared" ca="1" si="103"/>
        <v>29520</v>
      </c>
      <c r="Y525" s="132">
        <f t="shared" ca="1" si="104"/>
        <v>29520</v>
      </c>
      <c r="Z525">
        <f t="shared" si="107"/>
        <v>516</v>
      </c>
    </row>
    <row r="526" spans="7:26" x14ac:dyDescent="0.2">
      <c r="G526" s="371"/>
      <c r="M526" t="str">
        <f t="shared" si="105"/>
        <v/>
      </c>
      <c r="N526" t="str">
        <f t="shared" si="106"/>
        <v/>
      </c>
      <c r="O526" s="31" t="e">
        <f t="shared" ca="1" si="96"/>
        <v>#VALUE!</v>
      </c>
      <c r="P526" s="132" t="str">
        <f t="shared" ca="1" si="97"/>
        <v/>
      </c>
      <c r="Q526" s="132" t="str">
        <f t="shared" ca="1" si="98"/>
        <v/>
      </c>
      <c r="R526" s="132" t="str">
        <f t="shared" ca="1" si="99"/>
        <v/>
      </c>
      <c r="S526" s="132" t="str">
        <f t="shared" ca="1" si="100"/>
        <v/>
      </c>
      <c r="U526" s="131">
        <v>0.77430555555555547</v>
      </c>
      <c r="V526" s="132">
        <f t="shared" ca="1" si="101"/>
        <v>29520</v>
      </c>
      <c r="W526" s="132">
        <f t="shared" ca="1" si="102"/>
        <v>29520</v>
      </c>
      <c r="X526" s="132">
        <f t="shared" ca="1" si="103"/>
        <v>29520</v>
      </c>
      <c r="Y526" s="132">
        <f t="shared" ca="1" si="104"/>
        <v>29520</v>
      </c>
      <c r="Z526">
        <f t="shared" si="107"/>
        <v>517</v>
      </c>
    </row>
    <row r="527" spans="7:26" x14ac:dyDescent="0.2">
      <c r="G527" s="371"/>
      <c r="M527" t="str">
        <f t="shared" si="105"/>
        <v/>
      </c>
      <c r="N527" t="str">
        <f t="shared" si="106"/>
        <v/>
      </c>
      <c r="O527" s="31" t="e">
        <f t="shared" ca="1" si="96"/>
        <v>#VALUE!</v>
      </c>
      <c r="P527" s="132" t="str">
        <f t="shared" ca="1" si="97"/>
        <v/>
      </c>
      <c r="Q527" s="132" t="str">
        <f t="shared" ca="1" si="98"/>
        <v/>
      </c>
      <c r="R527" s="132" t="str">
        <f t="shared" ca="1" si="99"/>
        <v/>
      </c>
      <c r="S527" s="132" t="str">
        <f t="shared" ca="1" si="100"/>
        <v/>
      </c>
      <c r="U527" s="131">
        <v>0.77500000000000002</v>
      </c>
      <c r="V527" s="132">
        <f t="shared" ca="1" si="101"/>
        <v>29520</v>
      </c>
      <c r="W527" s="132">
        <f t="shared" ca="1" si="102"/>
        <v>29520</v>
      </c>
      <c r="X527" s="132">
        <f t="shared" ca="1" si="103"/>
        <v>29520</v>
      </c>
      <c r="Y527" s="132">
        <f t="shared" ca="1" si="104"/>
        <v>29520</v>
      </c>
      <c r="Z527">
        <f t="shared" si="107"/>
        <v>518</v>
      </c>
    </row>
    <row r="528" spans="7:26" x14ac:dyDescent="0.2">
      <c r="G528" s="371"/>
      <c r="M528" t="str">
        <f t="shared" si="105"/>
        <v/>
      </c>
      <c r="N528" t="str">
        <f t="shared" si="106"/>
        <v/>
      </c>
      <c r="O528" s="31" t="e">
        <f t="shared" ca="1" si="96"/>
        <v>#VALUE!</v>
      </c>
      <c r="P528" s="132" t="str">
        <f t="shared" ca="1" si="97"/>
        <v/>
      </c>
      <c r="Q528" s="132" t="str">
        <f t="shared" ca="1" si="98"/>
        <v/>
      </c>
      <c r="R528" s="132" t="str">
        <f t="shared" ca="1" si="99"/>
        <v/>
      </c>
      <c r="S528" s="132" t="str">
        <f t="shared" ca="1" si="100"/>
        <v/>
      </c>
      <c r="U528" s="131">
        <v>0.77569444444444446</v>
      </c>
      <c r="V528" s="132">
        <f t="shared" ca="1" si="101"/>
        <v>29520</v>
      </c>
      <c r="W528" s="132">
        <f t="shared" ca="1" si="102"/>
        <v>29520</v>
      </c>
      <c r="X528" s="132">
        <f t="shared" ca="1" si="103"/>
        <v>29520</v>
      </c>
      <c r="Y528" s="132">
        <f t="shared" ca="1" si="104"/>
        <v>29520</v>
      </c>
      <c r="Z528">
        <f t="shared" si="107"/>
        <v>519</v>
      </c>
    </row>
    <row r="529" spans="7:26" x14ac:dyDescent="0.2">
      <c r="G529" s="371"/>
      <c r="M529" t="str">
        <f t="shared" si="105"/>
        <v/>
      </c>
      <c r="N529" t="str">
        <f t="shared" si="106"/>
        <v/>
      </c>
      <c r="O529" s="31" t="e">
        <f t="shared" ca="1" si="96"/>
        <v>#VALUE!</v>
      </c>
      <c r="P529" s="132" t="str">
        <f t="shared" ca="1" si="97"/>
        <v/>
      </c>
      <c r="Q529" s="132" t="str">
        <f t="shared" ca="1" si="98"/>
        <v/>
      </c>
      <c r="R529" s="132" t="str">
        <f t="shared" ca="1" si="99"/>
        <v/>
      </c>
      <c r="S529" s="132" t="str">
        <f t="shared" ca="1" si="100"/>
        <v/>
      </c>
      <c r="U529" s="131">
        <v>0.77638888888888891</v>
      </c>
      <c r="V529" s="132">
        <f t="shared" ca="1" si="101"/>
        <v>29520</v>
      </c>
      <c r="W529" s="132">
        <f t="shared" ca="1" si="102"/>
        <v>29520</v>
      </c>
      <c r="X529" s="132">
        <f t="shared" ca="1" si="103"/>
        <v>29520</v>
      </c>
      <c r="Y529" s="132">
        <f t="shared" ca="1" si="104"/>
        <v>29520</v>
      </c>
      <c r="Z529">
        <f t="shared" si="107"/>
        <v>520</v>
      </c>
    </row>
    <row r="530" spans="7:26" x14ac:dyDescent="0.2">
      <c r="G530" s="371"/>
      <c r="M530" t="str">
        <f t="shared" si="105"/>
        <v/>
      </c>
      <c r="N530" t="str">
        <f t="shared" si="106"/>
        <v/>
      </c>
      <c r="O530" s="31" t="e">
        <f t="shared" ca="1" si="96"/>
        <v>#VALUE!</v>
      </c>
      <c r="P530" s="132" t="str">
        <f t="shared" ca="1" si="97"/>
        <v/>
      </c>
      <c r="Q530" s="132" t="str">
        <f t="shared" ca="1" si="98"/>
        <v/>
      </c>
      <c r="R530" s="132" t="str">
        <f t="shared" ca="1" si="99"/>
        <v/>
      </c>
      <c r="S530" s="132" t="str">
        <f t="shared" ca="1" si="100"/>
        <v/>
      </c>
      <c r="U530" s="131">
        <v>0.77708333333333324</v>
      </c>
      <c r="V530" s="132">
        <f t="shared" ca="1" si="101"/>
        <v>29520</v>
      </c>
      <c r="W530" s="132">
        <f t="shared" ca="1" si="102"/>
        <v>29520</v>
      </c>
      <c r="X530" s="132">
        <f t="shared" ca="1" si="103"/>
        <v>29520</v>
      </c>
      <c r="Y530" s="132">
        <f t="shared" ca="1" si="104"/>
        <v>29520</v>
      </c>
      <c r="Z530">
        <f t="shared" si="107"/>
        <v>521</v>
      </c>
    </row>
    <row r="531" spans="7:26" x14ac:dyDescent="0.2">
      <c r="G531" s="371"/>
      <c r="M531" t="str">
        <f t="shared" si="105"/>
        <v/>
      </c>
      <c r="N531" t="str">
        <f t="shared" si="106"/>
        <v/>
      </c>
      <c r="O531" s="31" t="e">
        <f t="shared" ca="1" si="96"/>
        <v>#VALUE!</v>
      </c>
      <c r="P531" s="132" t="str">
        <f t="shared" ca="1" si="97"/>
        <v/>
      </c>
      <c r="Q531" s="132" t="str">
        <f t="shared" ca="1" si="98"/>
        <v/>
      </c>
      <c r="R531" s="132" t="str">
        <f t="shared" ca="1" si="99"/>
        <v/>
      </c>
      <c r="S531" s="132" t="str">
        <f t="shared" ca="1" si="100"/>
        <v/>
      </c>
      <c r="U531" s="131">
        <v>0.77777777777777779</v>
      </c>
      <c r="V531" s="132">
        <f t="shared" ca="1" si="101"/>
        <v>29520</v>
      </c>
      <c r="W531" s="132">
        <f t="shared" ca="1" si="102"/>
        <v>29520</v>
      </c>
      <c r="X531" s="132">
        <f t="shared" ca="1" si="103"/>
        <v>29520</v>
      </c>
      <c r="Y531" s="132">
        <f t="shared" ca="1" si="104"/>
        <v>29520</v>
      </c>
      <c r="Z531">
        <f t="shared" si="107"/>
        <v>522</v>
      </c>
    </row>
    <row r="532" spans="7:26" x14ac:dyDescent="0.2">
      <c r="G532" s="371"/>
      <c r="M532" t="str">
        <f t="shared" si="105"/>
        <v/>
      </c>
      <c r="N532" t="str">
        <f t="shared" si="106"/>
        <v/>
      </c>
      <c r="O532" s="31" t="e">
        <f t="shared" ca="1" si="96"/>
        <v>#VALUE!</v>
      </c>
      <c r="P532" s="132" t="str">
        <f t="shared" ca="1" si="97"/>
        <v/>
      </c>
      <c r="Q532" s="132" t="str">
        <f t="shared" ca="1" si="98"/>
        <v/>
      </c>
      <c r="R532" s="132" t="str">
        <f t="shared" ca="1" si="99"/>
        <v/>
      </c>
      <c r="S532" s="132" t="str">
        <f t="shared" ca="1" si="100"/>
        <v/>
      </c>
      <c r="U532" s="131">
        <v>0.77847222222222223</v>
      </c>
      <c r="V532" s="132">
        <f t="shared" ca="1" si="101"/>
        <v>29520</v>
      </c>
      <c r="W532" s="132">
        <f t="shared" ca="1" si="102"/>
        <v>29520</v>
      </c>
      <c r="X532" s="132">
        <f t="shared" ca="1" si="103"/>
        <v>29520</v>
      </c>
      <c r="Y532" s="132">
        <f t="shared" ca="1" si="104"/>
        <v>29520</v>
      </c>
      <c r="Z532">
        <f t="shared" si="107"/>
        <v>523</v>
      </c>
    </row>
    <row r="533" spans="7:26" x14ac:dyDescent="0.2">
      <c r="G533" s="371"/>
      <c r="M533" t="str">
        <f t="shared" si="105"/>
        <v/>
      </c>
      <c r="N533" t="str">
        <f t="shared" si="106"/>
        <v/>
      </c>
      <c r="O533" s="31" t="e">
        <f t="shared" ca="1" si="96"/>
        <v>#VALUE!</v>
      </c>
      <c r="P533" s="132" t="str">
        <f t="shared" ca="1" si="97"/>
        <v/>
      </c>
      <c r="Q533" s="132" t="str">
        <f t="shared" ca="1" si="98"/>
        <v/>
      </c>
      <c r="R533" s="132" t="str">
        <f t="shared" ca="1" si="99"/>
        <v/>
      </c>
      <c r="S533" s="132" t="str">
        <f t="shared" ca="1" si="100"/>
        <v/>
      </c>
      <c r="U533" s="131">
        <v>0.77916666666666667</v>
      </c>
      <c r="V533" s="132">
        <f t="shared" ca="1" si="101"/>
        <v>29520</v>
      </c>
      <c r="W533" s="132">
        <f t="shared" ca="1" si="102"/>
        <v>29520</v>
      </c>
      <c r="X533" s="132">
        <f t="shared" ca="1" si="103"/>
        <v>29520</v>
      </c>
      <c r="Y533" s="132">
        <f t="shared" ca="1" si="104"/>
        <v>29520</v>
      </c>
      <c r="Z533">
        <f t="shared" si="107"/>
        <v>524</v>
      </c>
    </row>
    <row r="534" spans="7:26" x14ac:dyDescent="0.2">
      <c r="G534" s="371"/>
      <c r="M534" t="str">
        <f t="shared" si="105"/>
        <v/>
      </c>
      <c r="N534" t="str">
        <f t="shared" si="106"/>
        <v/>
      </c>
      <c r="O534" s="31" t="e">
        <f t="shared" ca="1" si="96"/>
        <v>#VALUE!</v>
      </c>
      <c r="P534" s="132" t="str">
        <f t="shared" ca="1" si="97"/>
        <v/>
      </c>
      <c r="Q534" s="132" t="str">
        <f t="shared" ca="1" si="98"/>
        <v/>
      </c>
      <c r="R534" s="132" t="str">
        <f t="shared" ca="1" si="99"/>
        <v/>
      </c>
      <c r="S534" s="132" t="str">
        <f t="shared" ca="1" si="100"/>
        <v/>
      </c>
      <c r="U534" s="131">
        <v>0.77986111111111101</v>
      </c>
      <c r="V534" s="132">
        <f t="shared" ca="1" si="101"/>
        <v>29520</v>
      </c>
      <c r="W534" s="132">
        <f t="shared" ca="1" si="102"/>
        <v>29520</v>
      </c>
      <c r="X534" s="132">
        <f t="shared" ca="1" si="103"/>
        <v>29520</v>
      </c>
      <c r="Y534" s="132">
        <f t="shared" ca="1" si="104"/>
        <v>29520</v>
      </c>
      <c r="Z534">
        <f t="shared" si="107"/>
        <v>525</v>
      </c>
    </row>
    <row r="535" spans="7:26" x14ac:dyDescent="0.2">
      <c r="G535" s="371"/>
      <c r="M535" t="str">
        <f t="shared" si="105"/>
        <v/>
      </c>
      <c r="N535" t="str">
        <f t="shared" si="106"/>
        <v/>
      </c>
      <c r="O535" s="31" t="e">
        <f t="shared" ca="1" si="96"/>
        <v>#VALUE!</v>
      </c>
      <c r="P535" s="132" t="str">
        <f t="shared" ca="1" si="97"/>
        <v/>
      </c>
      <c r="Q535" s="132" t="str">
        <f t="shared" ca="1" si="98"/>
        <v/>
      </c>
      <c r="R535" s="132" t="str">
        <f t="shared" ca="1" si="99"/>
        <v/>
      </c>
      <c r="S535" s="132" t="str">
        <f t="shared" ca="1" si="100"/>
        <v/>
      </c>
      <c r="U535" s="131">
        <v>0.78055555555555556</v>
      </c>
      <c r="V535" s="132">
        <f t="shared" ca="1" si="101"/>
        <v>29520</v>
      </c>
      <c r="W535" s="132">
        <f t="shared" ca="1" si="102"/>
        <v>29520</v>
      </c>
      <c r="X535" s="132">
        <f t="shared" ca="1" si="103"/>
        <v>29520</v>
      </c>
      <c r="Y535" s="132">
        <f t="shared" ca="1" si="104"/>
        <v>29520</v>
      </c>
      <c r="Z535">
        <f t="shared" si="107"/>
        <v>526</v>
      </c>
    </row>
    <row r="536" spans="7:26" x14ac:dyDescent="0.2">
      <c r="G536" s="371"/>
      <c r="M536" t="str">
        <f t="shared" si="105"/>
        <v/>
      </c>
      <c r="N536" t="str">
        <f t="shared" si="106"/>
        <v/>
      </c>
      <c r="O536" s="31" t="e">
        <f t="shared" ca="1" si="96"/>
        <v>#VALUE!</v>
      </c>
      <c r="P536" s="132" t="str">
        <f t="shared" ca="1" si="97"/>
        <v/>
      </c>
      <c r="Q536" s="132" t="str">
        <f t="shared" ca="1" si="98"/>
        <v/>
      </c>
      <c r="R536" s="132" t="str">
        <f t="shared" ca="1" si="99"/>
        <v/>
      </c>
      <c r="S536" s="132" t="str">
        <f t="shared" ca="1" si="100"/>
        <v/>
      </c>
      <c r="U536" s="131">
        <v>0.78125</v>
      </c>
      <c r="V536" s="132">
        <f t="shared" ca="1" si="101"/>
        <v>29520</v>
      </c>
      <c r="W536" s="132">
        <f t="shared" ca="1" si="102"/>
        <v>29520</v>
      </c>
      <c r="X536" s="132">
        <f t="shared" ca="1" si="103"/>
        <v>29520</v>
      </c>
      <c r="Y536" s="132">
        <f t="shared" ca="1" si="104"/>
        <v>29520</v>
      </c>
      <c r="Z536">
        <f t="shared" si="107"/>
        <v>527</v>
      </c>
    </row>
    <row r="537" spans="7:26" x14ac:dyDescent="0.2">
      <c r="G537" s="371"/>
      <c r="M537" t="str">
        <f t="shared" si="105"/>
        <v/>
      </c>
      <c r="N537" t="str">
        <f t="shared" si="106"/>
        <v/>
      </c>
      <c r="O537" s="31" t="e">
        <f t="shared" ca="1" si="96"/>
        <v>#VALUE!</v>
      </c>
      <c r="P537" s="132" t="str">
        <f t="shared" ca="1" si="97"/>
        <v/>
      </c>
      <c r="Q537" s="132" t="str">
        <f t="shared" ca="1" si="98"/>
        <v/>
      </c>
      <c r="R537" s="132" t="str">
        <f t="shared" ca="1" si="99"/>
        <v/>
      </c>
      <c r="S537" s="132" t="str">
        <f t="shared" ca="1" si="100"/>
        <v/>
      </c>
      <c r="U537" s="131">
        <v>0.78194444444444444</v>
      </c>
      <c r="V537" s="132">
        <f t="shared" ca="1" si="101"/>
        <v>29520</v>
      </c>
      <c r="W537" s="132">
        <f t="shared" ca="1" si="102"/>
        <v>29520</v>
      </c>
      <c r="X537" s="132">
        <f t="shared" ca="1" si="103"/>
        <v>29520</v>
      </c>
      <c r="Y537" s="132">
        <f t="shared" ca="1" si="104"/>
        <v>29520</v>
      </c>
      <c r="Z537">
        <f t="shared" si="107"/>
        <v>528</v>
      </c>
    </row>
    <row r="538" spans="7:26" x14ac:dyDescent="0.2">
      <c r="G538" s="371"/>
      <c r="M538" t="str">
        <f t="shared" si="105"/>
        <v/>
      </c>
      <c r="N538" t="str">
        <f t="shared" si="106"/>
        <v/>
      </c>
      <c r="O538" s="31" t="e">
        <f t="shared" ca="1" si="96"/>
        <v>#VALUE!</v>
      </c>
      <c r="P538" s="132" t="str">
        <f t="shared" ca="1" si="97"/>
        <v/>
      </c>
      <c r="Q538" s="132" t="str">
        <f t="shared" ca="1" si="98"/>
        <v/>
      </c>
      <c r="R538" s="132" t="str">
        <f t="shared" ca="1" si="99"/>
        <v/>
      </c>
      <c r="S538" s="132" t="str">
        <f t="shared" ca="1" si="100"/>
        <v/>
      </c>
      <c r="U538" s="131">
        <v>0.78263888888888899</v>
      </c>
      <c r="V538" s="132">
        <f t="shared" ca="1" si="101"/>
        <v>29520</v>
      </c>
      <c r="W538" s="132">
        <f t="shared" ca="1" si="102"/>
        <v>29520</v>
      </c>
      <c r="X538" s="132">
        <f t="shared" ca="1" si="103"/>
        <v>29520</v>
      </c>
      <c r="Y538" s="132">
        <f t="shared" ca="1" si="104"/>
        <v>29520</v>
      </c>
      <c r="Z538">
        <f t="shared" si="107"/>
        <v>529</v>
      </c>
    </row>
    <row r="539" spans="7:26" x14ac:dyDescent="0.2">
      <c r="G539" s="371"/>
      <c r="M539" t="str">
        <f t="shared" si="105"/>
        <v/>
      </c>
      <c r="N539" t="str">
        <f t="shared" si="106"/>
        <v/>
      </c>
      <c r="O539" s="31" t="e">
        <f t="shared" ca="1" si="96"/>
        <v>#VALUE!</v>
      </c>
      <c r="P539" s="132" t="str">
        <f t="shared" ca="1" si="97"/>
        <v/>
      </c>
      <c r="Q539" s="132" t="str">
        <f t="shared" ca="1" si="98"/>
        <v/>
      </c>
      <c r="R539" s="132" t="str">
        <f t="shared" ca="1" si="99"/>
        <v/>
      </c>
      <c r="S539" s="132" t="str">
        <f t="shared" ca="1" si="100"/>
        <v/>
      </c>
      <c r="U539" s="131">
        <v>0.78333333333333333</v>
      </c>
      <c r="V539" s="132">
        <f t="shared" ca="1" si="101"/>
        <v>29520</v>
      </c>
      <c r="W539" s="132">
        <f t="shared" ca="1" si="102"/>
        <v>29520</v>
      </c>
      <c r="X539" s="132">
        <f t="shared" ca="1" si="103"/>
        <v>29520</v>
      </c>
      <c r="Y539" s="132">
        <f t="shared" ca="1" si="104"/>
        <v>29520</v>
      </c>
      <c r="Z539">
        <f t="shared" si="107"/>
        <v>530</v>
      </c>
    </row>
    <row r="540" spans="7:26" x14ac:dyDescent="0.2">
      <c r="G540" s="371"/>
      <c r="M540" t="str">
        <f t="shared" si="105"/>
        <v/>
      </c>
      <c r="N540" t="str">
        <f t="shared" si="106"/>
        <v/>
      </c>
      <c r="O540" s="31" t="e">
        <f t="shared" ca="1" si="96"/>
        <v>#VALUE!</v>
      </c>
      <c r="P540" s="132" t="str">
        <f t="shared" ca="1" si="97"/>
        <v/>
      </c>
      <c r="Q540" s="132" t="str">
        <f t="shared" ca="1" si="98"/>
        <v/>
      </c>
      <c r="R540" s="132" t="str">
        <f t="shared" ca="1" si="99"/>
        <v/>
      </c>
      <c r="S540" s="132" t="str">
        <f t="shared" ca="1" si="100"/>
        <v/>
      </c>
      <c r="U540" s="131">
        <v>0.78402777777777777</v>
      </c>
      <c r="V540" s="132">
        <f t="shared" ca="1" si="101"/>
        <v>29520</v>
      </c>
      <c r="W540" s="132">
        <f t="shared" ca="1" si="102"/>
        <v>29520</v>
      </c>
      <c r="X540" s="132">
        <f t="shared" ca="1" si="103"/>
        <v>29520</v>
      </c>
      <c r="Y540" s="132">
        <f t="shared" ca="1" si="104"/>
        <v>29520</v>
      </c>
      <c r="Z540">
        <f t="shared" si="107"/>
        <v>531</v>
      </c>
    </row>
    <row r="541" spans="7:26" x14ac:dyDescent="0.2">
      <c r="G541" s="371"/>
      <c r="M541" t="str">
        <f t="shared" si="105"/>
        <v/>
      </c>
      <c r="N541" t="str">
        <f t="shared" si="106"/>
        <v/>
      </c>
      <c r="O541" s="31" t="e">
        <f t="shared" ca="1" si="96"/>
        <v>#VALUE!</v>
      </c>
      <c r="P541" s="132" t="str">
        <f t="shared" ca="1" si="97"/>
        <v/>
      </c>
      <c r="Q541" s="132" t="str">
        <f t="shared" ca="1" si="98"/>
        <v/>
      </c>
      <c r="R541" s="132" t="str">
        <f t="shared" ca="1" si="99"/>
        <v/>
      </c>
      <c r="S541" s="132" t="str">
        <f t="shared" ca="1" si="100"/>
        <v/>
      </c>
      <c r="U541" s="131">
        <v>0.78472222222222221</v>
      </c>
      <c r="V541" s="132">
        <f t="shared" ca="1" si="101"/>
        <v>29520</v>
      </c>
      <c r="W541" s="132">
        <f t="shared" ca="1" si="102"/>
        <v>29520</v>
      </c>
      <c r="X541" s="132">
        <f t="shared" ca="1" si="103"/>
        <v>29520</v>
      </c>
      <c r="Y541" s="132">
        <f t="shared" ca="1" si="104"/>
        <v>29520</v>
      </c>
      <c r="Z541">
        <f t="shared" si="107"/>
        <v>532</v>
      </c>
    </row>
    <row r="542" spans="7:26" x14ac:dyDescent="0.2">
      <c r="G542" s="371"/>
      <c r="M542" t="str">
        <f t="shared" si="105"/>
        <v/>
      </c>
      <c r="N542" t="str">
        <f t="shared" si="106"/>
        <v/>
      </c>
      <c r="O542" s="31" t="e">
        <f t="shared" ca="1" si="96"/>
        <v>#VALUE!</v>
      </c>
      <c r="P542" s="132" t="str">
        <f t="shared" ca="1" si="97"/>
        <v/>
      </c>
      <c r="Q542" s="132" t="str">
        <f t="shared" ca="1" si="98"/>
        <v/>
      </c>
      <c r="R542" s="132" t="str">
        <f t="shared" ca="1" si="99"/>
        <v/>
      </c>
      <c r="S542" s="132" t="str">
        <f t="shared" ca="1" si="100"/>
        <v/>
      </c>
      <c r="U542" s="131">
        <v>0.78541666666666676</v>
      </c>
      <c r="V542" s="132">
        <f t="shared" ca="1" si="101"/>
        <v>29520</v>
      </c>
      <c r="W542" s="132">
        <f t="shared" ca="1" si="102"/>
        <v>29520</v>
      </c>
      <c r="X542" s="132">
        <f t="shared" ca="1" si="103"/>
        <v>29520</v>
      </c>
      <c r="Y542" s="132">
        <f t="shared" ca="1" si="104"/>
        <v>29520</v>
      </c>
      <c r="Z542">
        <f t="shared" si="107"/>
        <v>533</v>
      </c>
    </row>
    <row r="543" spans="7:26" x14ac:dyDescent="0.2">
      <c r="G543" s="371"/>
      <c r="M543" t="str">
        <f t="shared" si="105"/>
        <v/>
      </c>
      <c r="N543" t="str">
        <f t="shared" si="106"/>
        <v/>
      </c>
      <c r="O543" s="31" t="e">
        <f t="shared" ca="1" si="96"/>
        <v>#VALUE!</v>
      </c>
      <c r="P543" s="132" t="str">
        <f t="shared" ca="1" si="97"/>
        <v/>
      </c>
      <c r="Q543" s="132" t="str">
        <f t="shared" ca="1" si="98"/>
        <v/>
      </c>
      <c r="R543" s="132" t="str">
        <f t="shared" ca="1" si="99"/>
        <v/>
      </c>
      <c r="S543" s="132" t="str">
        <f t="shared" ca="1" si="100"/>
        <v/>
      </c>
      <c r="U543" s="131">
        <v>0.78611111111111109</v>
      </c>
      <c r="V543" s="132">
        <f t="shared" ca="1" si="101"/>
        <v>29520</v>
      </c>
      <c r="W543" s="132">
        <f t="shared" ca="1" si="102"/>
        <v>29520</v>
      </c>
      <c r="X543" s="132">
        <f t="shared" ca="1" si="103"/>
        <v>29520</v>
      </c>
      <c r="Y543" s="132">
        <f t="shared" ca="1" si="104"/>
        <v>29520</v>
      </c>
      <c r="Z543">
        <f t="shared" si="107"/>
        <v>534</v>
      </c>
    </row>
    <row r="544" spans="7:26" x14ac:dyDescent="0.2">
      <c r="G544" s="371"/>
      <c r="M544" t="str">
        <f t="shared" si="105"/>
        <v/>
      </c>
      <c r="N544" t="str">
        <f t="shared" si="106"/>
        <v/>
      </c>
      <c r="O544" s="31" t="e">
        <f t="shared" ca="1" si="96"/>
        <v>#VALUE!</v>
      </c>
      <c r="P544" s="132" t="str">
        <f t="shared" ca="1" si="97"/>
        <v/>
      </c>
      <c r="Q544" s="132" t="str">
        <f t="shared" ca="1" si="98"/>
        <v/>
      </c>
      <c r="R544" s="132" t="str">
        <f t="shared" ca="1" si="99"/>
        <v/>
      </c>
      <c r="S544" s="132" t="str">
        <f t="shared" ca="1" si="100"/>
        <v/>
      </c>
      <c r="U544" s="131">
        <v>0.78680555555555554</v>
      </c>
      <c r="V544" s="132">
        <f t="shared" ca="1" si="101"/>
        <v>29520</v>
      </c>
      <c r="W544" s="132">
        <f t="shared" ca="1" si="102"/>
        <v>29520</v>
      </c>
      <c r="X544" s="132">
        <f t="shared" ca="1" si="103"/>
        <v>29520</v>
      </c>
      <c r="Y544" s="132">
        <f t="shared" ca="1" si="104"/>
        <v>29520</v>
      </c>
      <c r="Z544">
        <f t="shared" si="107"/>
        <v>535</v>
      </c>
    </row>
    <row r="545" spans="7:26" x14ac:dyDescent="0.2">
      <c r="G545" s="371"/>
      <c r="M545" t="str">
        <f t="shared" si="105"/>
        <v/>
      </c>
      <c r="N545" t="str">
        <f t="shared" si="106"/>
        <v/>
      </c>
      <c r="O545" s="31" t="e">
        <f t="shared" ca="1" si="96"/>
        <v>#VALUE!</v>
      </c>
      <c r="P545" s="132" t="str">
        <f t="shared" ca="1" si="97"/>
        <v/>
      </c>
      <c r="Q545" s="132" t="str">
        <f t="shared" ca="1" si="98"/>
        <v/>
      </c>
      <c r="R545" s="132" t="str">
        <f t="shared" ca="1" si="99"/>
        <v/>
      </c>
      <c r="S545" s="132" t="str">
        <f t="shared" ca="1" si="100"/>
        <v/>
      </c>
      <c r="U545" s="131">
        <v>0.78749999999999998</v>
      </c>
      <c r="V545" s="132">
        <f t="shared" ca="1" si="101"/>
        <v>29520</v>
      </c>
      <c r="W545" s="132">
        <f t="shared" ca="1" si="102"/>
        <v>29520</v>
      </c>
      <c r="X545" s="132">
        <f t="shared" ca="1" si="103"/>
        <v>29520</v>
      </c>
      <c r="Y545" s="132">
        <f t="shared" ca="1" si="104"/>
        <v>29520</v>
      </c>
      <c r="Z545">
        <f t="shared" si="107"/>
        <v>536</v>
      </c>
    </row>
    <row r="546" spans="7:26" x14ac:dyDescent="0.2">
      <c r="G546" s="371"/>
      <c r="M546" t="str">
        <f t="shared" si="105"/>
        <v/>
      </c>
      <c r="N546" t="str">
        <f t="shared" si="106"/>
        <v/>
      </c>
      <c r="O546" s="31" t="e">
        <f t="shared" ca="1" si="96"/>
        <v>#VALUE!</v>
      </c>
      <c r="P546" s="132" t="str">
        <f t="shared" ca="1" si="97"/>
        <v/>
      </c>
      <c r="Q546" s="132" t="str">
        <f t="shared" ca="1" si="98"/>
        <v/>
      </c>
      <c r="R546" s="132" t="str">
        <f t="shared" ca="1" si="99"/>
        <v/>
      </c>
      <c r="S546" s="132" t="str">
        <f t="shared" ca="1" si="100"/>
        <v/>
      </c>
      <c r="U546" s="131">
        <v>0.78819444444444453</v>
      </c>
      <c r="V546" s="132">
        <f t="shared" ca="1" si="101"/>
        <v>29520</v>
      </c>
      <c r="W546" s="132">
        <f t="shared" ca="1" si="102"/>
        <v>29520</v>
      </c>
      <c r="X546" s="132">
        <f t="shared" ca="1" si="103"/>
        <v>29520</v>
      </c>
      <c r="Y546" s="132">
        <f t="shared" ca="1" si="104"/>
        <v>29520</v>
      </c>
      <c r="Z546">
        <f t="shared" si="107"/>
        <v>537</v>
      </c>
    </row>
    <row r="547" spans="7:26" x14ac:dyDescent="0.2">
      <c r="G547" s="371"/>
      <c r="M547" t="str">
        <f t="shared" si="105"/>
        <v/>
      </c>
      <c r="N547" t="str">
        <f t="shared" si="106"/>
        <v/>
      </c>
      <c r="O547" s="31" t="e">
        <f t="shared" ca="1" si="96"/>
        <v>#VALUE!</v>
      </c>
      <c r="P547" s="132" t="str">
        <f t="shared" ca="1" si="97"/>
        <v/>
      </c>
      <c r="Q547" s="132" t="str">
        <f t="shared" ca="1" si="98"/>
        <v/>
      </c>
      <c r="R547" s="132" t="str">
        <f t="shared" ca="1" si="99"/>
        <v/>
      </c>
      <c r="S547" s="132" t="str">
        <f t="shared" ca="1" si="100"/>
        <v/>
      </c>
      <c r="U547" s="131">
        <v>0.78888888888888886</v>
      </c>
      <c r="V547" s="132">
        <f t="shared" ca="1" si="101"/>
        <v>29520</v>
      </c>
      <c r="W547" s="132">
        <f t="shared" ca="1" si="102"/>
        <v>29520</v>
      </c>
      <c r="X547" s="132">
        <f t="shared" ca="1" si="103"/>
        <v>29520</v>
      </c>
      <c r="Y547" s="132">
        <f t="shared" ca="1" si="104"/>
        <v>29520</v>
      </c>
      <c r="Z547">
        <f t="shared" si="107"/>
        <v>538</v>
      </c>
    </row>
    <row r="548" spans="7:26" x14ac:dyDescent="0.2">
      <c r="G548" s="371"/>
      <c r="M548" t="str">
        <f t="shared" si="105"/>
        <v/>
      </c>
      <c r="N548" t="str">
        <f t="shared" si="106"/>
        <v/>
      </c>
      <c r="O548" s="31" t="e">
        <f t="shared" ca="1" si="96"/>
        <v>#VALUE!</v>
      </c>
      <c r="P548" s="132" t="str">
        <f t="shared" ca="1" si="97"/>
        <v/>
      </c>
      <c r="Q548" s="132" t="str">
        <f t="shared" ca="1" si="98"/>
        <v/>
      </c>
      <c r="R548" s="132" t="str">
        <f t="shared" ca="1" si="99"/>
        <v/>
      </c>
      <c r="S548" s="132" t="str">
        <f t="shared" ca="1" si="100"/>
        <v/>
      </c>
      <c r="U548" s="131">
        <v>0.7895833333333333</v>
      </c>
      <c r="V548" s="132">
        <f t="shared" ca="1" si="101"/>
        <v>29520</v>
      </c>
      <c r="W548" s="132">
        <f t="shared" ca="1" si="102"/>
        <v>29520</v>
      </c>
      <c r="X548" s="132">
        <f t="shared" ca="1" si="103"/>
        <v>29520</v>
      </c>
      <c r="Y548" s="132">
        <f t="shared" ca="1" si="104"/>
        <v>29520</v>
      </c>
      <c r="Z548">
        <f t="shared" si="107"/>
        <v>539</v>
      </c>
    </row>
    <row r="549" spans="7:26" x14ac:dyDescent="0.2">
      <c r="G549" s="371"/>
      <c r="M549" t="str">
        <f t="shared" si="105"/>
        <v/>
      </c>
      <c r="N549" t="str">
        <f t="shared" si="106"/>
        <v/>
      </c>
      <c r="O549" s="31" t="e">
        <f t="shared" ca="1" si="96"/>
        <v>#VALUE!</v>
      </c>
      <c r="P549" s="132" t="str">
        <f t="shared" ca="1" si="97"/>
        <v/>
      </c>
      <c r="Q549" s="132" t="str">
        <f t="shared" ca="1" si="98"/>
        <v/>
      </c>
      <c r="R549" s="132" t="str">
        <f t="shared" ca="1" si="99"/>
        <v/>
      </c>
      <c r="S549" s="132" t="str">
        <f t="shared" ca="1" si="100"/>
        <v/>
      </c>
      <c r="U549" s="131">
        <v>0.79027777777777775</v>
      </c>
      <c r="V549" s="132">
        <f t="shared" ca="1" si="101"/>
        <v>29520</v>
      </c>
      <c r="W549" s="132">
        <f t="shared" ca="1" si="102"/>
        <v>29520</v>
      </c>
      <c r="X549" s="132">
        <f t="shared" ca="1" si="103"/>
        <v>29520</v>
      </c>
      <c r="Y549" s="132">
        <f t="shared" ca="1" si="104"/>
        <v>29520</v>
      </c>
      <c r="Z549">
        <f t="shared" si="107"/>
        <v>540</v>
      </c>
    </row>
    <row r="550" spans="7:26" x14ac:dyDescent="0.2">
      <c r="G550" s="371"/>
      <c r="M550" t="str">
        <f t="shared" si="105"/>
        <v/>
      </c>
      <c r="N550" t="str">
        <f t="shared" si="106"/>
        <v/>
      </c>
      <c r="O550" s="31" t="e">
        <f t="shared" ca="1" si="96"/>
        <v>#VALUE!</v>
      </c>
      <c r="P550" s="132" t="str">
        <f t="shared" ca="1" si="97"/>
        <v/>
      </c>
      <c r="Q550" s="132" t="str">
        <f t="shared" ca="1" si="98"/>
        <v/>
      </c>
      <c r="R550" s="132" t="str">
        <f t="shared" ca="1" si="99"/>
        <v/>
      </c>
      <c r="S550" s="132" t="str">
        <f t="shared" ca="1" si="100"/>
        <v/>
      </c>
      <c r="U550" s="131">
        <v>0.7909722222222223</v>
      </c>
      <c r="V550" s="132">
        <f t="shared" ca="1" si="101"/>
        <v>29520</v>
      </c>
      <c r="W550" s="132">
        <f t="shared" ca="1" si="102"/>
        <v>29520</v>
      </c>
      <c r="X550" s="132">
        <f t="shared" ca="1" si="103"/>
        <v>29520</v>
      </c>
      <c r="Y550" s="132">
        <f t="shared" ca="1" si="104"/>
        <v>29520</v>
      </c>
      <c r="Z550">
        <f t="shared" si="107"/>
        <v>541</v>
      </c>
    </row>
    <row r="551" spans="7:26" x14ac:dyDescent="0.2">
      <c r="G551" s="371"/>
      <c r="M551" t="str">
        <f t="shared" si="105"/>
        <v/>
      </c>
      <c r="N551" t="str">
        <f t="shared" si="106"/>
        <v/>
      </c>
      <c r="O551" s="31" t="e">
        <f t="shared" ca="1" si="96"/>
        <v>#VALUE!</v>
      </c>
      <c r="P551" s="132" t="str">
        <f t="shared" ca="1" si="97"/>
        <v/>
      </c>
      <c r="Q551" s="132" t="str">
        <f t="shared" ca="1" si="98"/>
        <v/>
      </c>
      <c r="R551" s="132" t="str">
        <f t="shared" ca="1" si="99"/>
        <v/>
      </c>
      <c r="S551" s="132" t="str">
        <f t="shared" ca="1" si="100"/>
        <v/>
      </c>
      <c r="U551" s="131">
        <v>0.79166666666666663</v>
      </c>
      <c r="V551" s="132">
        <f t="shared" ca="1" si="101"/>
        <v>29520</v>
      </c>
      <c r="W551" s="132">
        <f t="shared" ca="1" si="102"/>
        <v>29520</v>
      </c>
      <c r="X551" s="132">
        <f t="shared" ca="1" si="103"/>
        <v>29520</v>
      </c>
      <c r="Y551" s="132">
        <f t="shared" ca="1" si="104"/>
        <v>29520</v>
      </c>
      <c r="Z551">
        <f t="shared" si="107"/>
        <v>542</v>
      </c>
    </row>
    <row r="552" spans="7:26" x14ac:dyDescent="0.2">
      <c r="G552" s="371"/>
      <c r="M552" t="str">
        <f t="shared" si="105"/>
        <v/>
      </c>
      <c r="N552" t="str">
        <f t="shared" si="106"/>
        <v/>
      </c>
      <c r="O552" s="31" t="e">
        <f t="shared" ca="1" si="96"/>
        <v>#VALUE!</v>
      </c>
      <c r="P552" s="132" t="str">
        <f t="shared" ca="1" si="97"/>
        <v/>
      </c>
      <c r="Q552" s="132" t="str">
        <f t="shared" ca="1" si="98"/>
        <v/>
      </c>
      <c r="R552" s="132" t="str">
        <f t="shared" ca="1" si="99"/>
        <v/>
      </c>
      <c r="S552" s="132" t="str">
        <f t="shared" ca="1" si="100"/>
        <v/>
      </c>
      <c r="U552" s="131">
        <v>0.79236111111111107</v>
      </c>
      <c r="V552" s="132">
        <f t="shared" ca="1" si="101"/>
        <v>29520</v>
      </c>
      <c r="W552" s="132">
        <f t="shared" ca="1" si="102"/>
        <v>29520</v>
      </c>
      <c r="X552" s="132">
        <f t="shared" ca="1" si="103"/>
        <v>29520</v>
      </c>
      <c r="Y552" s="132">
        <f t="shared" ca="1" si="104"/>
        <v>29520</v>
      </c>
      <c r="Z552">
        <f t="shared" si="107"/>
        <v>543</v>
      </c>
    </row>
    <row r="553" spans="7:26" x14ac:dyDescent="0.2">
      <c r="G553" s="371"/>
      <c r="M553" t="str">
        <f t="shared" si="105"/>
        <v/>
      </c>
      <c r="N553" t="str">
        <f t="shared" si="106"/>
        <v/>
      </c>
      <c r="O553" s="31" t="e">
        <f t="shared" ca="1" si="96"/>
        <v>#VALUE!</v>
      </c>
      <c r="P553" s="132" t="str">
        <f t="shared" ca="1" si="97"/>
        <v/>
      </c>
      <c r="Q553" s="132" t="str">
        <f t="shared" ca="1" si="98"/>
        <v/>
      </c>
      <c r="R553" s="132" t="str">
        <f t="shared" ca="1" si="99"/>
        <v/>
      </c>
      <c r="S553" s="132" t="str">
        <f t="shared" ca="1" si="100"/>
        <v/>
      </c>
      <c r="U553" s="131">
        <v>0.79305555555555562</v>
      </c>
      <c r="V553" s="132">
        <f t="shared" ca="1" si="101"/>
        <v>29520</v>
      </c>
      <c r="W553" s="132">
        <f t="shared" ca="1" si="102"/>
        <v>29520</v>
      </c>
      <c r="X553" s="132">
        <f t="shared" ca="1" si="103"/>
        <v>29520</v>
      </c>
      <c r="Y553" s="132">
        <f t="shared" ca="1" si="104"/>
        <v>29520</v>
      </c>
      <c r="Z553">
        <f t="shared" si="107"/>
        <v>544</v>
      </c>
    </row>
    <row r="554" spans="7:26" x14ac:dyDescent="0.2">
      <c r="G554" s="371"/>
      <c r="M554" t="str">
        <f t="shared" si="105"/>
        <v/>
      </c>
      <c r="N554" t="str">
        <f t="shared" si="106"/>
        <v/>
      </c>
      <c r="O554" s="31" t="e">
        <f t="shared" ca="1" si="96"/>
        <v>#VALUE!</v>
      </c>
      <c r="P554" s="132" t="str">
        <f t="shared" ca="1" si="97"/>
        <v/>
      </c>
      <c r="Q554" s="132" t="str">
        <f t="shared" ca="1" si="98"/>
        <v/>
      </c>
      <c r="R554" s="132" t="str">
        <f t="shared" ca="1" si="99"/>
        <v/>
      </c>
      <c r="S554" s="132" t="str">
        <f t="shared" ca="1" si="100"/>
        <v/>
      </c>
      <c r="U554" s="131">
        <v>0.79375000000000007</v>
      </c>
      <c r="V554" s="132">
        <f t="shared" ca="1" si="101"/>
        <v>29520</v>
      </c>
      <c r="W554" s="132">
        <f t="shared" ca="1" si="102"/>
        <v>29520</v>
      </c>
      <c r="X554" s="132">
        <f t="shared" ca="1" si="103"/>
        <v>29520</v>
      </c>
      <c r="Y554" s="132">
        <f t="shared" ca="1" si="104"/>
        <v>29520</v>
      </c>
      <c r="Z554">
        <f t="shared" si="107"/>
        <v>545</v>
      </c>
    </row>
    <row r="555" spans="7:26" x14ac:dyDescent="0.2">
      <c r="G555" s="371"/>
      <c r="M555" t="str">
        <f t="shared" si="105"/>
        <v/>
      </c>
      <c r="N555" t="str">
        <f t="shared" si="106"/>
        <v/>
      </c>
      <c r="O555" s="31" t="e">
        <f t="shared" ca="1" si="96"/>
        <v>#VALUE!</v>
      </c>
      <c r="P555" s="132" t="str">
        <f t="shared" ca="1" si="97"/>
        <v/>
      </c>
      <c r="Q555" s="132" t="str">
        <f t="shared" ca="1" si="98"/>
        <v/>
      </c>
      <c r="R555" s="132" t="str">
        <f t="shared" ca="1" si="99"/>
        <v/>
      </c>
      <c r="S555" s="132" t="str">
        <f t="shared" ca="1" si="100"/>
        <v/>
      </c>
      <c r="U555" s="131">
        <v>0.7944444444444444</v>
      </c>
      <c r="V555" s="132">
        <f t="shared" ca="1" si="101"/>
        <v>29520</v>
      </c>
      <c r="W555" s="132">
        <f t="shared" ca="1" si="102"/>
        <v>29520</v>
      </c>
      <c r="X555" s="132">
        <f t="shared" ca="1" si="103"/>
        <v>29520</v>
      </c>
      <c r="Y555" s="132">
        <f t="shared" ca="1" si="104"/>
        <v>29520</v>
      </c>
      <c r="Z555">
        <f t="shared" si="107"/>
        <v>546</v>
      </c>
    </row>
    <row r="556" spans="7:26" x14ac:dyDescent="0.2">
      <c r="G556" s="371"/>
      <c r="M556" t="str">
        <f t="shared" si="105"/>
        <v/>
      </c>
      <c r="N556" t="str">
        <f t="shared" si="106"/>
        <v/>
      </c>
      <c r="O556" s="31" t="e">
        <f t="shared" ca="1" si="96"/>
        <v>#VALUE!</v>
      </c>
      <c r="P556" s="132" t="str">
        <f t="shared" ca="1" si="97"/>
        <v/>
      </c>
      <c r="Q556" s="132" t="str">
        <f t="shared" ca="1" si="98"/>
        <v/>
      </c>
      <c r="R556" s="132" t="str">
        <f t="shared" ca="1" si="99"/>
        <v/>
      </c>
      <c r="S556" s="132" t="str">
        <f t="shared" ca="1" si="100"/>
        <v/>
      </c>
      <c r="U556" s="131">
        <v>0.79513888888888884</v>
      </c>
      <c r="V556" s="132">
        <f t="shared" ca="1" si="101"/>
        <v>29520</v>
      </c>
      <c r="W556" s="132">
        <f t="shared" ca="1" si="102"/>
        <v>29520</v>
      </c>
      <c r="X556" s="132">
        <f t="shared" ca="1" si="103"/>
        <v>29520</v>
      </c>
      <c r="Y556" s="132">
        <f t="shared" ca="1" si="104"/>
        <v>29520</v>
      </c>
      <c r="Z556">
        <f t="shared" si="107"/>
        <v>547</v>
      </c>
    </row>
    <row r="557" spans="7:26" x14ac:dyDescent="0.2">
      <c r="G557" s="371"/>
      <c r="M557" t="str">
        <f t="shared" si="105"/>
        <v/>
      </c>
      <c r="N557" t="str">
        <f t="shared" si="106"/>
        <v/>
      </c>
      <c r="O557" s="31" t="e">
        <f t="shared" ca="1" si="96"/>
        <v>#VALUE!</v>
      </c>
      <c r="P557" s="132" t="str">
        <f t="shared" ca="1" si="97"/>
        <v/>
      </c>
      <c r="Q557" s="132" t="str">
        <f t="shared" ca="1" si="98"/>
        <v/>
      </c>
      <c r="R557" s="132" t="str">
        <f t="shared" ca="1" si="99"/>
        <v/>
      </c>
      <c r="S557" s="132" t="str">
        <f t="shared" ca="1" si="100"/>
        <v/>
      </c>
      <c r="U557" s="131">
        <v>0.79583333333333339</v>
      </c>
      <c r="V557" s="132">
        <f t="shared" ca="1" si="101"/>
        <v>29520</v>
      </c>
      <c r="W557" s="132">
        <f t="shared" ca="1" si="102"/>
        <v>29520</v>
      </c>
      <c r="X557" s="132">
        <f t="shared" ca="1" si="103"/>
        <v>29520</v>
      </c>
      <c r="Y557" s="132">
        <f t="shared" ca="1" si="104"/>
        <v>29520</v>
      </c>
      <c r="Z557">
        <f t="shared" si="107"/>
        <v>548</v>
      </c>
    </row>
    <row r="558" spans="7:26" x14ac:dyDescent="0.2">
      <c r="G558" s="371"/>
      <c r="M558" t="str">
        <f t="shared" si="105"/>
        <v/>
      </c>
      <c r="N558" t="str">
        <f t="shared" si="106"/>
        <v/>
      </c>
      <c r="O558" s="31" t="e">
        <f t="shared" ca="1" si="96"/>
        <v>#VALUE!</v>
      </c>
      <c r="P558" s="132" t="str">
        <f t="shared" ca="1" si="97"/>
        <v/>
      </c>
      <c r="Q558" s="132" t="str">
        <f t="shared" ca="1" si="98"/>
        <v/>
      </c>
      <c r="R558" s="132" t="str">
        <f t="shared" ca="1" si="99"/>
        <v/>
      </c>
      <c r="S558" s="132" t="str">
        <f t="shared" ca="1" si="100"/>
        <v/>
      </c>
      <c r="U558" s="131">
        <v>0.79652777777777783</v>
      </c>
      <c r="V558" s="132">
        <f t="shared" ca="1" si="101"/>
        <v>29520</v>
      </c>
      <c r="W558" s="132">
        <f t="shared" ca="1" si="102"/>
        <v>29520</v>
      </c>
      <c r="X558" s="132">
        <f t="shared" ca="1" si="103"/>
        <v>29520</v>
      </c>
      <c r="Y558" s="132">
        <f t="shared" ca="1" si="104"/>
        <v>29520</v>
      </c>
      <c r="Z558">
        <f t="shared" si="107"/>
        <v>549</v>
      </c>
    </row>
    <row r="559" spans="7:26" x14ac:dyDescent="0.2">
      <c r="G559" s="371"/>
      <c r="M559" t="str">
        <f t="shared" si="105"/>
        <v/>
      </c>
      <c r="N559" t="str">
        <f t="shared" si="106"/>
        <v/>
      </c>
      <c r="O559" s="31" t="e">
        <f t="shared" ca="1" si="96"/>
        <v>#VALUE!</v>
      </c>
      <c r="P559" s="132" t="str">
        <f t="shared" ca="1" si="97"/>
        <v/>
      </c>
      <c r="Q559" s="132" t="str">
        <f t="shared" ca="1" si="98"/>
        <v/>
      </c>
      <c r="R559" s="132" t="str">
        <f t="shared" ca="1" si="99"/>
        <v/>
      </c>
      <c r="S559" s="132" t="str">
        <f t="shared" ca="1" si="100"/>
        <v/>
      </c>
      <c r="U559" s="131">
        <v>0.79722222222222217</v>
      </c>
      <c r="V559" s="132">
        <f t="shared" ca="1" si="101"/>
        <v>29520</v>
      </c>
      <c r="W559" s="132">
        <f t="shared" ca="1" si="102"/>
        <v>29520</v>
      </c>
      <c r="X559" s="132">
        <f t="shared" ca="1" si="103"/>
        <v>29520</v>
      </c>
      <c r="Y559" s="132">
        <f t="shared" ca="1" si="104"/>
        <v>29520</v>
      </c>
      <c r="Z559">
        <f t="shared" si="107"/>
        <v>550</v>
      </c>
    </row>
    <row r="560" spans="7:26" x14ac:dyDescent="0.2">
      <c r="G560" s="371"/>
      <c r="M560" t="str">
        <f t="shared" si="105"/>
        <v/>
      </c>
      <c r="N560" t="str">
        <f t="shared" si="106"/>
        <v/>
      </c>
      <c r="O560" s="31" t="e">
        <f t="shared" ca="1" si="96"/>
        <v>#VALUE!</v>
      </c>
      <c r="P560" s="132" t="str">
        <f t="shared" ca="1" si="97"/>
        <v/>
      </c>
      <c r="Q560" s="132" t="str">
        <f t="shared" ca="1" si="98"/>
        <v/>
      </c>
      <c r="R560" s="132" t="str">
        <f t="shared" ca="1" si="99"/>
        <v/>
      </c>
      <c r="S560" s="132" t="str">
        <f t="shared" ca="1" si="100"/>
        <v/>
      </c>
      <c r="U560" s="131">
        <v>0.79791666666666661</v>
      </c>
      <c r="V560" s="132">
        <f t="shared" ca="1" si="101"/>
        <v>29520</v>
      </c>
      <c r="W560" s="132">
        <f t="shared" ca="1" si="102"/>
        <v>29520</v>
      </c>
      <c r="X560" s="132">
        <f t="shared" ca="1" si="103"/>
        <v>29520</v>
      </c>
      <c r="Y560" s="132">
        <f t="shared" ca="1" si="104"/>
        <v>29520</v>
      </c>
      <c r="Z560">
        <f t="shared" si="107"/>
        <v>551</v>
      </c>
    </row>
    <row r="561" spans="7:26" x14ac:dyDescent="0.2">
      <c r="G561" s="371"/>
      <c r="M561" t="str">
        <f t="shared" si="105"/>
        <v/>
      </c>
      <c r="N561" t="str">
        <f t="shared" si="106"/>
        <v/>
      </c>
      <c r="O561" s="31" t="e">
        <f t="shared" ca="1" si="96"/>
        <v>#VALUE!</v>
      </c>
      <c r="P561" s="132" t="str">
        <f t="shared" ca="1" si="97"/>
        <v/>
      </c>
      <c r="Q561" s="132" t="str">
        <f t="shared" ca="1" si="98"/>
        <v/>
      </c>
      <c r="R561" s="132" t="str">
        <f t="shared" ca="1" si="99"/>
        <v/>
      </c>
      <c r="S561" s="132" t="str">
        <f t="shared" ca="1" si="100"/>
        <v/>
      </c>
      <c r="U561" s="131">
        <v>0.79861111111111116</v>
      </c>
      <c r="V561" s="132">
        <f t="shared" ca="1" si="101"/>
        <v>29520</v>
      </c>
      <c r="W561" s="132">
        <f t="shared" ca="1" si="102"/>
        <v>29520</v>
      </c>
      <c r="X561" s="132">
        <f t="shared" ca="1" si="103"/>
        <v>29520</v>
      </c>
      <c r="Y561" s="132">
        <f t="shared" ca="1" si="104"/>
        <v>29520</v>
      </c>
      <c r="Z561">
        <f t="shared" si="107"/>
        <v>552</v>
      </c>
    </row>
    <row r="562" spans="7:26" x14ac:dyDescent="0.2">
      <c r="G562" s="371"/>
      <c r="M562" t="str">
        <f t="shared" si="105"/>
        <v/>
      </c>
      <c r="N562" t="str">
        <f t="shared" si="106"/>
        <v/>
      </c>
      <c r="O562" s="31" t="e">
        <f t="shared" ca="1" si="96"/>
        <v>#VALUE!</v>
      </c>
      <c r="P562" s="132" t="str">
        <f t="shared" ca="1" si="97"/>
        <v/>
      </c>
      <c r="Q562" s="132" t="str">
        <f t="shared" ca="1" si="98"/>
        <v/>
      </c>
      <c r="R562" s="132" t="str">
        <f t="shared" ca="1" si="99"/>
        <v/>
      </c>
      <c r="S562" s="132" t="str">
        <f t="shared" ca="1" si="100"/>
        <v/>
      </c>
      <c r="U562" s="131">
        <v>0.7993055555555556</v>
      </c>
      <c r="V562" s="132">
        <f t="shared" ca="1" si="101"/>
        <v>29520</v>
      </c>
      <c r="W562" s="132">
        <f t="shared" ca="1" si="102"/>
        <v>29520</v>
      </c>
      <c r="X562" s="132">
        <f t="shared" ca="1" si="103"/>
        <v>29520</v>
      </c>
      <c r="Y562" s="132">
        <f t="shared" ca="1" si="104"/>
        <v>29520</v>
      </c>
      <c r="Z562">
        <f t="shared" si="107"/>
        <v>553</v>
      </c>
    </row>
    <row r="563" spans="7:26" x14ac:dyDescent="0.2">
      <c r="G563" s="371"/>
      <c r="M563" t="str">
        <f t="shared" si="105"/>
        <v/>
      </c>
      <c r="N563" t="str">
        <f t="shared" si="106"/>
        <v/>
      </c>
      <c r="O563" s="31" t="e">
        <f t="shared" ca="1" si="96"/>
        <v>#VALUE!</v>
      </c>
      <c r="P563" s="132" t="str">
        <f t="shared" ca="1" si="97"/>
        <v/>
      </c>
      <c r="Q563" s="132" t="str">
        <f t="shared" ca="1" si="98"/>
        <v/>
      </c>
      <c r="R563" s="132" t="str">
        <f t="shared" ca="1" si="99"/>
        <v/>
      </c>
      <c r="S563" s="132" t="str">
        <f t="shared" ca="1" si="100"/>
        <v/>
      </c>
      <c r="U563" s="131">
        <v>0.79999999999999993</v>
      </c>
      <c r="V563" s="132">
        <f t="shared" ca="1" si="101"/>
        <v>29520</v>
      </c>
      <c r="W563" s="132">
        <f t="shared" ca="1" si="102"/>
        <v>29520</v>
      </c>
      <c r="X563" s="132">
        <f t="shared" ca="1" si="103"/>
        <v>29520</v>
      </c>
      <c r="Y563" s="132">
        <f t="shared" ca="1" si="104"/>
        <v>29520</v>
      </c>
      <c r="Z563">
        <f t="shared" si="107"/>
        <v>554</v>
      </c>
    </row>
    <row r="564" spans="7:26" x14ac:dyDescent="0.2">
      <c r="G564" s="371"/>
      <c r="M564" t="str">
        <f t="shared" si="105"/>
        <v/>
      </c>
      <c r="N564" t="str">
        <f t="shared" si="106"/>
        <v/>
      </c>
      <c r="O564" s="31" t="e">
        <f t="shared" ca="1" si="96"/>
        <v>#VALUE!</v>
      </c>
      <c r="P564" s="132" t="str">
        <f t="shared" ca="1" si="97"/>
        <v/>
      </c>
      <c r="Q564" s="132" t="str">
        <f t="shared" ca="1" si="98"/>
        <v/>
      </c>
      <c r="R564" s="132" t="str">
        <f t="shared" ca="1" si="99"/>
        <v/>
      </c>
      <c r="S564" s="132" t="str">
        <f t="shared" ca="1" si="100"/>
        <v/>
      </c>
      <c r="U564" s="131">
        <v>0.80069444444444438</v>
      </c>
      <c r="V564" s="132">
        <f t="shared" ca="1" si="101"/>
        <v>29520</v>
      </c>
      <c r="W564" s="132">
        <f t="shared" ca="1" si="102"/>
        <v>29520</v>
      </c>
      <c r="X564" s="132">
        <f t="shared" ca="1" si="103"/>
        <v>29520</v>
      </c>
      <c r="Y564" s="132">
        <f t="shared" ca="1" si="104"/>
        <v>29520</v>
      </c>
      <c r="Z564">
        <f t="shared" si="107"/>
        <v>555</v>
      </c>
    </row>
    <row r="565" spans="7:26" x14ac:dyDescent="0.2">
      <c r="G565" s="371"/>
      <c r="M565" t="str">
        <f t="shared" si="105"/>
        <v/>
      </c>
      <c r="N565" t="str">
        <f t="shared" si="106"/>
        <v/>
      </c>
      <c r="O565" s="31" t="e">
        <f t="shared" ca="1" si="96"/>
        <v>#VALUE!</v>
      </c>
      <c r="P565" s="132" t="str">
        <f t="shared" ca="1" si="97"/>
        <v/>
      </c>
      <c r="Q565" s="132" t="str">
        <f t="shared" ca="1" si="98"/>
        <v/>
      </c>
      <c r="R565" s="132" t="str">
        <f t="shared" ca="1" si="99"/>
        <v/>
      </c>
      <c r="S565" s="132" t="str">
        <f t="shared" ca="1" si="100"/>
        <v/>
      </c>
      <c r="U565" s="131">
        <v>0.80138888888888893</v>
      </c>
      <c r="V565" s="132">
        <f t="shared" ca="1" si="101"/>
        <v>29520</v>
      </c>
      <c r="W565" s="132">
        <f t="shared" ca="1" si="102"/>
        <v>29520</v>
      </c>
      <c r="X565" s="132">
        <f t="shared" ca="1" si="103"/>
        <v>29520</v>
      </c>
      <c r="Y565" s="132">
        <f t="shared" ca="1" si="104"/>
        <v>29520</v>
      </c>
      <c r="Z565">
        <f t="shared" si="107"/>
        <v>556</v>
      </c>
    </row>
    <row r="566" spans="7:26" x14ac:dyDescent="0.2">
      <c r="G566" s="371"/>
      <c r="M566" t="str">
        <f t="shared" si="105"/>
        <v/>
      </c>
      <c r="N566" t="str">
        <f t="shared" si="106"/>
        <v/>
      </c>
      <c r="O566" s="31" t="e">
        <f t="shared" ca="1" si="96"/>
        <v>#VALUE!</v>
      </c>
      <c r="P566" s="132" t="str">
        <f t="shared" ca="1" si="97"/>
        <v/>
      </c>
      <c r="Q566" s="132" t="str">
        <f t="shared" ca="1" si="98"/>
        <v/>
      </c>
      <c r="R566" s="132" t="str">
        <f t="shared" ca="1" si="99"/>
        <v/>
      </c>
      <c r="S566" s="132" t="str">
        <f t="shared" ca="1" si="100"/>
        <v/>
      </c>
      <c r="U566" s="131">
        <v>0.80208333333333337</v>
      </c>
      <c r="V566" s="132">
        <f t="shared" ca="1" si="101"/>
        <v>29520</v>
      </c>
      <c r="W566" s="132">
        <f t="shared" ca="1" si="102"/>
        <v>29520</v>
      </c>
      <c r="X566" s="132">
        <f t="shared" ca="1" si="103"/>
        <v>29520</v>
      </c>
      <c r="Y566" s="132">
        <f t="shared" ca="1" si="104"/>
        <v>29520</v>
      </c>
      <c r="Z566">
        <f t="shared" si="107"/>
        <v>557</v>
      </c>
    </row>
    <row r="567" spans="7:26" x14ac:dyDescent="0.2">
      <c r="G567" s="371"/>
      <c r="M567" t="str">
        <f t="shared" si="105"/>
        <v/>
      </c>
      <c r="N567" t="str">
        <f t="shared" si="106"/>
        <v/>
      </c>
      <c r="O567" s="31" t="e">
        <f t="shared" ca="1" si="96"/>
        <v>#VALUE!</v>
      </c>
      <c r="P567" s="132" t="str">
        <f t="shared" ca="1" si="97"/>
        <v/>
      </c>
      <c r="Q567" s="132" t="str">
        <f t="shared" ca="1" si="98"/>
        <v/>
      </c>
      <c r="R567" s="132" t="str">
        <f t="shared" ca="1" si="99"/>
        <v/>
      </c>
      <c r="S567" s="132" t="str">
        <f t="shared" ca="1" si="100"/>
        <v/>
      </c>
      <c r="U567" s="131">
        <v>0.8027777777777777</v>
      </c>
      <c r="V567" s="132">
        <f t="shared" ca="1" si="101"/>
        <v>29520</v>
      </c>
      <c r="W567" s="132">
        <f t="shared" ca="1" si="102"/>
        <v>29520</v>
      </c>
      <c r="X567" s="132">
        <f t="shared" ca="1" si="103"/>
        <v>29520</v>
      </c>
      <c r="Y567" s="132">
        <f t="shared" ca="1" si="104"/>
        <v>29520</v>
      </c>
      <c r="Z567">
        <f t="shared" si="107"/>
        <v>558</v>
      </c>
    </row>
    <row r="568" spans="7:26" x14ac:dyDescent="0.2">
      <c r="G568" s="371"/>
      <c r="M568" t="str">
        <f t="shared" si="105"/>
        <v/>
      </c>
      <c r="N568" t="str">
        <f t="shared" si="106"/>
        <v/>
      </c>
      <c r="O568" s="31" t="e">
        <f t="shared" ca="1" si="96"/>
        <v>#VALUE!</v>
      </c>
      <c r="P568" s="132" t="str">
        <f t="shared" ca="1" si="97"/>
        <v/>
      </c>
      <c r="Q568" s="132" t="str">
        <f t="shared" ca="1" si="98"/>
        <v/>
      </c>
      <c r="R568" s="132" t="str">
        <f t="shared" ca="1" si="99"/>
        <v/>
      </c>
      <c r="S568" s="132" t="str">
        <f t="shared" ca="1" si="100"/>
        <v/>
      </c>
      <c r="U568" s="131">
        <v>0.80347222222222225</v>
      </c>
      <c r="V568" s="132">
        <f t="shared" ca="1" si="101"/>
        <v>29520</v>
      </c>
      <c r="W568" s="132">
        <f t="shared" ca="1" si="102"/>
        <v>29520</v>
      </c>
      <c r="X568" s="132">
        <f t="shared" ca="1" si="103"/>
        <v>29520</v>
      </c>
      <c r="Y568" s="132">
        <f t="shared" ca="1" si="104"/>
        <v>29520</v>
      </c>
      <c r="Z568">
        <f t="shared" si="107"/>
        <v>559</v>
      </c>
    </row>
    <row r="569" spans="7:26" x14ac:dyDescent="0.2">
      <c r="G569" s="371"/>
      <c r="M569" t="str">
        <f t="shared" si="105"/>
        <v/>
      </c>
      <c r="N569" t="str">
        <f t="shared" si="106"/>
        <v/>
      </c>
      <c r="O569" s="31" t="e">
        <f t="shared" ca="1" si="96"/>
        <v>#VALUE!</v>
      </c>
      <c r="P569" s="132" t="str">
        <f t="shared" ca="1" si="97"/>
        <v/>
      </c>
      <c r="Q569" s="132" t="str">
        <f t="shared" ca="1" si="98"/>
        <v/>
      </c>
      <c r="R569" s="132" t="str">
        <f t="shared" ca="1" si="99"/>
        <v/>
      </c>
      <c r="S569" s="132" t="str">
        <f t="shared" ca="1" si="100"/>
        <v/>
      </c>
      <c r="U569" s="131">
        <v>0.8041666666666667</v>
      </c>
      <c r="V569" s="132">
        <f t="shared" ca="1" si="101"/>
        <v>29520</v>
      </c>
      <c r="W569" s="132">
        <f t="shared" ca="1" si="102"/>
        <v>29520</v>
      </c>
      <c r="X569" s="132">
        <f t="shared" ca="1" si="103"/>
        <v>29520</v>
      </c>
      <c r="Y569" s="132">
        <f t="shared" ca="1" si="104"/>
        <v>29520</v>
      </c>
      <c r="Z569">
        <f t="shared" si="107"/>
        <v>560</v>
      </c>
    </row>
    <row r="570" spans="7:26" x14ac:dyDescent="0.2">
      <c r="G570" s="371"/>
      <c r="M570" t="str">
        <f t="shared" si="105"/>
        <v/>
      </c>
      <c r="N570" t="str">
        <f t="shared" si="106"/>
        <v/>
      </c>
      <c r="O570" s="31" t="e">
        <f t="shared" ca="1" si="96"/>
        <v>#VALUE!</v>
      </c>
      <c r="P570" s="132" t="str">
        <f t="shared" ca="1" si="97"/>
        <v/>
      </c>
      <c r="Q570" s="132" t="str">
        <f t="shared" ca="1" si="98"/>
        <v/>
      </c>
      <c r="R570" s="132" t="str">
        <f t="shared" ca="1" si="99"/>
        <v/>
      </c>
      <c r="S570" s="132" t="str">
        <f t="shared" ca="1" si="100"/>
        <v/>
      </c>
      <c r="U570" s="131">
        <v>0.80486111111111114</v>
      </c>
      <c r="V570" s="132">
        <f t="shared" ca="1" si="101"/>
        <v>29520</v>
      </c>
      <c r="W570" s="132">
        <f t="shared" ca="1" si="102"/>
        <v>29520</v>
      </c>
      <c r="X570" s="132">
        <f t="shared" ca="1" si="103"/>
        <v>29520</v>
      </c>
      <c r="Y570" s="132">
        <f t="shared" ca="1" si="104"/>
        <v>29520</v>
      </c>
      <c r="Z570">
        <f t="shared" si="107"/>
        <v>561</v>
      </c>
    </row>
    <row r="571" spans="7:26" x14ac:dyDescent="0.2">
      <c r="G571" s="371"/>
      <c r="M571" t="str">
        <f t="shared" si="105"/>
        <v/>
      </c>
      <c r="N571" t="str">
        <f t="shared" si="106"/>
        <v/>
      </c>
      <c r="O571" s="31" t="e">
        <f t="shared" ca="1" si="96"/>
        <v>#VALUE!</v>
      </c>
      <c r="P571" s="132" t="str">
        <f t="shared" ca="1" si="97"/>
        <v/>
      </c>
      <c r="Q571" s="132" t="str">
        <f t="shared" ca="1" si="98"/>
        <v/>
      </c>
      <c r="R571" s="132" t="str">
        <f t="shared" ca="1" si="99"/>
        <v/>
      </c>
      <c r="S571" s="132" t="str">
        <f t="shared" ca="1" si="100"/>
        <v/>
      </c>
      <c r="U571" s="131">
        <v>0.80555555555555547</v>
      </c>
      <c r="V571" s="132">
        <f t="shared" ca="1" si="101"/>
        <v>29520</v>
      </c>
      <c r="W571" s="132">
        <f t="shared" ca="1" si="102"/>
        <v>29520</v>
      </c>
      <c r="X571" s="132">
        <f t="shared" ca="1" si="103"/>
        <v>29520</v>
      </c>
      <c r="Y571" s="132">
        <f t="shared" ca="1" si="104"/>
        <v>29520</v>
      </c>
      <c r="Z571">
        <f t="shared" si="107"/>
        <v>562</v>
      </c>
    </row>
    <row r="572" spans="7:26" x14ac:dyDescent="0.2">
      <c r="G572" s="371"/>
      <c r="M572" t="str">
        <f t="shared" si="105"/>
        <v/>
      </c>
      <c r="N572" t="str">
        <f t="shared" si="106"/>
        <v/>
      </c>
      <c r="O572" s="31" t="e">
        <f t="shared" ca="1" si="96"/>
        <v>#VALUE!</v>
      </c>
      <c r="P572" s="132" t="str">
        <f t="shared" ca="1" si="97"/>
        <v/>
      </c>
      <c r="Q572" s="132" t="str">
        <f t="shared" ca="1" si="98"/>
        <v/>
      </c>
      <c r="R572" s="132" t="str">
        <f t="shared" ca="1" si="99"/>
        <v/>
      </c>
      <c r="S572" s="132" t="str">
        <f t="shared" ca="1" si="100"/>
        <v/>
      </c>
      <c r="U572" s="131">
        <v>0.80625000000000002</v>
      </c>
      <c r="V572" s="132">
        <f t="shared" ca="1" si="101"/>
        <v>29520</v>
      </c>
      <c r="W572" s="132">
        <f t="shared" ca="1" si="102"/>
        <v>29520</v>
      </c>
      <c r="X572" s="132">
        <f t="shared" ca="1" si="103"/>
        <v>29520</v>
      </c>
      <c r="Y572" s="132">
        <f t="shared" ca="1" si="104"/>
        <v>29520</v>
      </c>
      <c r="Z572">
        <f t="shared" si="107"/>
        <v>563</v>
      </c>
    </row>
    <row r="573" spans="7:26" x14ac:dyDescent="0.2">
      <c r="G573" s="371"/>
      <c r="M573" t="str">
        <f t="shared" si="105"/>
        <v/>
      </c>
      <c r="N573" t="str">
        <f t="shared" si="106"/>
        <v/>
      </c>
      <c r="O573" s="31" t="e">
        <f t="shared" ca="1" si="96"/>
        <v>#VALUE!</v>
      </c>
      <c r="P573" s="132" t="str">
        <f t="shared" ca="1" si="97"/>
        <v/>
      </c>
      <c r="Q573" s="132" t="str">
        <f t="shared" ca="1" si="98"/>
        <v/>
      </c>
      <c r="R573" s="132" t="str">
        <f t="shared" ca="1" si="99"/>
        <v/>
      </c>
      <c r="S573" s="132" t="str">
        <f t="shared" ca="1" si="100"/>
        <v/>
      </c>
      <c r="U573" s="131">
        <v>0.80694444444444446</v>
      </c>
      <c r="V573" s="132">
        <f t="shared" ca="1" si="101"/>
        <v>29520</v>
      </c>
      <c r="W573" s="132">
        <f t="shared" ca="1" si="102"/>
        <v>29520</v>
      </c>
      <c r="X573" s="132">
        <f t="shared" ca="1" si="103"/>
        <v>29520</v>
      </c>
      <c r="Y573" s="132">
        <f t="shared" ca="1" si="104"/>
        <v>29520</v>
      </c>
      <c r="Z573">
        <f t="shared" si="107"/>
        <v>564</v>
      </c>
    </row>
    <row r="574" spans="7:26" x14ac:dyDescent="0.2">
      <c r="G574" s="371"/>
      <c r="M574" t="str">
        <f t="shared" si="105"/>
        <v/>
      </c>
      <c r="N574" t="str">
        <f t="shared" si="106"/>
        <v/>
      </c>
      <c r="O574" s="31" t="e">
        <f t="shared" ca="1" si="96"/>
        <v>#VALUE!</v>
      </c>
      <c r="P574" s="132" t="str">
        <f t="shared" ca="1" si="97"/>
        <v/>
      </c>
      <c r="Q574" s="132" t="str">
        <f t="shared" ca="1" si="98"/>
        <v/>
      </c>
      <c r="R574" s="132" t="str">
        <f t="shared" ca="1" si="99"/>
        <v/>
      </c>
      <c r="S574" s="132" t="str">
        <f t="shared" ca="1" si="100"/>
        <v/>
      </c>
      <c r="U574" s="131">
        <v>0.80763888888888891</v>
      </c>
      <c r="V574" s="132">
        <f t="shared" ca="1" si="101"/>
        <v>29520</v>
      </c>
      <c r="W574" s="132">
        <f t="shared" ca="1" si="102"/>
        <v>29520</v>
      </c>
      <c r="X574" s="132">
        <f t="shared" ca="1" si="103"/>
        <v>29520</v>
      </c>
      <c r="Y574" s="132">
        <f t="shared" ca="1" si="104"/>
        <v>29520</v>
      </c>
      <c r="Z574">
        <f t="shared" si="107"/>
        <v>565</v>
      </c>
    </row>
    <row r="575" spans="7:26" x14ac:dyDescent="0.2">
      <c r="G575" s="371"/>
      <c r="M575" t="str">
        <f t="shared" si="105"/>
        <v/>
      </c>
      <c r="N575" t="str">
        <f t="shared" si="106"/>
        <v/>
      </c>
      <c r="O575" s="31" t="e">
        <f t="shared" ca="1" si="96"/>
        <v>#VALUE!</v>
      </c>
      <c r="P575" s="132" t="str">
        <f t="shared" ca="1" si="97"/>
        <v/>
      </c>
      <c r="Q575" s="132" t="str">
        <f t="shared" ca="1" si="98"/>
        <v/>
      </c>
      <c r="R575" s="132" t="str">
        <f t="shared" ca="1" si="99"/>
        <v/>
      </c>
      <c r="S575" s="132" t="str">
        <f t="shared" ca="1" si="100"/>
        <v/>
      </c>
      <c r="U575" s="131">
        <v>0.80833333333333324</v>
      </c>
      <c r="V575" s="132">
        <f t="shared" ca="1" si="101"/>
        <v>29520</v>
      </c>
      <c r="W575" s="132">
        <f t="shared" ca="1" si="102"/>
        <v>29520</v>
      </c>
      <c r="X575" s="132">
        <f t="shared" ca="1" si="103"/>
        <v>29520</v>
      </c>
      <c r="Y575" s="132">
        <f t="shared" ca="1" si="104"/>
        <v>29520</v>
      </c>
      <c r="Z575">
        <f t="shared" si="107"/>
        <v>566</v>
      </c>
    </row>
    <row r="576" spans="7:26" x14ac:dyDescent="0.2">
      <c r="G576" s="371"/>
      <c r="M576" t="str">
        <f t="shared" si="105"/>
        <v/>
      </c>
      <c r="N576" t="str">
        <f t="shared" si="106"/>
        <v/>
      </c>
      <c r="O576" s="31" t="e">
        <f t="shared" ca="1" si="96"/>
        <v>#VALUE!</v>
      </c>
      <c r="P576" s="132" t="str">
        <f t="shared" ca="1" si="97"/>
        <v/>
      </c>
      <c r="Q576" s="132" t="str">
        <f t="shared" ca="1" si="98"/>
        <v/>
      </c>
      <c r="R576" s="132" t="str">
        <f t="shared" ca="1" si="99"/>
        <v/>
      </c>
      <c r="S576" s="132" t="str">
        <f t="shared" ca="1" si="100"/>
        <v/>
      </c>
      <c r="U576" s="131">
        <v>0.80902777777777779</v>
      </c>
      <c r="V576" s="132">
        <f t="shared" ca="1" si="101"/>
        <v>29520</v>
      </c>
      <c r="W576" s="132">
        <f t="shared" ca="1" si="102"/>
        <v>29520</v>
      </c>
      <c r="X576" s="132">
        <f t="shared" ca="1" si="103"/>
        <v>29520</v>
      </c>
      <c r="Y576" s="132">
        <f t="shared" ca="1" si="104"/>
        <v>29520</v>
      </c>
      <c r="Z576">
        <f t="shared" si="107"/>
        <v>567</v>
      </c>
    </row>
    <row r="577" spans="7:26" x14ac:dyDescent="0.2">
      <c r="G577" s="371"/>
      <c r="M577" t="str">
        <f t="shared" si="105"/>
        <v/>
      </c>
      <c r="N577" t="str">
        <f t="shared" si="106"/>
        <v/>
      </c>
      <c r="O577" s="31" t="e">
        <f t="shared" ca="1" si="96"/>
        <v>#VALUE!</v>
      </c>
      <c r="P577" s="132" t="str">
        <f t="shared" ca="1" si="97"/>
        <v/>
      </c>
      <c r="Q577" s="132" t="str">
        <f t="shared" ca="1" si="98"/>
        <v/>
      </c>
      <c r="R577" s="132" t="str">
        <f t="shared" ca="1" si="99"/>
        <v/>
      </c>
      <c r="S577" s="132" t="str">
        <f t="shared" ca="1" si="100"/>
        <v/>
      </c>
      <c r="U577" s="131">
        <v>0.80972222222222223</v>
      </c>
      <c r="V577" s="132">
        <f t="shared" ca="1" si="101"/>
        <v>29520</v>
      </c>
      <c r="W577" s="132">
        <f t="shared" ca="1" si="102"/>
        <v>29520</v>
      </c>
      <c r="X577" s="132">
        <f t="shared" ca="1" si="103"/>
        <v>29520</v>
      </c>
      <c r="Y577" s="132">
        <f t="shared" ca="1" si="104"/>
        <v>29520</v>
      </c>
      <c r="Z577">
        <f t="shared" si="107"/>
        <v>568</v>
      </c>
    </row>
    <row r="578" spans="7:26" x14ac:dyDescent="0.2">
      <c r="G578" s="371"/>
      <c r="M578" t="str">
        <f t="shared" si="105"/>
        <v/>
      </c>
      <c r="N578" t="str">
        <f t="shared" si="106"/>
        <v/>
      </c>
      <c r="O578" s="31" t="e">
        <f t="shared" ca="1" si="96"/>
        <v>#VALUE!</v>
      </c>
      <c r="P578" s="132" t="str">
        <f t="shared" ca="1" si="97"/>
        <v/>
      </c>
      <c r="Q578" s="132" t="str">
        <f t="shared" ca="1" si="98"/>
        <v/>
      </c>
      <c r="R578" s="132" t="str">
        <f t="shared" ca="1" si="99"/>
        <v/>
      </c>
      <c r="S578" s="132" t="str">
        <f t="shared" ca="1" si="100"/>
        <v/>
      </c>
      <c r="U578" s="131">
        <v>0.81041666666666667</v>
      </c>
      <c r="V578" s="132">
        <f t="shared" ca="1" si="101"/>
        <v>29520</v>
      </c>
      <c r="W578" s="132">
        <f t="shared" ca="1" si="102"/>
        <v>29520</v>
      </c>
      <c r="X578" s="132">
        <f t="shared" ca="1" si="103"/>
        <v>29520</v>
      </c>
      <c r="Y578" s="132">
        <f t="shared" ca="1" si="104"/>
        <v>29520</v>
      </c>
      <c r="Z578">
        <f t="shared" si="107"/>
        <v>569</v>
      </c>
    </row>
    <row r="579" spans="7:26" x14ac:dyDescent="0.2">
      <c r="G579" s="371"/>
      <c r="M579" t="str">
        <f t="shared" si="105"/>
        <v/>
      </c>
      <c r="N579" t="str">
        <f t="shared" si="106"/>
        <v/>
      </c>
      <c r="O579" s="31" t="e">
        <f t="shared" ca="1" si="96"/>
        <v>#VALUE!</v>
      </c>
      <c r="P579" s="132" t="str">
        <f t="shared" ca="1" si="97"/>
        <v/>
      </c>
      <c r="Q579" s="132" t="str">
        <f t="shared" ca="1" si="98"/>
        <v/>
      </c>
      <c r="R579" s="132" t="str">
        <f t="shared" ca="1" si="99"/>
        <v/>
      </c>
      <c r="S579" s="132" t="str">
        <f t="shared" ca="1" si="100"/>
        <v/>
      </c>
      <c r="U579" s="131">
        <v>0.81111111111111101</v>
      </c>
      <c r="V579" s="132">
        <f t="shared" ca="1" si="101"/>
        <v>29520</v>
      </c>
      <c r="W579" s="132">
        <f t="shared" ca="1" si="102"/>
        <v>29520</v>
      </c>
      <c r="X579" s="132">
        <f t="shared" ca="1" si="103"/>
        <v>29520</v>
      </c>
      <c r="Y579" s="132">
        <f t="shared" ca="1" si="104"/>
        <v>29520</v>
      </c>
      <c r="Z579">
        <f t="shared" si="107"/>
        <v>570</v>
      </c>
    </row>
    <row r="580" spans="7:26" x14ac:dyDescent="0.2">
      <c r="G580" s="371"/>
      <c r="M580" t="str">
        <f t="shared" si="105"/>
        <v/>
      </c>
      <c r="N580" t="str">
        <f t="shared" si="106"/>
        <v/>
      </c>
      <c r="O580" s="31" t="e">
        <f t="shared" ca="1" si="96"/>
        <v>#VALUE!</v>
      </c>
      <c r="P580" s="132" t="str">
        <f t="shared" ca="1" si="97"/>
        <v/>
      </c>
      <c r="Q580" s="132" t="str">
        <f t="shared" ca="1" si="98"/>
        <v/>
      </c>
      <c r="R580" s="132" t="str">
        <f t="shared" ca="1" si="99"/>
        <v/>
      </c>
      <c r="S580" s="132" t="str">
        <f t="shared" ca="1" si="100"/>
        <v/>
      </c>
      <c r="U580" s="131">
        <v>0.81180555555555556</v>
      </c>
      <c r="V580" s="132">
        <f t="shared" ca="1" si="101"/>
        <v>29520</v>
      </c>
      <c r="W580" s="132">
        <f t="shared" ca="1" si="102"/>
        <v>29520</v>
      </c>
      <c r="X580" s="132">
        <f t="shared" ca="1" si="103"/>
        <v>29520</v>
      </c>
      <c r="Y580" s="132">
        <f t="shared" ca="1" si="104"/>
        <v>29520</v>
      </c>
      <c r="Z580">
        <f t="shared" si="107"/>
        <v>571</v>
      </c>
    </row>
    <row r="581" spans="7:26" x14ac:dyDescent="0.2">
      <c r="G581" s="371"/>
      <c r="M581" t="str">
        <f t="shared" si="105"/>
        <v/>
      </c>
      <c r="N581" t="str">
        <f t="shared" si="106"/>
        <v/>
      </c>
      <c r="O581" s="31" t="e">
        <f t="shared" ca="1" si="96"/>
        <v>#VALUE!</v>
      </c>
      <c r="P581" s="132" t="str">
        <f t="shared" ca="1" si="97"/>
        <v/>
      </c>
      <c r="Q581" s="132" t="str">
        <f t="shared" ca="1" si="98"/>
        <v/>
      </c>
      <c r="R581" s="132" t="str">
        <f t="shared" ca="1" si="99"/>
        <v/>
      </c>
      <c r="S581" s="132" t="str">
        <f t="shared" ca="1" si="100"/>
        <v/>
      </c>
      <c r="U581" s="131">
        <v>0.8125</v>
      </c>
      <c r="V581" s="132">
        <f t="shared" ca="1" si="101"/>
        <v>29520</v>
      </c>
      <c r="W581" s="132">
        <f t="shared" ca="1" si="102"/>
        <v>29520</v>
      </c>
      <c r="X581" s="132">
        <f t="shared" ca="1" si="103"/>
        <v>29520</v>
      </c>
      <c r="Y581" s="132">
        <f t="shared" ca="1" si="104"/>
        <v>29520</v>
      </c>
      <c r="Z581">
        <f t="shared" si="107"/>
        <v>572</v>
      </c>
    </row>
    <row r="582" spans="7:26" x14ac:dyDescent="0.2">
      <c r="G582" s="371"/>
      <c r="M582" t="str">
        <f t="shared" si="105"/>
        <v/>
      </c>
      <c r="N582" t="str">
        <f t="shared" si="106"/>
        <v/>
      </c>
      <c r="O582" s="31" t="e">
        <f t="shared" ca="1" si="96"/>
        <v>#VALUE!</v>
      </c>
      <c r="P582" s="132" t="str">
        <f t="shared" ca="1" si="97"/>
        <v/>
      </c>
      <c r="Q582" s="132" t="str">
        <f t="shared" ca="1" si="98"/>
        <v/>
      </c>
      <c r="R582" s="132" t="str">
        <f t="shared" ca="1" si="99"/>
        <v/>
      </c>
      <c r="S582" s="132" t="str">
        <f t="shared" ca="1" si="100"/>
        <v/>
      </c>
      <c r="U582" s="131">
        <v>0.81319444444444444</v>
      </c>
      <c r="V582" s="132">
        <f t="shared" ca="1" si="101"/>
        <v>29520</v>
      </c>
      <c r="W582" s="132">
        <f t="shared" ca="1" si="102"/>
        <v>29520</v>
      </c>
      <c r="X582" s="132">
        <f t="shared" ca="1" si="103"/>
        <v>29520</v>
      </c>
      <c r="Y582" s="132">
        <f t="shared" ca="1" si="104"/>
        <v>29520</v>
      </c>
      <c r="Z582">
        <f t="shared" si="107"/>
        <v>573</v>
      </c>
    </row>
    <row r="583" spans="7:26" x14ac:dyDescent="0.2">
      <c r="G583" s="371"/>
      <c r="M583" t="str">
        <f t="shared" si="105"/>
        <v/>
      </c>
      <c r="N583" t="str">
        <f t="shared" si="106"/>
        <v/>
      </c>
      <c r="O583" s="31" t="e">
        <f t="shared" ca="1" si="96"/>
        <v>#VALUE!</v>
      </c>
      <c r="P583" s="132" t="str">
        <f t="shared" ca="1" si="97"/>
        <v/>
      </c>
      <c r="Q583" s="132" t="str">
        <f t="shared" ca="1" si="98"/>
        <v/>
      </c>
      <c r="R583" s="132" t="str">
        <f t="shared" ca="1" si="99"/>
        <v/>
      </c>
      <c r="S583" s="132" t="str">
        <f t="shared" ca="1" si="100"/>
        <v/>
      </c>
      <c r="U583" s="131">
        <v>0.81388888888888899</v>
      </c>
      <c r="V583" s="132">
        <f t="shared" ca="1" si="101"/>
        <v>29520</v>
      </c>
      <c r="W583" s="132">
        <f t="shared" ca="1" si="102"/>
        <v>29520</v>
      </c>
      <c r="X583" s="132">
        <f t="shared" ca="1" si="103"/>
        <v>29520</v>
      </c>
      <c r="Y583" s="132">
        <f t="shared" ca="1" si="104"/>
        <v>29520</v>
      </c>
      <c r="Z583">
        <f t="shared" si="107"/>
        <v>574</v>
      </c>
    </row>
    <row r="584" spans="7:26" x14ac:dyDescent="0.2">
      <c r="G584" s="371"/>
      <c r="M584" t="str">
        <f t="shared" si="105"/>
        <v/>
      </c>
      <c r="N584" t="str">
        <f t="shared" si="106"/>
        <v/>
      </c>
      <c r="O584" s="31" t="e">
        <f t="shared" ca="1" si="96"/>
        <v>#VALUE!</v>
      </c>
      <c r="P584" s="132" t="str">
        <f t="shared" ca="1" si="97"/>
        <v/>
      </c>
      <c r="Q584" s="132" t="str">
        <f t="shared" ca="1" si="98"/>
        <v/>
      </c>
      <c r="R584" s="132" t="str">
        <f t="shared" ca="1" si="99"/>
        <v/>
      </c>
      <c r="S584" s="132" t="str">
        <f t="shared" ca="1" si="100"/>
        <v/>
      </c>
      <c r="U584" s="131">
        <v>0.81458333333333333</v>
      </c>
      <c r="V584" s="132">
        <f t="shared" ca="1" si="101"/>
        <v>29520</v>
      </c>
      <c r="W584" s="132">
        <f t="shared" ca="1" si="102"/>
        <v>29520</v>
      </c>
      <c r="X584" s="132">
        <f t="shared" ca="1" si="103"/>
        <v>29520</v>
      </c>
      <c r="Y584" s="132">
        <f t="shared" ca="1" si="104"/>
        <v>29520</v>
      </c>
      <c r="Z584">
        <f t="shared" si="107"/>
        <v>575</v>
      </c>
    </row>
    <row r="585" spans="7:26" x14ac:dyDescent="0.2">
      <c r="G585" s="371"/>
      <c r="M585" t="str">
        <f t="shared" si="105"/>
        <v/>
      </c>
      <c r="N585" t="str">
        <f t="shared" si="106"/>
        <v/>
      </c>
      <c r="O585" s="31" t="e">
        <f t="shared" ca="1" si="96"/>
        <v>#VALUE!</v>
      </c>
      <c r="P585" s="132" t="str">
        <f t="shared" ca="1" si="97"/>
        <v/>
      </c>
      <c r="Q585" s="132" t="str">
        <f t="shared" ca="1" si="98"/>
        <v/>
      </c>
      <c r="R585" s="132" t="str">
        <f t="shared" ca="1" si="99"/>
        <v/>
      </c>
      <c r="S585" s="132" t="str">
        <f t="shared" ca="1" si="100"/>
        <v/>
      </c>
      <c r="U585" s="131">
        <v>0.81527777777777777</v>
      </c>
      <c r="V585" s="132">
        <f t="shared" ca="1" si="101"/>
        <v>29520</v>
      </c>
      <c r="W585" s="132">
        <f t="shared" ca="1" si="102"/>
        <v>29520</v>
      </c>
      <c r="X585" s="132">
        <f t="shared" ca="1" si="103"/>
        <v>29520</v>
      </c>
      <c r="Y585" s="132">
        <f t="shared" ca="1" si="104"/>
        <v>29520</v>
      </c>
      <c r="Z585">
        <f t="shared" si="107"/>
        <v>576</v>
      </c>
    </row>
    <row r="586" spans="7:26" x14ac:dyDescent="0.2">
      <c r="G586" s="371"/>
      <c r="M586" t="str">
        <f t="shared" si="105"/>
        <v/>
      </c>
      <c r="N586" t="str">
        <f t="shared" si="106"/>
        <v/>
      </c>
      <c r="O586" s="31" t="e">
        <f t="shared" ref="O586:O649" ca="1" si="108">IF(ISNUMBER($G586),OFFSET(G$9,$N586,0),"")+IF(VALUE(OFFSET(G$9,$N586,0))&lt;8/24,1,0)</f>
        <v>#VALUE!</v>
      </c>
      <c r="P586" s="132" t="str">
        <f t="shared" ref="P586:P649" ca="1" si="109">IF(ISNUMBER($G586),OFFSET(H$9,$N586,0),"")</f>
        <v/>
      </c>
      <c r="Q586" s="132" t="str">
        <f t="shared" ref="Q586:Q649" ca="1" si="110">IF(ISNUMBER($G586),OFFSET(I$9,$N586,0),"")</f>
        <v/>
      </c>
      <c r="R586" s="132" t="str">
        <f t="shared" ref="R586:R649" ca="1" si="111">IF(ISNUMBER($G586),OFFSET(J$9,$N586,0),"")</f>
        <v/>
      </c>
      <c r="S586" s="132" t="str">
        <f t="shared" ref="S586:S649" ca="1" si="112">IF(ISNUMBER($G586),OFFSET(K$9,$N586,0),"")</f>
        <v/>
      </c>
      <c r="U586" s="131">
        <v>0.81597222222222221</v>
      </c>
      <c r="V586" s="132">
        <f t="shared" ref="V586:V649" ca="1" si="113">VLOOKUP($U586,OFFSET($O$10,0,0,$H$8,5),2)</f>
        <v>29520</v>
      </c>
      <c r="W586" s="132">
        <f t="shared" ref="W586:W649" ca="1" si="114">VLOOKUP($U586,OFFSET($O$10,0,0,$H$8,5),3)</f>
        <v>29520</v>
      </c>
      <c r="X586" s="132">
        <f t="shared" ref="X586:X649" ca="1" si="115">VLOOKUP($U586,OFFSET($O$10,0,0,$H$8,5),4)</f>
        <v>29520</v>
      </c>
      <c r="Y586" s="132">
        <f t="shared" ref="Y586:Y649" ca="1" si="116">VLOOKUP($U586,OFFSET($O$10,0,0,$H$8,5),5)</f>
        <v>29520</v>
      </c>
      <c r="Z586">
        <f t="shared" si="107"/>
        <v>577</v>
      </c>
    </row>
    <row r="587" spans="7:26" x14ac:dyDescent="0.2">
      <c r="G587" s="371"/>
      <c r="M587" t="str">
        <f t="shared" ref="M587:M650" si="117">IF(M586&lt;$H$8,M586+1,"")</f>
        <v/>
      </c>
      <c r="N587" t="str">
        <f t="shared" ref="N587:N650" si="118">IF(AND(ISNUMBER(N586),1&lt;N586),N586-1,"")</f>
        <v/>
      </c>
      <c r="O587" s="31" t="e">
        <f t="shared" ca="1" si="108"/>
        <v>#VALUE!</v>
      </c>
      <c r="P587" s="132" t="str">
        <f t="shared" ca="1" si="109"/>
        <v/>
      </c>
      <c r="Q587" s="132" t="str">
        <f t="shared" ca="1" si="110"/>
        <v/>
      </c>
      <c r="R587" s="132" t="str">
        <f t="shared" ca="1" si="111"/>
        <v/>
      </c>
      <c r="S587" s="132" t="str">
        <f t="shared" ca="1" si="112"/>
        <v/>
      </c>
      <c r="U587" s="131">
        <v>0.81666666666666676</v>
      </c>
      <c r="V587" s="132">
        <f t="shared" ca="1" si="113"/>
        <v>29520</v>
      </c>
      <c r="W587" s="132">
        <f t="shared" ca="1" si="114"/>
        <v>29520</v>
      </c>
      <c r="X587" s="132">
        <f t="shared" ca="1" si="115"/>
        <v>29520</v>
      </c>
      <c r="Y587" s="132">
        <f t="shared" ca="1" si="116"/>
        <v>29520</v>
      </c>
      <c r="Z587">
        <f t="shared" ref="Z587:Z650" si="119">Z586+1</f>
        <v>578</v>
      </c>
    </row>
    <row r="588" spans="7:26" x14ac:dyDescent="0.2">
      <c r="G588" s="371"/>
      <c r="M588" t="str">
        <f t="shared" si="117"/>
        <v/>
      </c>
      <c r="N588" t="str">
        <f t="shared" si="118"/>
        <v/>
      </c>
      <c r="O588" s="31" t="e">
        <f t="shared" ca="1" si="108"/>
        <v>#VALUE!</v>
      </c>
      <c r="P588" s="132" t="str">
        <f t="shared" ca="1" si="109"/>
        <v/>
      </c>
      <c r="Q588" s="132" t="str">
        <f t="shared" ca="1" si="110"/>
        <v/>
      </c>
      <c r="R588" s="132" t="str">
        <f t="shared" ca="1" si="111"/>
        <v/>
      </c>
      <c r="S588" s="132" t="str">
        <f t="shared" ca="1" si="112"/>
        <v/>
      </c>
      <c r="U588" s="131">
        <v>0.81736111111111109</v>
      </c>
      <c r="V588" s="132">
        <f t="shared" ca="1" si="113"/>
        <v>29520</v>
      </c>
      <c r="W588" s="132">
        <f t="shared" ca="1" si="114"/>
        <v>29520</v>
      </c>
      <c r="X588" s="132">
        <f t="shared" ca="1" si="115"/>
        <v>29520</v>
      </c>
      <c r="Y588" s="132">
        <f t="shared" ca="1" si="116"/>
        <v>29520</v>
      </c>
      <c r="Z588">
        <f t="shared" si="119"/>
        <v>579</v>
      </c>
    </row>
    <row r="589" spans="7:26" x14ac:dyDescent="0.2">
      <c r="G589" s="371"/>
      <c r="M589" t="str">
        <f t="shared" si="117"/>
        <v/>
      </c>
      <c r="N589" t="str">
        <f t="shared" si="118"/>
        <v/>
      </c>
      <c r="O589" s="31" t="e">
        <f t="shared" ca="1" si="108"/>
        <v>#VALUE!</v>
      </c>
      <c r="P589" s="132" t="str">
        <f t="shared" ca="1" si="109"/>
        <v/>
      </c>
      <c r="Q589" s="132" t="str">
        <f t="shared" ca="1" si="110"/>
        <v/>
      </c>
      <c r="R589" s="132" t="str">
        <f t="shared" ca="1" si="111"/>
        <v/>
      </c>
      <c r="S589" s="132" t="str">
        <f t="shared" ca="1" si="112"/>
        <v/>
      </c>
      <c r="U589" s="131">
        <v>0.81805555555555554</v>
      </c>
      <c r="V589" s="132">
        <f t="shared" ca="1" si="113"/>
        <v>29520</v>
      </c>
      <c r="W589" s="132">
        <f t="shared" ca="1" si="114"/>
        <v>29520</v>
      </c>
      <c r="X589" s="132">
        <f t="shared" ca="1" si="115"/>
        <v>29520</v>
      </c>
      <c r="Y589" s="132">
        <f t="shared" ca="1" si="116"/>
        <v>29520</v>
      </c>
      <c r="Z589">
        <f t="shared" si="119"/>
        <v>580</v>
      </c>
    </row>
    <row r="590" spans="7:26" x14ac:dyDescent="0.2">
      <c r="G590" s="371"/>
      <c r="M590" t="str">
        <f t="shared" si="117"/>
        <v/>
      </c>
      <c r="N590" t="str">
        <f t="shared" si="118"/>
        <v/>
      </c>
      <c r="O590" s="31" t="e">
        <f t="shared" ca="1" si="108"/>
        <v>#VALUE!</v>
      </c>
      <c r="P590" s="132" t="str">
        <f t="shared" ca="1" si="109"/>
        <v/>
      </c>
      <c r="Q590" s="132" t="str">
        <f t="shared" ca="1" si="110"/>
        <v/>
      </c>
      <c r="R590" s="132" t="str">
        <f t="shared" ca="1" si="111"/>
        <v/>
      </c>
      <c r="S590" s="132" t="str">
        <f t="shared" ca="1" si="112"/>
        <v/>
      </c>
      <c r="U590" s="131">
        <v>0.81874999999999998</v>
      </c>
      <c r="V590" s="132">
        <f t="shared" ca="1" si="113"/>
        <v>29520</v>
      </c>
      <c r="W590" s="132">
        <f t="shared" ca="1" si="114"/>
        <v>29520</v>
      </c>
      <c r="X590" s="132">
        <f t="shared" ca="1" si="115"/>
        <v>29520</v>
      </c>
      <c r="Y590" s="132">
        <f t="shared" ca="1" si="116"/>
        <v>29520</v>
      </c>
      <c r="Z590">
        <f t="shared" si="119"/>
        <v>581</v>
      </c>
    </row>
    <row r="591" spans="7:26" x14ac:dyDescent="0.2">
      <c r="G591" s="371"/>
      <c r="M591" t="str">
        <f t="shared" si="117"/>
        <v/>
      </c>
      <c r="N591" t="str">
        <f t="shared" si="118"/>
        <v/>
      </c>
      <c r="O591" s="31" t="e">
        <f t="shared" ca="1" si="108"/>
        <v>#VALUE!</v>
      </c>
      <c r="P591" s="132" t="str">
        <f t="shared" ca="1" si="109"/>
        <v/>
      </c>
      <c r="Q591" s="132" t="str">
        <f t="shared" ca="1" si="110"/>
        <v/>
      </c>
      <c r="R591" s="132" t="str">
        <f t="shared" ca="1" si="111"/>
        <v/>
      </c>
      <c r="S591" s="132" t="str">
        <f t="shared" ca="1" si="112"/>
        <v/>
      </c>
      <c r="U591" s="131">
        <v>0.81944444444444453</v>
      </c>
      <c r="V591" s="132">
        <f t="shared" ca="1" si="113"/>
        <v>29520</v>
      </c>
      <c r="W591" s="132">
        <f t="shared" ca="1" si="114"/>
        <v>29520</v>
      </c>
      <c r="X591" s="132">
        <f t="shared" ca="1" si="115"/>
        <v>29520</v>
      </c>
      <c r="Y591" s="132">
        <f t="shared" ca="1" si="116"/>
        <v>29520</v>
      </c>
      <c r="Z591">
        <f t="shared" si="119"/>
        <v>582</v>
      </c>
    </row>
    <row r="592" spans="7:26" x14ac:dyDescent="0.2">
      <c r="G592" s="371"/>
      <c r="M592" t="str">
        <f t="shared" si="117"/>
        <v/>
      </c>
      <c r="N592" t="str">
        <f t="shared" si="118"/>
        <v/>
      </c>
      <c r="O592" s="31" t="e">
        <f t="shared" ca="1" si="108"/>
        <v>#VALUE!</v>
      </c>
      <c r="P592" s="132" t="str">
        <f t="shared" ca="1" si="109"/>
        <v/>
      </c>
      <c r="Q592" s="132" t="str">
        <f t="shared" ca="1" si="110"/>
        <v/>
      </c>
      <c r="R592" s="132" t="str">
        <f t="shared" ca="1" si="111"/>
        <v/>
      </c>
      <c r="S592" s="132" t="str">
        <f t="shared" ca="1" si="112"/>
        <v/>
      </c>
      <c r="U592" s="131">
        <v>0.82013888888888886</v>
      </c>
      <c r="V592" s="132">
        <f t="shared" ca="1" si="113"/>
        <v>29520</v>
      </c>
      <c r="W592" s="132">
        <f t="shared" ca="1" si="114"/>
        <v>29520</v>
      </c>
      <c r="X592" s="132">
        <f t="shared" ca="1" si="115"/>
        <v>29520</v>
      </c>
      <c r="Y592" s="132">
        <f t="shared" ca="1" si="116"/>
        <v>29520</v>
      </c>
      <c r="Z592">
        <f t="shared" si="119"/>
        <v>583</v>
      </c>
    </row>
    <row r="593" spans="7:26" x14ac:dyDescent="0.2">
      <c r="G593" s="371"/>
      <c r="M593" t="str">
        <f t="shared" si="117"/>
        <v/>
      </c>
      <c r="N593" t="str">
        <f t="shared" si="118"/>
        <v/>
      </c>
      <c r="O593" s="31" t="e">
        <f t="shared" ca="1" si="108"/>
        <v>#VALUE!</v>
      </c>
      <c r="P593" s="132" t="str">
        <f t="shared" ca="1" si="109"/>
        <v/>
      </c>
      <c r="Q593" s="132" t="str">
        <f t="shared" ca="1" si="110"/>
        <v/>
      </c>
      <c r="R593" s="132" t="str">
        <f t="shared" ca="1" si="111"/>
        <v/>
      </c>
      <c r="S593" s="132" t="str">
        <f t="shared" ca="1" si="112"/>
        <v/>
      </c>
      <c r="U593" s="131">
        <v>0.8208333333333333</v>
      </c>
      <c r="V593" s="132">
        <f t="shared" ca="1" si="113"/>
        <v>29520</v>
      </c>
      <c r="W593" s="132">
        <f t="shared" ca="1" si="114"/>
        <v>29520</v>
      </c>
      <c r="X593" s="132">
        <f t="shared" ca="1" si="115"/>
        <v>29520</v>
      </c>
      <c r="Y593" s="132">
        <f t="shared" ca="1" si="116"/>
        <v>29520</v>
      </c>
      <c r="Z593">
        <f t="shared" si="119"/>
        <v>584</v>
      </c>
    </row>
    <row r="594" spans="7:26" x14ac:dyDescent="0.2">
      <c r="G594" s="371"/>
      <c r="M594" t="str">
        <f t="shared" si="117"/>
        <v/>
      </c>
      <c r="N594" t="str">
        <f t="shared" si="118"/>
        <v/>
      </c>
      <c r="O594" s="31" t="e">
        <f t="shared" ca="1" si="108"/>
        <v>#VALUE!</v>
      </c>
      <c r="P594" s="132" t="str">
        <f t="shared" ca="1" si="109"/>
        <v/>
      </c>
      <c r="Q594" s="132" t="str">
        <f t="shared" ca="1" si="110"/>
        <v/>
      </c>
      <c r="R594" s="132" t="str">
        <f t="shared" ca="1" si="111"/>
        <v/>
      </c>
      <c r="S594" s="132" t="str">
        <f t="shared" ca="1" si="112"/>
        <v/>
      </c>
      <c r="U594" s="131">
        <v>0.82152777777777775</v>
      </c>
      <c r="V594" s="132">
        <f t="shared" ca="1" si="113"/>
        <v>29520</v>
      </c>
      <c r="W594" s="132">
        <f t="shared" ca="1" si="114"/>
        <v>29520</v>
      </c>
      <c r="X594" s="132">
        <f t="shared" ca="1" si="115"/>
        <v>29520</v>
      </c>
      <c r="Y594" s="132">
        <f t="shared" ca="1" si="116"/>
        <v>29520</v>
      </c>
      <c r="Z594">
        <f t="shared" si="119"/>
        <v>585</v>
      </c>
    </row>
    <row r="595" spans="7:26" x14ac:dyDescent="0.2">
      <c r="G595" s="371"/>
      <c r="M595" t="str">
        <f t="shared" si="117"/>
        <v/>
      </c>
      <c r="N595" t="str">
        <f t="shared" si="118"/>
        <v/>
      </c>
      <c r="O595" s="31" t="e">
        <f t="shared" ca="1" si="108"/>
        <v>#VALUE!</v>
      </c>
      <c r="P595" s="132" t="str">
        <f t="shared" ca="1" si="109"/>
        <v/>
      </c>
      <c r="Q595" s="132" t="str">
        <f t="shared" ca="1" si="110"/>
        <v/>
      </c>
      <c r="R595" s="132" t="str">
        <f t="shared" ca="1" si="111"/>
        <v/>
      </c>
      <c r="S595" s="132" t="str">
        <f t="shared" ca="1" si="112"/>
        <v/>
      </c>
      <c r="U595" s="131">
        <v>0.8222222222222223</v>
      </c>
      <c r="V595" s="132">
        <f t="shared" ca="1" si="113"/>
        <v>29520</v>
      </c>
      <c r="W595" s="132">
        <f t="shared" ca="1" si="114"/>
        <v>29520</v>
      </c>
      <c r="X595" s="132">
        <f t="shared" ca="1" si="115"/>
        <v>29520</v>
      </c>
      <c r="Y595" s="132">
        <f t="shared" ca="1" si="116"/>
        <v>29520</v>
      </c>
      <c r="Z595">
        <f t="shared" si="119"/>
        <v>586</v>
      </c>
    </row>
    <row r="596" spans="7:26" x14ac:dyDescent="0.2">
      <c r="G596" s="371"/>
      <c r="M596" t="str">
        <f t="shared" si="117"/>
        <v/>
      </c>
      <c r="N596" t="str">
        <f t="shared" si="118"/>
        <v/>
      </c>
      <c r="O596" s="31" t="e">
        <f t="shared" ca="1" si="108"/>
        <v>#VALUE!</v>
      </c>
      <c r="P596" s="132" t="str">
        <f t="shared" ca="1" si="109"/>
        <v/>
      </c>
      <c r="Q596" s="132" t="str">
        <f t="shared" ca="1" si="110"/>
        <v/>
      </c>
      <c r="R596" s="132" t="str">
        <f t="shared" ca="1" si="111"/>
        <v/>
      </c>
      <c r="S596" s="132" t="str">
        <f t="shared" ca="1" si="112"/>
        <v/>
      </c>
      <c r="U596" s="131">
        <v>0.82291666666666663</v>
      </c>
      <c r="V596" s="132">
        <f t="shared" ca="1" si="113"/>
        <v>29520</v>
      </c>
      <c r="W596" s="132">
        <f t="shared" ca="1" si="114"/>
        <v>29520</v>
      </c>
      <c r="X596" s="132">
        <f t="shared" ca="1" si="115"/>
        <v>29520</v>
      </c>
      <c r="Y596" s="132">
        <f t="shared" ca="1" si="116"/>
        <v>29520</v>
      </c>
      <c r="Z596">
        <f t="shared" si="119"/>
        <v>587</v>
      </c>
    </row>
    <row r="597" spans="7:26" x14ac:dyDescent="0.2">
      <c r="G597" s="371"/>
      <c r="M597" t="str">
        <f t="shared" si="117"/>
        <v/>
      </c>
      <c r="N597" t="str">
        <f t="shared" si="118"/>
        <v/>
      </c>
      <c r="O597" s="31" t="e">
        <f t="shared" ca="1" si="108"/>
        <v>#VALUE!</v>
      </c>
      <c r="P597" s="132" t="str">
        <f t="shared" ca="1" si="109"/>
        <v/>
      </c>
      <c r="Q597" s="132" t="str">
        <f t="shared" ca="1" si="110"/>
        <v/>
      </c>
      <c r="R597" s="132" t="str">
        <f t="shared" ca="1" si="111"/>
        <v/>
      </c>
      <c r="S597" s="132" t="str">
        <f t="shared" ca="1" si="112"/>
        <v/>
      </c>
      <c r="U597" s="131">
        <v>0.82361111111111107</v>
      </c>
      <c r="V597" s="132">
        <f t="shared" ca="1" si="113"/>
        <v>29520</v>
      </c>
      <c r="W597" s="132">
        <f t="shared" ca="1" si="114"/>
        <v>29520</v>
      </c>
      <c r="X597" s="132">
        <f t="shared" ca="1" si="115"/>
        <v>29520</v>
      </c>
      <c r="Y597" s="132">
        <f t="shared" ca="1" si="116"/>
        <v>29520</v>
      </c>
      <c r="Z597">
        <f t="shared" si="119"/>
        <v>588</v>
      </c>
    </row>
    <row r="598" spans="7:26" x14ac:dyDescent="0.2">
      <c r="G598" s="371"/>
      <c r="M598" t="str">
        <f t="shared" si="117"/>
        <v/>
      </c>
      <c r="N598" t="str">
        <f t="shared" si="118"/>
        <v/>
      </c>
      <c r="O598" s="31" t="e">
        <f t="shared" ca="1" si="108"/>
        <v>#VALUE!</v>
      </c>
      <c r="P598" s="132" t="str">
        <f t="shared" ca="1" si="109"/>
        <v/>
      </c>
      <c r="Q598" s="132" t="str">
        <f t="shared" ca="1" si="110"/>
        <v/>
      </c>
      <c r="R598" s="132" t="str">
        <f t="shared" ca="1" si="111"/>
        <v/>
      </c>
      <c r="S598" s="132" t="str">
        <f t="shared" ca="1" si="112"/>
        <v/>
      </c>
      <c r="U598" s="131">
        <v>0.82430555555555562</v>
      </c>
      <c r="V598" s="132">
        <f t="shared" ca="1" si="113"/>
        <v>29520</v>
      </c>
      <c r="W598" s="132">
        <f t="shared" ca="1" si="114"/>
        <v>29520</v>
      </c>
      <c r="X598" s="132">
        <f t="shared" ca="1" si="115"/>
        <v>29520</v>
      </c>
      <c r="Y598" s="132">
        <f t="shared" ca="1" si="116"/>
        <v>29520</v>
      </c>
      <c r="Z598">
        <f t="shared" si="119"/>
        <v>589</v>
      </c>
    </row>
    <row r="599" spans="7:26" x14ac:dyDescent="0.2">
      <c r="G599" s="371"/>
      <c r="M599" t="str">
        <f t="shared" si="117"/>
        <v/>
      </c>
      <c r="N599" t="str">
        <f t="shared" si="118"/>
        <v/>
      </c>
      <c r="O599" s="31" t="e">
        <f t="shared" ca="1" si="108"/>
        <v>#VALUE!</v>
      </c>
      <c r="P599" s="132" t="str">
        <f t="shared" ca="1" si="109"/>
        <v/>
      </c>
      <c r="Q599" s="132" t="str">
        <f t="shared" ca="1" si="110"/>
        <v/>
      </c>
      <c r="R599" s="132" t="str">
        <f t="shared" ca="1" si="111"/>
        <v/>
      </c>
      <c r="S599" s="132" t="str">
        <f t="shared" ca="1" si="112"/>
        <v/>
      </c>
      <c r="U599" s="131">
        <v>0.82500000000000007</v>
      </c>
      <c r="V599" s="132">
        <f t="shared" ca="1" si="113"/>
        <v>29520</v>
      </c>
      <c r="W599" s="132">
        <f t="shared" ca="1" si="114"/>
        <v>29520</v>
      </c>
      <c r="X599" s="132">
        <f t="shared" ca="1" si="115"/>
        <v>29520</v>
      </c>
      <c r="Y599" s="132">
        <f t="shared" ca="1" si="116"/>
        <v>29520</v>
      </c>
      <c r="Z599">
        <f t="shared" si="119"/>
        <v>590</v>
      </c>
    </row>
    <row r="600" spans="7:26" x14ac:dyDescent="0.2">
      <c r="G600" s="371"/>
      <c r="M600" t="str">
        <f t="shared" si="117"/>
        <v/>
      </c>
      <c r="N600" t="str">
        <f t="shared" si="118"/>
        <v/>
      </c>
      <c r="O600" s="31" t="e">
        <f t="shared" ca="1" si="108"/>
        <v>#VALUE!</v>
      </c>
      <c r="P600" s="132" t="str">
        <f t="shared" ca="1" si="109"/>
        <v/>
      </c>
      <c r="Q600" s="132" t="str">
        <f t="shared" ca="1" si="110"/>
        <v/>
      </c>
      <c r="R600" s="132" t="str">
        <f t="shared" ca="1" si="111"/>
        <v/>
      </c>
      <c r="S600" s="132" t="str">
        <f t="shared" ca="1" si="112"/>
        <v/>
      </c>
      <c r="U600" s="131">
        <v>0.8256944444444444</v>
      </c>
      <c r="V600" s="132">
        <f t="shared" ca="1" si="113"/>
        <v>29520</v>
      </c>
      <c r="W600" s="132">
        <f t="shared" ca="1" si="114"/>
        <v>29520</v>
      </c>
      <c r="X600" s="132">
        <f t="shared" ca="1" si="115"/>
        <v>29520</v>
      </c>
      <c r="Y600" s="132">
        <f t="shared" ca="1" si="116"/>
        <v>29520</v>
      </c>
      <c r="Z600">
        <f t="shared" si="119"/>
        <v>591</v>
      </c>
    </row>
    <row r="601" spans="7:26" x14ac:dyDescent="0.2">
      <c r="G601" s="371"/>
      <c r="M601" t="str">
        <f t="shared" si="117"/>
        <v/>
      </c>
      <c r="N601" t="str">
        <f t="shared" si="118"/>
        <v/>
      </c>
      <c r="O601" s="31" t="e">
        <f t="shared" ca="1" si="108"/>
        <v>#VALUE!</v>
      </c>
      <c r="P601" s="132" t="str">
        <f t="shared" ca="1" si="109"/>
        <v/>
      </c>
      <c r="Q601" s="132" t="str">
        <f t="shared" ca="1" si="110"/>
        <v/>
      </c>
      <c r="R601" s="132" t="str">
        <f t="shared" ca="1" si="111"/>
        <v/>
      </c>
      <c r="S601" s="132" t="str">
        <f t="shared" ca="1" si="112"/>
        <v/>
      </c>
      <c r="U601" s="131">
        <v>0.82638888888888884</v>
      </c>
      <c r="V601" s="132">
        <f t="shared" ca="1" si="113"/>
        <v>29520</v>
      </c>
      <c r="W601" s="132">
        <f t="shared" ca="1" si="114"/>
        <v>29520</v>
      </c>
      <c r="X601" s="132">
        <f t="shared" ca="1" si="115"/>
        <v>29520</v>
      </c>
      <c r="Y601" s="132">
        <f t="shared" ca="1" si="116"/>
        <v>29520</v>
      </c>
      <c r="Z601">
        <f t="shared" si="119"/>
        <v>592</v>
      </c>
    </row>
    <row r="602" spans="7:26" x14ac:dyDescent="0.2">
      <c r="G602" s="371"/>
      <c r="M602" t="str">
        <f t="shared" si="117"/>
        <v/>
      </c>
      <c r="N602" t="str">
        <f t="shared" si="118"/>
        <v/>
      </c>
      <c r="O602" s="31" t="e">
        <f t="shared" ca="1" si="108"/>
        <v>#VALUE!</v>
      </c>
      <c r="P602" s="132" t="str">
        <f t="shared" ca="1" si="109"/>
        <v/>
      </c>
      <c r="Q602" s="132" t="str">
        <f t="shared" ca="1" si="110"/>
        <v/>
      </c>
      <c r="R602" s="132" t="str">
        <f t="shared" ca="1" si="111"/>
        <v/>
      </c>
      <c r="S602" s="132" t="str">
        <f t="shared" ca="1" si="112"/>
        <v/>
      </c>
      <c r="U602" s="131">
        <v>0.82708333333333339</v>
      </c>
      <c r="V602" s="132">
        <f t="shared" ca="1" si="113"/>
        <v>29520</v>
      </c>
      <c r="W602" s="132">
        <f t="shared" ca="1" si="114"/>
        <v>29520</v>
      </c>
      <c r="X602" s="132">
        <f t="shared" ca="1" si="115"/>
        <v>29520</v>
      </c>
      <c r="Y602" s="132">
        <f t="shared" ca="1" si="116"/>
        <v>29520</v>
      </c>
      <c r="Z602">
        <f t="shared" si="119"/>
        <v>593</v>
      </c>
    </row>
    <row r="603" spans="7:26" x14ac:dyDescent="0.2">
      <c r="G603" s="371"/>
      <c r="M603" t="str">
        <f t="shared" si="117"/>
        <v/>
      </c>
      <c r="N603" t="str">
        <f t="shared" si="118"/>
        <v/>
      </c>
      <c r="O603" s="31" t="e">
        <f t="shared" ca="1" si="108"/>
        <v>#VALUE!</v>
      </c>
      <c r="P603" s="132" t="str">
        <f t="shared" ca="1" si="109"/>
        <v/>
      </c>
      <c r="Q603" s="132" t="str">
        <f t="shared" ca="1" si="110"/>
        <v/>
      </c>
      <c r="R603" s="132" t="str">
        <f t="shared" ca="1" si="111"/>
        <v/>
      </c>
      <c r="S603" s="132" t="str">
        <f t="shared" ca="1" si="112"/>
        <v/>
      </c>
      <c r="U603" s="131">
        <v>0.82777777777777783</v>
      </c>
      <c r="V603" s="132">
        <f t="shared" ca="1" si="113"/>
        <v>29520</v>
      </c>
      <c r="W603" s="132">
        <f t="shared" ca="1" si="114"/>
        <v>29520</v>
      </c>
      <c r="X603" s="132">
        <f t="shared" ca="1" si="115"/>
        <v>29520</v>
      </c>
      <c r="Y603" s="132">
        <f t="shared" ca="1" si="116"/>
        <v>29520</v>
      </c>
      <c r="Z603">
        <f t="shared" si="119"/>
        <v>594</v>
      </c>
    </row>
    <row r="604" spans="7:26" x14ac:dyDescent="0.2">
      <c r="G604" s="371"/>
      <c r="M604" t="str">
        <f t="shared" si="117"/>
        <v/>
      </c>
      <c r="N604" t="str">
        <f t="shared" si="118"/>
        <v/>
      </c>
      <c r="O604" s="31" t="e">
        <f t="shared" ca="1" si="108"/>
        <v>#VALUE!</v>
      </c>
      <c r="P604" s="132" t="str">
        <f t="shared" ca="1" si="109"/>
        <v/>
      </c>
      <c r="Q604" s="132" t="str">
        <f t="shared" ca="1" si="110"/>
        <v/>
      </c>
      <c r="R604" s="132" t="str">
        <f t="shared" ca="1" si="111"/>
        <v/>
      </c>
      <c r="S604" s="132" t="str">
        <f t="shared" ca="1" si="112"/>
        <v/>
      </c>
      <c r="U604" s="131">
        <v>0.82847222222222217</v>
      </c>
      <c r="V604" s="132">
        <f t="shared" ca="1" si="113"/>
        <v>29520</v>
      </c>
      <c r="W604" s="132">
        <f t="shared" ca="1" si="114"/>
        <v>29520</v>
      </c>
      <c r="X604" s="132">
        <f t="shared" ca="1" si="115"/>
        <v>29520</v>
      </c>
      <c r="Y604" s="132">
        <f t="shared" ca="1" si="116"/>
        <v>29520</v>
      </c>
      <c r="Z604">
        <f t="shared" si="119"/>
        <v>595</v>
      </c>
    </row>
    <row r="605" spans="7:26" x14ac:dyDescent="0.2">
      <c r="G605" s="371"/>
      <c r="M605" t="str">
        <f t="shared" si="117"/>
        <v/>
      </c>
      <c r="N605" t="str">
        <f t="shared" si="118"/>
        <v/>
      </c>
      <c r="O605" s="31" t="e">
        <f t="shared" ca="1" si="108"/>
        <v>#VALUE!</v>
      </c>
      <c r="P605" s="132" t="str">
        <f t="shared" ca="1" si="109"/>
        <v/>
      </c>
      <c r="Q605" s="132" t="str">
        <f t="shared" ca="1" si="110"/>
        <v/>
      </c>
      <c r="R605" s="132" t="str">
        <f t="shared" ca="1" si="111"/>
        <v/>
      </c>
      <c r="S605" s="132" t="str">
        <f t="shared" ca="1" si="112"/>
        <v/>
      </c>
      <c r="U605" s="131">
        <v>0.82916666666666661</v>
      </c>
      <c r="V605" s="132">
        <f t="shared" ca="1" si="113"/>
        <v>29520</v>
      </c>
      <c r="W605" s="132">
        <f t="shared" ca="1" si="114"/>
        <v>29520</v>
      </c>
      <c r="X605" s="132">
        <f t="shared" ca="1" si="115"/>
        <v>29520</v>
      </c>
      <c r="Y605" s="132">
        <f t="shared" ca="1" si="116"/>
        <v>29520</v>
      </c>
      <c r="Z605">
        <f t="shared" si="119"/>
        <v>596</v>
      </c>
    </row>
    <row r="606" spans="7:26" x14ac:dyDescent="0.2">
      <c r="G606" s="371"/>
      <c r="M606" t="str">
        <f t="shared" si="117"/>
        <v/>
      </c>
      <c r="N606" t="str">
        <f t="shared" si="118"/>
        <v/>
      </c>
      <c r="O606" s="31" t="e">
        <f t="shared" ca="1" si="108"/>
        <v>#VALUE!</v>
      </c>
      <c r="P606" s="132" t="str">
        <f t="shared" ca="1" si="109"/>
        <v/>
      </c>
      <c r="Q606" s="132" t="str">
        <f t="shared" ca="1" si="110"/>
        <v/>
      </c>
      <c r="R606" s="132" t="str">
        <f t="shared" ca="1" si="111"/>
        <v/>
      </c>
      <c r="S606" s="132" t="str">
        <f t="shared" ca="1" si="112"/>
        <v/>
      </c>
      <c r="U606" s="131">
        <v>0.82986111111111116</v>
      </c>
      <c r="V606" s="132">
        <f t="shared" ca="1" si="113"/>
        <v>29520</v>
      </c>
      <c r="W606" s="132">
        <f t="shared" ca="1" si="114"/>
        <v>29520</v>
      </c>
      <c r="X606" s="132">
        <f t="shared" ca="1" si="115"/>
        <v>29520</v>
      </c>
      <c r="Y606" s="132">
        <f t="shared" ca="1" si="116"/>
        <v>29520</v>
      </c>
      <c r="Z606">
        <f t="shared" si="119"/>
        <v>597</v>
      </c>
    </row>
    <row r="607" spans="7:26" x14ac:dyDescent="0.2">
      <c r="G607" s="371"/>
      <c r="M607" t="str">
        <f t="shared" si="117"/>
        <v/>
      </c>
      <c r="N607" t="str">
        <f t="shared" si="118"/>
        <v/>
      </c>
      <c r="O607" s="31" t="e">
        <f t="shared" ca="1" si="108"/>
        <v>#VALUE!</v>
      </c>
      <c r="P607" s="132" t="str">
        <f t="shared" ca="1" si="109"/>
        <v/>
      </c>
      <c r="Q607" s="132" t="str">
        <f t="shared" ca="1" si="110"/>
        <v/>
      </c>
      <c r="R607" s="132" t="str">
        <f t="shared" ca="1" si="111"/>
        <v/>
      </c>
      <c r="S607" s="132" t="str">
        <f t="shared" ca="1" si="112"/>
        <v/>
      </c>
      <c r="U607" s="131">
        <v>0.8305555555555556</v>
      </c>
      <c r="V607" s="132">
        <f t="shared" ca="1" si="113"/>
        <v>29520</v>
      </c>
      <c r="W607" s="132">
        <f t="shared" ca="1" si="114"/>
        <v>29520</v>
      </c>
      <c r="X607" s="132">
        <f t="shared" ca="1" si="115"/>
        <v>29520</v>
      </c>
      <c r="Y607" s="132">
        <f t="shared" ca="1" si="116"/>
        <v>29520</v>
      </c>
      <c r="Z607">
        <f t="shared" si="119"/>
        <v>598</v>
      </c>
    </row>
    <row r="608" spans="7:26" x14ac:dyDescent="0.2">
      <c r="G608" s="371"/>
      <c r="M608" t="str">
        <f t="shared" si="117"/>
        <v/>
      </c>
      <c r="N608" t="str">
        <f t="shared" si="118"/>
        <v/>
      </c>
      <c r="O608" s="31" t="e">
        <f t="shared" ca="1" si="108"/>
        <v>#VALUE!</v>
      </c>
      <c r="P608" s="132" t="str">
        <f t="shared" ca="1" si="109"/>
        <v/>
      </c>
      <c r="Q608" s="132" t="str">
        <f t="shared" ca="1" si="110"/>
        <v/>
      </c>
      <c r="R608" s="132" t="str">
        <f t="shared" ca="1" si="111"/>
        <v/>
      </c>
      <c r="S608" s="132" t="str">
        <f t="shared" ca="1" si="112"/>
        <v/>
      </c>
      <c r="U608" s="131">
        <v>0.83124999999999993</v>
      </c>
      <c r="V608" s="132">
        <f t="shared" ca="1" si="113"/>
        <v>29520</v>
      </c>
      <c r="W608" s="132">
        <f t="shared" ca="1" si="114"/>
        <v>29520</v>
      </c>
      <c r="X608" s="132">
        <f t="shared" ca="1" si="115"/>
        <v>29520</v>
      </c>
      <c r="Y608" s="132">
        <f t="shared" ca="1" si="116"/>
        <v>29520</v>
      </c>
      <c r="Z608">
        <f t="shared" si="119"/>
        <v>599</v>
      </c>
    </row>
    <row r="609" spans="7:26" x14ac:dyDescent="0.2">
      <c r="G609" s="371"/>
      <c r="M609" t="str">
        <f t="shared" si="117"/>
        <v/>
      </c>
      <c r="N609" t="str">
        <f t="shared" si="118"/>
        <v/>
      </c>
      <c r="O609" s="31" t="e">
        <f t="shared" ca="1" si="108"/>
        <v>#VALUE!</v>
      </c>
      <c r="P609" s="132" t="str">
        <f t="shared" ca="1" si="109"/>
        <v/>
      </c>
      <c r="Q609" s="132" t="str">
        <f t="shared" ca="1" si="110"/>
        <v/>
      </c>
      <c r="R609" s="132" t="str">
        <f t="shared" ca="1" si="111"/>
        <v/>
      </c>
      <c r="S609" s="132" t="str">
        <f t="shared" ca="1" si="112"/>
        <v/>
      </c>
      <c r="U609" s="131">
        <v>0.83194444444444438</v>
      </c>
      <c r="V609" s="132">
        <f t="shared" ca="1" si="113"/>
        <v>29520</v>
      </c>
      <c r="W609" s="132">
        <f t="shared" ca="1" si="114"/>
        <v>29520</v>
      </c>
      <c r="X609" s="132">
        <f t="shared" ca="1" si="115"/>
        <v>29520</v>
      </c>
      <c r="Y609" s="132">
        <f t="shared" ca="1" si="116"/>
        <v>29520</v>
      </c>
      <c r="Z609">
        <f t="shared" si="119"/>
        <v>600</v>
      </c>
    </row>
    <row r="610" spans="7:26" x14ac:dyDescent="0.2">
      <c r="G610" s="371"/>
      <c r="M610" t="str">
        <f t="shared" si="117"/>
        <v/>
      </c>
      <c r="N610" t="str">
        <f t="shared" si="118"/>
        <v/>
      </c>
      <c r="O610" s="31" t="e">
        <f t="shared" ca="1" si="108"/>
        <v>#VALUE!</v>
      </c>
      <c r="P610" s="132" t="str">
        <f t="shared" ca="1" si="109"/>
        <v/>
      </c>
      <c r="Q610" s="132" t="str">
        <f t="shared" ca="1" si="110"/>
        <v/>
      </c>
      <c r="R610" s="132" t="str">
        <f t="shared" ca="1" si="111"/>
        <v/>
      </c>
      <c r="S610" s="132" t="str">
        <f t="shared" ca="1" si="112"/>
        <v/>
      </c>
      <c r="U610" s="131">
        <v>0.83263888888888893</v>
      </c>
      <c r="V610" s="132">
        <f t="shared" ca="1" si="113"/>
        <v>29520</v>
      </c>
      <c r="W610" s="132">
        <f t="shared" ca="1" si="114"/>
        <v>29520</v>
      </c>
      <c r="X610" s="132">
        <f t="shared" ca="1" si="115"/>
        <v>29520</v>
      </c>
      <c r="Y610" s="132">
        <f t="shared" ca="1" si="116"/>
        <v>29520</v>
      </c>
      <c r="Z610">
        <f t="shared" si="119"/>
        <v>601</v>
      </c>
    </row>
    <row r="611" spans="7:26" x14ac:dyDescent="0.2">
      <c r="G611" s="371"/>
      <c r="M611" t="str">
        <f t="shared" si="117"/>
        <v/>
      </c>
      <c r="N611" t="str">
        <f t="shared" si="118"/>
        <v/>
      </c>
      <c r="O611" s="31" t="e">
        <f t="shared" ca="1" si="108"/>
        <v>#VALUE!</v>
      </c>
      <c r="P611" s="132" t="str">
        <f t="shared" ca="1" si="109"/>
        <v/>
      </c>
      <c r="Q611" s="132" t="str">
        <f t="shared" ca="1" si="110"/>
        <v/>
      </c>
      <c r="R611" s="132" t="str">
        <f t="shared" ca="1" si="111"/>
        <v/>
      </c>
      <c r="S611" s="132" t="str">
        <f t="shared" ca="1" si="112"/>
        <v/>
      </c>
      <c r="U611" s="131">
        <v>0.83333333333333337</v>
      </c>
      <c r="V611" s="132">
        <f t="shared" ca="1" si="113"/>
        <v>29520</v>
      </c>
      <c r="W611" s="132">
        <f t="shared" ca="1" si="114"/>
        <v>29520</v>
      </c>
      <c r="X611" s="132">
        <f t="shared" ca="1" si="115"/>
        <v>29520</v>
      </c>
      <c r="Y611" s="132">
        <f t="shared" ca="1" si="116"/>
        <v>29520</v>
      </c>
      <c r="Z611">
        <f t="shared" si="119"/>
        <v>602</v>
      </c>
    </row>
    <row r="612" spans="7:26" x14ac:dyDescent="0.2">
      <c r="G612" s="371"/>
      <c r="M612" t="str">
        <f t="shared" si="117"/>
        <v/>
      </c>
      <c r="N612" t="str">
        <f t="shared" si="118"/>
        <v/>
      </c>
      <c r="O612" s="31" t="e">
        <f t="shared" ca="1" si="108"/>
        <v>#VALUE!</v>
      </c>
      <c r="P612" s="132" t="str">
        <f t="shared" ca="1" si="109"/>
        <v/>
      </c>
      <c r="Q612" s="132" t="str">
        <f t="shared" ca="1" si="110"/>
        <v/>
      </c>
      <c r="R612" s="132" t="str">
        <f t="shared" ca="1" si="111"/>
        <v/>
      </c>
      <c r="S612" s="132" t="str">
        <f t="shared" ca="1" si="112"/>
        <v/>
      </c>
      <c r="U612" s="131">
        <v>0.8340277777777777</v>
      </c>
      <c r="V612" s="132">
        <f t="shared" ca="1" si="113"/>
        <v>29520</v>
      </c>
      <c r="W612" s="132">
        <f t="shared" ca="1" si="114"/>
        <v>29520</v>
      </c>
      <c r="X612" s="132">
        <f t="shared" ca="1" si="115"/>
        <v>29520</v>
      </c>
      <c r="Y612" s="132">
        <f t="shared" ca="1" si="116"/>
        <v>29520</v>
      </c>
      <c r="Z612">
        <f t="shared" si="119"/>
        <v>603</v>
      </c>
    </row>
    <row r="613" spans="7:26" x14ac:dyDescent="0.2">
      <c r="G613" s="371"/>
      <c r="M613" t="str">
        <f t="shared" si="117"/>
        <v/>
      </c>
      <c r="N613" t="str">
        <f t="shared" si="118"/>
        <v/>
      </c>
      <c r="O613" s="31" t="e">
        <f t="shared" ca="1" si="108"/>
        <v>#VALUE!</v>
      </c>
      <c r="P613" s="132" t="str">
        <f t="shared" ca="1" si="109"/>
        <v/>
      </c>
      <c r="Q613" s="132" t="str">
        <f t="shared" ca="1" si="110"/>
        <v/>
      </c>
      <c r="R613" s="132" t="str">
        <f t="shared" ca="1" si="111"/>
        <v/>
      </c>
      <c r="S613" s="132" t="str">
        <f t="shared" ca="1" si="112"/>
        <v/>
      </c>
      <c r="U613" s="131">
        <v>0.83472222222222225</v>
      </c>
      <c r="V613" s="132">
        <f t="shared" ca="1" si="113"/>
        <v>29520</v>
      </c>
      <c r="W613" s="132">
        <f t="shared" ca="1" si="114"/>
        <v>29520</v>
      </c>
      <c r="X613" s="132">
        <f t="shared" ca="1" si="115"/>
        <v>29520</v>
      </c>
      <c r="Y613" s="132">
        <f t="shared" ca="1" si="116"/>
        <v>29520</v>
      </c>
      <c r="Z613">
        <f t="shared" si="119"/>
        <v>604</v>
      </c>
    </row>
    <row r="614" spans="7:26" x14ac:dyDescent="0.2">
      <c r="G614" s="371"/>
      <c r="M614" t="str">
        <f t="shared" si="117"/>
        <v/>
      </c>
      <c r="N614" t="str">
        <f t="shared" si="118"/>
        <v/>
      </c>
      <c r="O614" s="31" t="e">
        <f t="shared" ca="1" si="108"/>
        <v>#VALUE!</v>
      </c>
      <c r="P614" s="132" t="str">
        <f t="shared" ca="1" si="109"/>
        <v/>
      </c>
      <c r="Q614" s="132" t="str">
        <f t="shared" ca="1" si="110"/>
        <v/>
      </c>
      <c r="R614" s="132" t="str">
        <f t="shared" ca="1" si="111"/>
        <v/>
      </c>
      <c r="S614" s="132" t="str">
        <f t="shared" ca="1" si="112"/>
        <v/>
      </c>
      <c r="U614" s="131">
        <v>0.8354166666666667</v>
      </c>
      <c r="V614" s="132">
        <f t="shared" ca="1" si="113"/>
        <v>29520</v>
      </c>
      <c r="W614" s="132">
        <f t="shared" ca="1" si="114"/>
        <v>29520</v>
      </c>
      <c r="X614" s="132">
        <f t="shared" ca="1" si="115"/>
        <v>29520</v>
      </c>
      <c r="Y614" s="132">
        <f t="shared" ca="1" si="116"/>
        <v>29520</v>
      </c>
      <c r="Z614">
        <f t="shared" si="119"/>
        <v>605</v>
      </c>
    </row>
    <row r="615" spans="7:26" x14ac:dyDescent="0.2">
      <c r="G615" s="371"/>
      <c r="M615" t="str">
        <f t="shared" si="117"/>
        <v/>
      </c>
      <c r="N615" t="str">
        <f t="shared" si="118"/>
        <v/>
      </c>
      <c r="O615" s="31" t="e">
        <f t="shared" ca="1" si="108"/>
        <v>#VALUE!</v>
      </c>
      <c r="P615" s="132" t="str">
        <f t="shared" ca="1" si="109"/>
        <v/>
      </c>
      <c r="Q615" s="132" t="str">
        <f t="shared" ca="1" si="110"/>
        <v/>
      </c>
      <c r="R615" s="132" t="str">
        <f t="shared" ca="1" si="111"/>
        <v/>
      </c>
      <c r="S615" s="132" t="str">
        <f t="shared" ca="1" si="112"/>
        <v/>
      </c>
      <c r="U615" s="131">
        <v>0.83611111111111114</v>
      </c>
      <c r="V615" s="132">
        <f t="shared" ca="1" si="113"/>
        <v>29520</v>
      </c>
      <c r="W615" s="132">
        <f t="shared" ca="1" si="114"/>
        <v>29520</v>
      </c>
      <c r="X615" s="132">
        <f t="shared" ca="1" si="115"/>
        <v>29520</v>
      </c>
      <c r="Y615" s="132">
        <f t="shared" ca="1" si="116"/>
        <v>29520</v>
      </c>
      <c r="Z615">
        <f t="shared" si="119"/>
        <v>606</v>
      </c>
    </row>
    <row r="616" spans="7:26" x14ac:dyDescent="0.2">
      <c r="G616" s="371"/>
      <c r="M616" t="str">
        <f t="shared" si="117"/>
        <v/>
      </c>
      <c r="N616" t="str">
        <f t="shared" si="118"/>
        <v/>
      </c>
      <c r="O616" s="31" t="e">
        <f t="shared" ca="1" si="108"/>
        <v>#VALUE!</v>
      </c>
      <c r="P616" s="132" t="str">
        <f t="shared" ca="1" si="109"/>
        <v/>
      </c>
      <c r="Q616" s="132" t="str">
        <f t="shared" ca="1" si="110"/>
        <v/>
      </c>
      <c r="R616" s="132" t="str">
        <f t="shared" ca="1" si="111"/>
        <v/>
      </c>
      <c r="S616" s="132" t="str">
        <f t="shared" ca="1" si="112"/>
        <v/>
      </c>
      <c r="U616" s="131">
        <v>0.83680555555555547</v>
      </c>
      <c r="V616" s="132">
        <f t="shared" ca="1" si="113"/>
        <v>29520</v>
      </c>
      <c r="W616" s="132">
        <f t="shared" ca="1" si="114"/>
        <v>29520</v>
      </c>
      <c r="X616" s="132">
        <f t="shared" ca="1" si="115"/>
        <v>29520</v>
      </c>
      <c r="Y616" s="132">
        <f t="shared" ca="1" si="116"/>
        <v>29520</v>
      </c>
      <c r="Z616">
        <f t="shared" si="119"/>
        <v>607</v>
      </c>
    </row>
    <row r="617" spans="7:26" x14ac:dyDescent="0.2">
      <c r="G617" s="371"/>
      <c r="M617" t="str">
        <f t="shared" si="117"/>
        <v/>
      </c>
      <c r="N617" t="str">
        <f t="shared" si="118"/>
        <v/>
      </c>
      <c r="O617" s="31" t="e">
        <f t="shared" ca="1" si="108"/>
        <v>#VALUE!</v>
      </c>
      <c r="P617" s="132" t="str">
        <f t="shared" ca="1" si="109"/>
        <v/>
      </c>
      <c r="Q617" s="132" t="str">
        <f t="shared" ca="1" si="110"/>
        <v/>
      </c>
      <c r="R617" s="132" t="str">
        <f t="shared" ca="1" si="111"/>
        <v/>
      </c>
      <c r="S617" s="132" t="str">
        <f t="shared" ca="1" si="112"/>
        <v/>
      </c>
      <c r="U617" s="131">
        <v>0.83750000000000002</v>
      </c>
      <c r="V617" s="132">
        <f t="shared" ca="1" si="113"/>
        <v>29520</v>
      </c>
      <c r="W617" s="132">
        <f t="shared" ca="1" si="114"/>
        <v>29520</v>
      </c>
      <c r="X617" s="132">
        <f t="shared" ca="1" si="115"/>
        <v>29520</v>
      </c>
      <c r="Y617" s="132">
        <f t="shared" ca="1" si="116"/>
        <v>29520</v>
      </c>
      <c r="Z617">
        <f t="shared" si="119"/>
        <v>608</v>
      </c>
    </row>
    <row r="618" spans="7:26" x14ac:dyDescent="0.2">
      <c r="G618" s="371"/>
      <c r="M618" t="str">
        <f t="shared" si="117"/>
        <v/>
      </c>
      <c r="N618" t="str">
        <f t="shared" si="118"/>
        <v/>
      </c>
      <c r="O618" s="31" t="e">
        <f t="shared" ca="1" si="108"/>
        <v>#VALUE!</v>
      </c>
      <c r="P618" s="132" t="str">
        <f t="shared" ca="1" si="109"/>
        <v/>
      </c>
      <c r="Q618" s="132" t="str">
        <f t="shared" ca="1" si="110"/>
        <v/>
      </c>
      <c r="R618" s="132" t="str">
        <f t="shared" ca="1" si="111"/>
        <v/>
      </c>
      <c r="S618" s="132" t="str">
        <f t="shared" ca="1" si="112"/>
        <v/>
      </c>
      <c r="U618" s="131">
        <v>0.83819444444444446</v>
      </c>
      <c r="V618" s="132">
        <f t="shared" ca="1" si="113"/>
        <v>29520</v>
      </c>
      <c r="W618" s="132">
        <f t="shared" ca="1" si="114"/>
        <v>29520</v>
      </c>
      <c r="X618" s="132">
        <f t="shared" ca="1" si="115"/>
        <v>29520</v>
      </c>
      <c r="Y618" s="132">
        <f t="shared" ca="1" si="116"/>
        <v>29520</v>
      </c>
      <c r="Z618">
        <f t="shared" si="119"/>
        <v>609</v>
      </c>
    </row>
    <row r="619" spans="7:26" x14ac:dyDescent="0.2">
      <c r="G619" s="371"/>
      <c r="M619" t="str">
        <f t="shared" si="117"/>
        <v/>
      </c>
      <c r="N619" t="str">
        <f t="shared" si="118"/>
        <v/>
      </c>
      <c r="O619" s="31" t="e">
        <f t="shared" ca="1" si="108"/>
        <v>#VALUE!</v>
      </c>
      <c r="P619" s="132" t="str">
        <f t="shared" ca="1" si="109"/>
        <v/>
      </c>
      <c r="Q619" s="132" t="str">
        <f t="shared" ca="1" si="110"/>
        <v/>
      </c>
      <c r="R619" s="132" t="str">
        <f t="shared" ca="1" si="111"/>
        <v/>
      </c>
      <c r="S619" s="132" t="str">
        <f t="shared" ca="1" si="112"/>
        <v/>
      </c>
      <c r="U619" s="131">
        <v>0.83888888888888891</v>
      </c>
      <c r="V619" s="132">
        <f t="shared" ca="1" si="113"/>
        <v>29520</v>
      </c>
      <c r="W619" s="132">
        <f t="shared" ca="1" si="114"/>
        <v>29520</v>
      </c>
      <c r="X619" s="132">
        <f t="shared" ca="1" si="115"/>
        <v>29520</v>
      </c>
      <c r="Y619" s="132">
        <f t="shared" ca="1" si="116"/>
        <v>29520</v>
      </c>
      <c r="Z619">
        <f t="shared" si="119"/>
        <v>610</v>
      </c>
    </row>
    <row r="620" spans="7:26" x14ac:dyDescent="0.2">
      <c r="G620" s="371"/>
      <c r="M620" t="str">
        <f t="shared" si="117"/>
        <v/>
      </c>
      <c r="N620" t="str">
        <f t="shared" si="118"/>
        <v/>
      </c>
      <c r="O620" s="31" t="e">
        <f t="shared" ca="1" si="108"/>
        <v>#VALUE!</v>
      </c>
      <c r="P620" s="132" t="str">
        <f t="shared" ca="1" si="109"/>
        <v/>
      </c>
      <c r="Q620" s="132" t="str">
        <f t="shared" ca="1" si="110"/>
        <v/>
      </c>
      <c r="R620" s="132" t="str">
        <f t="shared" ca="1" si="111"/>
        <v/>
      </c>
      <c r="S620" s="132" t="str">
        <f t="shared" ca="1" si="112"/>
        <v/>
      </c>
      <c r="U620" s="131">
        <v>0.83958333333333324</v>
      </c>
      <c r="V620" s="132">
        <f t="shared" ca="1" si="113"/>
        <v>29520</v>
      </c>
      <c r="W620" s="132">
        <f t="shared" ca="1" si="114"/>
        <v>29520</v>
      </c>
      <c r="X620" s="132">
        <f t="shared" ca="1" si="115"/>
        <v>29520</v>
      </c>
      <c r="Y620" s="132">
        <f t="shared" ca="1" si="116"/>
        <v>29520</v>
      </c>
      <c r="Z620">
        <f t="shared" si="119"/>
        <v>611</v>
      </c>
    </row>
    <row r="621" spans="7:26" x14ac:dyDescent="0.2">
      <c r="G621" s="371"/>
      <c r="M621" t="str">
        <f t="shared" si="117"/>
        <v/>
      </c>
      <c r="N621" t="str">
        <f t="shared" si="118"/>
        <v/>
      </c>
      <c r="O621" s="31" t="e">
        <f t="shared" ca="1" si="108"/>
        <v>#VALUE!</v>
      </c>
      <c r="P621" s="132" t="str">
        <f t="shared" ca="1" si="109"/>
        <v/>
      </c>
      <c r="Q621" s="132" t="str">
        <f t="shared" ca="1" si="110"/>
        <v/>
      </c>
      <c r="R621" s="132" t="str">
        <f t="shared" ca="1" si="111"/>
        <v/>
      </c>
      <c r="S621" s="132" t="str">
        <f t="shared" ca="1" si="112"/>
        <v/>
      </c>
      <c r="U621" s="131">
        <v>0.84027777777777779</v>
      </c>
      <c r="V621" s="132">
        <f t="shared" ca="1" si="113"/>
        <v>29520</v>
      </c>
      <c r="W621" s="132">
        <f t="shared" ca="1" si="114"/>
        <v>29520</v>
      </c>
      <c r="X621" s="132">
        <f t="shared" ca="1" si="115"/>
        <v>29520</v>
      </c>
      <c r="Y621" s="132">
        <f t="shared" ca="1" si="116"/>
        <v>29520</v>
      </c>
      <c r="Z621">
        <f t="shared" si="119"/>
        <v>612</v>
      </c>
    </row>
    <row r="622" spans="7:26" x14ac:dyDescent="0.2">
      <c r="G622" s="371"/>
      <c r="M622" t="str">
        <f t="shared" si="117"/>
        <v/>
      </c>
      <c r="N622" t="str">
        <f t="shared" si="118"/>
        <v/>
      </c>
      <c r="O622" s="31" t="e">
        <f t="shared" ca="1" si="108"/>
        <v>#VALUE!</v>
      </c>
      <c r="P622" s="132" t="str">
        <f t="shared" ca="1" si="109"/>
        <v/>
      </c>
      <c r="Q622" s="132" t="str">
        <f t="shared" ca="1" si="110"/>
        <v/>
      </c>
      <c r="R622" s="132" t="str">
        <f t="shared" ca="1" si="111"/>
        <v/>
      </c>
      <c r="S622" s="132" t="str">
        <f t="shared" ca="1" si="112"/>
        <v/>
      </c>
      <c r="U622" s="131">
        <v>0.84097222222222223</v>
      </c>
      <c r="V622" s="132">
        <f t="shared" ca="1" si="113"/>
        <v>29520</v>
      </c>
      <c r="W622" s="132">
        <f t="shared" ca="1" si="114"/>
        <v>29520</v>
      </c>
      <c r="X622" s="132">
        <f t="shared" ca="1" si="115"/>
        <v>29520</v>
      </c>
      <c r="Y622" s="132">
        <f t="shared" ca="1" si="116"/>
        <v>29520</v>
      </c>
      <c r="Z622">
        <f t="shared" si="119"/>
        <v>613</v>
      </c>
    </row>
    <row r="623" spans="7:26" x14ac:dyDescent="0.2">
      <c r="G623" s="371"/>
      <c r="M623" t="str">
        <f t="shared" si="117"/>
        <v/>
      </c>
      <c r="N623" t="str">
        <f t="shared" si="118"/>
        <v/>
      </c>
      <c r="O623" s="31" t="e">
        <f t="shared" ca="1" si="108"/>
        <v>#VALUE!</v>
      </c>
      <c r="P623" s="132" t="str">
        <f t="shared" ca="1" si="109"/>
        <v/>
      </c>
      <c r="Q623" s="132" t="str">
        <f t="shared" ca="1" si="110"/>
        <v/>
      </c>
      <c r="R623" s="132" t="str">
        <f t="shared" ca="1" si="111"/>
        <v/>
      </c>
      <c r="S623" s="132" t="str">
        <f t="shared" ca="1" si="112"/>
        <v/>
      </c>
      <c r="U623" s="131">
        <v>0.84166666666666667</v>
      </c>
      <c r="V623" s="132">
        <f t="shared" ca="1" si="113"/>
        <v>29520</v>
      </c>
      <c r="W623" s="132">
        <f t="shared" ca="1" si="114"/>
        <v>29520</v>
      </c>
      <c r="X623" s="132">
        <f t="shared" ca="1" si="115"/>
        <v>29520</v>
      </c>
      <c r="Y623" s="132">
        <f t="shared" ca="1" si="116"/>
        <v>29520</v>
      </c>
      <c r="Z623">
        <f t="shared" si="119"/>
        <v>614</v>
      </c>
    </row>
    <row r="624" spans="7:26" x14ac:dyDescent="0.2">
      <c r="G624" s="371"/>
      <c r="M624" t="str">
        <f t="shared" si="117"/>
        <v/>
      </c>
      <c r="N624" t="str">
        <f t="shared" si="118"/>
        <v/>
      </c>
      <c r="O624" s="31" t="e">
        <f t="shared" ca="1" si="108"/>
        <v>#VALUE!</v>
      </c>
      <c r="P624" s="132" t="str">
        <f t="shared" ca="1" si="109"/>
        <v/>
      </c>
      <c r="Q624" s="132" t="str">
        <f t="shared" ca="1" si="110"/>
        <v/>
      </c>
      <c r="R624" s="132" t="str">
        <f t="shared" ca="1" si="111"/>
        <v/>
      </c>
      <c r="S624" s="132" t="str">
        <f t="shared" ca="1" si="112"/>
        <v/>
      </c>
      <c r="U624" s="131">
        <v>0.84236111111111101</v>
      </c>
      <c r="V624" s="132">
        <f t="shared" ca="1" si="113"/>
        <v>29520</v>
      </c>
      <c r="W624" s="132">
        <f t="shared" ca="1" si="114"/>
        <v>29520</v>
      </c>
      <c r="X624" s="132">
        <f t="shared" ca="1" si="115"/>
        <v>29520</v>
      </c>
      <c r="Y624" s="132">
        <f t="shared" ca="1" si="116"/>
        <v>29520</v>
      </c>
      <c r="Z624">
        <f t="shared" si="119"/>
        <v>615</v>
      </c>
    </row>
    <row r="625" spans="7:26" x14ac:dyDescent="0.2">
      <c r="G625" s="371"/>
      <c r="M625" t="str">
        <f t="shared" si="117"/>
        <v/>
      </c>
      <c r="N625" t="str">
        <f t="shared" si="118"/>
        <v/>
      </c>
      <c r="O625" s="31" t="e">
        <f t="shared" ca="1" si="108"/>
        <v>#VALUE!</v>
      </c>
      <c r="P625" s="132" t="str">
        <f t="shared" ca="1" si="109"/>
        <v/>
      </c>
      <c r="Q625" s="132" t="str">
        <f t="shared" ca="1" si="110"/>
        <v/>
      </c>
      <c r="R625" s="132" t="str">
        <f t="shared" ca="1" si="111"/>
        <v/>
      </c>
      <c r="S625" s="132" t="str">
        <f t="shared" ca="1" si="112"/>
        <v/>
      </c>
      <c r="U625" s="131">
        <v>0.84305555555555556</v>
      </c>
      <c r="V625" s="132">
        <f t="shared" ca="1" si="113"/>
        <v>29520</v>
      </c>
      <c r="W625" s="132">
        <f t="shared" ca="1" si="114"/>
        <v>29520</v>
      </c>
      <c r="X625" s="132">
        <f t="shared" ca="1" si="115"/>
        <v>29520</v>
      </c>
      <c r="Y625" s="132">
        <f t="shared" ca="1" si="116"/>
        <v>29520</v>
      </c>
      <c r="Z625">
        <f t="shared" si="119"/>
        <v>616</v>
      </c>
    </row>
    <row r="626" spans="7:26" x14ac:dyDescent="0.2">
      <c r="G626" s="371"/>
      <c r="M626" t="str">
        <f t="shared" si="117"/>
        <v/>
      </c>
      <c r="N626" t="str">
        <f t="shared" si="118"/>
        <v/>
      </c>
      <c r="O626" s="31" t="e">
        <f t="shared" ca="1" si="108"/>
        <v>#VALUE!</v>
      </c>
      <c r="P626" s="132" t="str">
        <f t="shared" ca="1" si="109"/>
        <v/>
      </c>
      <c r="Q626" s="132" t="str">
        <f t="shared" ca="1" si="110"/>
        <v/>
      </c>
      <c r="R626" s="132" t="str">
        <f t="shared" ca="1" si="111"/>
        <v/>
      </c>
      <c r="S626" s="132" t="str">
        <f t="shared" ca="1" si="112"/>
        <v/>
      </c>
      <c r="U626" s="131">
        <v>0.84375</v>
      </c>
      <c r="V626" s="132">
        <f t="shared" ca="1" si="113"/>
        <v>29520</v>
      </c>
      <c r="W626" s="132">
        <f t="shared" ca="1" si="114"/>
        <v>29520</v>
      </c>
      <c r="X626" s="132">
        <f t="shared" ca="1" si="115"/>
        <v>29520</v>
      </c>
      <c r="Y626" s="132">
        <f t="shared" ca="1" si="116"/>
        <v>29520</v>
      </c>
      <c r="Z626">
        <f t="shared" si="119"/>
        <v>617</v>
      </c>
    </row>
    <row r="627" spans="7:26" x14ac:dyDescent="0.2">
      <c r="G627" s="371"/>
      <c r="M627" t="str">
        <f t="shared" si="117"/>
        <v/>
      </c>
      <c r="N627" t="str">
        <f t="shared" si="118"/>
        <v/>
      </c>
      <c r="O627" s="31" t="e">
        <f t="shared" ca="1" si="108"/>
        <v>#VALUE!</v>
      </c>
      <c r="P627" s="132" t="str">
        <f t="shared" ca="1" si="109"/>
        <v/>
      </c>
      <c r="Q627" s="132" t="str">
        <f t="shared" ca="1" si="110"/>
        <v/>
      </c>
      <c r="R627" s="132" t="str">
        <f t="shared" ca="1" si="111"/>
        <v/>
      </c>
      <c r="S627" s="132" t="str">
        <f t="shared" ca="1" si="112"/>
        <v/>
      </c>
      <c r="U627" s="131">
        <v>0.84444444444444444</v>
      </c>
      <c r="V627" s="132">
        <f t="shared" ca="1" si="113"/>
        <v>29520</v>
      </c>
      <c r="W627" s="132">
        <f t="shared" ca="1" si="114"/>
        <v>29520</v>
      </c>
      <c r="X627" s="132">
        <f t="shared" ca="1" si="115"/>
        <v>29520</v>
      </c>
      <c r="Y627" s="132">
        <f t="shared" ca="1" si="116"/>
        <v>29520</v>
      </c>
      <c r="Z627">
        <f t="shared" si="119"/>
        <v>618</v>
      </c>
    </row>
    <row r="628" spans="7:26" x14ac:dyDescent="0.2">
      <c r="G628" s="371"/>
      <c r="M628" t="str">
        <f t="shared" si="117"/>
        <v/>
      </c>
      <c r="N628" t="str">
        <f t="shared" si="118"/>
        <v/>
      </c>
      <c r="O628" s="31" t="e">
        <f t="shared" ca="1" si="108"/>
        <v>#VALUE!</v>
      </c>
      <c r="P628" s="132" t="str">
        <f t="shared" ca="1" si="109"/>
        <v/>
      </c>
      <c r="Q628" s="132" t="str">
        <f t="shared" ca="1" si="110"/>
        <v/>
      </c>
      <c r="R628" s="132" t="str">
        <f t="shared" ca="1" si="111"/>
        <v/>
      </c>
      <c r="S628" s="132" t="str">
        <f t="shared" ca="1" si="112"/>
        <v/>
      </c>
      <c r="U628" s="131">
        <v>0.84513888888888899</v>
      </c>
      <c r="V628" s="132">
        <f t="shared" ca="1" si="113"/>
        <v>29520</v>
      </c>
      <c r="W628" s="132">
        <f t="shared" ca="1" si="114"/>
        <v>29520</v>
      </c>
      <c r="X628" s="132">
        <f t="shared" ca="1" si="115"/>
        <v>29520</v>
      </c>
      <c r="Y628" s="132">
        <f t="shared" ca="1" si="116"/>
        <v>29520</v>
      </c>
      <c r="Z628">
        <f t="shared" si="119"/>
        <v>619</v>
      </c>
    </row>
    <row r="629" spans="7:26" x14ac:dyDescent="0.2">
      <c r="G629" s="371"/>
      <c r="M629" t="str">
        <f t="shared" si="117"/>
        <v/>
      </c>
      <c r="N629" t="str">
        <f t="shared" si="118"/>
        <v/>
      </c>
      <c r="O629" s="31" t="e">
        <f t="shared" ca="1" si="108"/>
        <v>#VALUE!</v>
      </c>
      <c r="P629" s="132" t="str">
        <f t="shared" ca="1" si="109"/>
        <v/>
      </c>
      <c r="Q629" s="132" t="str">
        <f t="shared" ca="1" si="110"/>
        <v/>
      </c>
      <c r="R629" s="132" t="str">
        <f t="shared" ca="1" si="111"/>
        <v/>
      </c>
      <c r="S629" s="132" t="str">
        <f t="shared" ca="1" si="112"/>
        <v/>
      </c>
      <c r="U629" s="131">
        <v>0.84583333333333333</v>
      </c>
      <c r="V629" s="132">
        <f t="shared" ca="1" si="113"/>
        <v>29520</v>
      </c>
      <c r="W629" s="132">
        <f t="shared" ca="1" si="114"/>
        <v>29520</v>
      </c>
      <c r="X629" s="132">
        <f t="shared" ca="1" si="115"/>
        <v>29520</v>
      </c>
      <c r="Y629" s="132">
        <f t="shared" ca="1" si="116"/>
        <v>29520</v>
      </c>
      <c r="Z629">
        <f t="shared" si="119"/>
        <v>620</v>
      </c>
    </row>
    <row r="630" spans="7:26" x14ac:dyDescent="0.2">
      <c r="G630" s="371"/>
      <c r="M630" t="str">
        <f t="shared" si="117"/>
        <v/>
      </c>
      <c r="N630" t="str">
        <f t="shared" si="118"/>
        <v/>
      </c>
      <c r="O630" s="31" t="e">
        <f t="shared" ca="1" si="108"/>
        <v>#VALUE!</v>
      </c>
      <c r="P630" s="132" t="str">
        <f t="shared" ca="1" si="109"/>
        <v/>
      </c>
      <c r="Q630" s="132" t="str">
        <f t="shared" ca="1" si="110"/>
        <v/>
      </c>
      <c r="R630" s="132" t="str">
        <f t="shared" ca="1" si="111"/>
        <v/>
      </c>
      <c r="S630" s="132" t="str">
        <f t="shared" ca="1" si="112"/>
        <v/>
      </c>
      <c r="U630" s="131">
        <v>0.84652777777777777</v>
      </c>
      <c r="V630" s="132">
        <f t="shared" ca="1" si="113"/>
        <v>29520</v>
      </c>
      <c r="W630" s="132">
        <f t="shared" ca="1" si="114"/>
        <v>29520</v>
      </c>
      <c r="X630" s="132">
        <f t="shared" ca="1" si="115"/>
        <v>29520</v>
      </c>
      <c r="Y630" s="132">
        <f t="shared" ca="1" si="116"/>
        <v>29520</v>
      </c>
      <c r="Z630">
        <f t="shared" si="119"/>
        <v>621</v>
      </c>
    </row>
    <row r="631" spans="7:26" x14ac:dyDescent="0.2">
      <c r="G631" s="371"/>
      <c r="M631" t="str">
        <f t="shared" si="117"/>
        <v/>
      </c>
      <c r="N631" t="str">
        <f t="shared" si="118"/>
        <v/>
      </c>
      <c r="O631" s="31" t="e">
        <f t="shared" ca="1" si="108"/>
        <v>#VALUE!</v>
      </c>
      <c r="P631" s="132" t="str">
        <f t="shared" ca="1" si="109"/>
        <v/>
      </c>
      <c r="Q631" s="132" t="str">
        <f t="shared" ca="1" si="110"/>
        <v/>
      </c>
      <c r="R631" s="132" t="str">
        <f t="shared" ca="1" si="111"/>
        <v/>
      </c>
      <c r="S631" s="132" t="str">
        <f t="shared" ca="1" si="112"/>
        <v/>
      </c>
      <c r="U631" s="131">
        <v>0.84722222222222221</v>
      </c>
      <c r="V631" s="132">
        <f t="shared" ca="1" si="113"/>
        <v>29520</v>
      </c>
      <c r="W631" s="132">
        <f t="shared" ca="1" si="114"/>
        <v>29520</v>
      </c>
      <c r="X631" s="132">
        <f t="shared" ca="1" si="115"/>
        <v>29520</v>
      </c>
      <c r="Y631" s="132">
        <f t="shared" ca="1" si="116"/>
        <v>29520</v>
      </c>
      <c r="Z631">
        <f t="shared" si="119"/>
        <v>622</v>
      </c>
    </row>
    <row r="632" spans="7:26" x14ac:dyDescent="0.2">
      <c r="G632" s="371"/>
      <c r="M632" t="str">
        <f t="shared" si="117"/>
        <v/>
      </c>
      <c r="N632" t="str">
        <f t="shared" si="118"/>
        <v/>
      </c>
      <c r="O632" s="31" t="e">
        <f t="shared" ca="1" si="108"/>
        <v>#VALUE!</v>
      </c>
      <c r="P632" s="132" t="str">
        <f t="shared" ca="1" si="109"/>
        <v/>
      </c>
      <c r="Q632" s="132" t="str">
        <f t="shared" ca="1" si="110"/>
        <v/>
      </c>
      <c r="R632" s="132" t="str">
        <f t="shared" ca="1" si="111"/>
        <v/>
      </c>
      <c r="S632" s="132" t="str">
        <f t="shared" ca="1" si="112"/>
        <v/>
      </c>
      <c r="U632" s="131">
        <v>0.84791666666666676</v>
      </c>
      <c r="V632" s="132">
        <f t="shared" ca="1" si="113"/>
        <v>29520</v>
      </c>
      <c r="W632" s="132">
        <f t="shared" ca="1" si="114"/>
        <v>29520</v>
      </c>
      <c r="X632" s="132">
        <f t="shared" ca="1" si="115"/>
        <v>29520</v>
      </c>
      <c r="Y632" s="132">
        <f t="shared" ca="1" si="116"/>
        <v>29520</v>
      </c>
      <c r="Z632">
        <f t="shared" si="119"/>
        <v>623</v>
      </c>
    </row>
    <row r="633" spans="7:26" x14ac:dyDescent="0.2">
      <c r="G633" s="371"/>
      <c r="M633" t="str">
        <f t="shared" si="117"/>
        <v/>
      </c>
      <c r="N633" t="str">
        <f t="shared" si="118"/>
        <v/>
      </c>
      <c r="O633" s="31" t="e">
        <f t="shared" ca="1" si="108"/>
        <v>#VALUE!</v>
      </c>
      <c r="P633" s="132" t="str">
        <f t="shared" ca="1" si="109"/>
        <v/>
      </c>
      <c r="Q633" s="132" t="str">
        <f t="shared" ca="1" si="110"/>
        <v/>
      </c>
      <c r="R633" s="132" t="str">
        <f t="shared" ca="1" si="111"/>
        <v/>
      </c>
      <c r="S633" s="132" t="str">
        <f t="shared" ca="1" si="112"/>
        <v/>
      </c>
      <c r="U633" s="131">
        <v>0.84861111111111109</v>
      </c>
      <c r="V633" s="132">
        <f t="shared" ca="1" si="113"/>
        <v>29520</v>
      </c>
      <c r="W633" s="132">
        <f t="shared" ca="1" si="114"/>
        <v>29520</v>
      </c>
      <c r="X633" s="132">
        <f t="shared" ca="1" si="115"/>
        <v>29520</v>
      </c>
      <c r="Y633" s="132">
        <f t="shared" ca="1" si="116"/>
        <v>29520</v>
      </c>
      <c r="Z633">
        <f t="shared" si="119"/>
        <v>624</v>
      </c>
    </row>
    <row r="634" spans="7:26" x14ac:dyDescent="0.2">
      <c r="G634" s="371"/>
      <c r="M634" t="str">
        <f t="shared" si="117"/>
        <v/>
      </c>
      <c r="N634" t="str">
        <f t="shared" si="118"/>
        <v/>
      </c>
      <c r="O634" s="31" t="e">
        <f t="shared" ca="1" si="108"/>
        <v>#VALUE!</v>
      </c>
      <c r="P634" s="132" t="str">
        <f t="shared" ca="1" si="109"/>
        <v/>
      </c>
      <c r="Q634" s="132" t="str">
        <f t="shared" ca="1" si="110"/>
        <v/>
      </c>
      <c r="R634" s="132" t="str">
        <f t="shared" ca="1" si="111"/>
        <v/>
      </c>
      <c r="S634" s="132" t="str">
        <f t="shared" ca="1" si="112"/>
        <v/>
      </c>
      <c r="U634" s="131">
        <v>0.84930555555555554</v>
      </c>
      <c r="V634" s="132">
        <f t="shared" ca="1" si="113"/>
        <v>29520</v>
      </c>
      <c r="W634" s="132">
        <f t="shared" ca="1" si="114"/>
        <v>29520</v>
      </c>
      <c r="X634" s="132">
        <f t="shared" ca="1" si="115"/>
        <v>29520</v>
      </c>
      <c r="Y634" s="132">
        <f t="shared" ca="1" si="116"/>
        <v>29520</v>
      </c>
      <c r="Z634">
        <f t="shared" si="119"/>
        <v>625</v>
      </c>
    </row>
    <row r="635" spans="7:26" x14ac:dyDescent="0.2">
      <c r="G635" s="371"/>
      <c r="M635" t="str">
        <f t="shared" si="117"/>
        <v/>
      </c>
      <c r="N635" t="str">
        <f t="shared" si="118"/>
        <v/>
      </c>
      <c r="O635" s="31" t="e">
        <f t="shared" ca="1" si="108"/>
        <v>#VALUE!</v>
      </c>
      <c r="P635" s="132" t="str">
        <f t="shared" ca="1" si="109"/>
        <v/>
      </c>
      <c r="Q635" s="132" t="str">
        <f t="shared" ca="1" si="110"/>
        <v/>
      </c>
      <c r="R635" s="132" t="str">
        <f t="shared" ca="1" si="111"/>
        <v/>
      </c>
      <c r="S635" s="132" t="str">
        <f t="shared" ca="1" si="112"/>
        <v/>
      </c>
      <c r="U635" s="131">
        <v>0.85</v>
      </c>
      <c r="V635" s="132">
        <f t="shared" ca="1" si="113"/>
        <v>29520</v>
      </c>
      <c r="W635" s="132">
        <f t="shared" ca="1" si="114"/>
        <v>29520</v>
      </c>
      <c r="X635" s="132">
        <f t="shared" ca="1" si="115"/>
        <v>29520</v>
      </c>
      <c r="Y635" s="132">
        <f t="shared" ca="1" si="116"/>
        <v>29520</v>
      </c>
      <c r="Z635">
        <f t="shared" si="119"/>
        <v>626</v>
      </c>
    </row>
    <row r="636" spans="7:26" x14ac:dyDescent="0.2">
      <c r="G636" s="371"/>
      <c r="M636" t="str">
        <f t="shared" si="117"/>
        <v/>
      </c>
      <c r="N636" t="str">
        <f t="shared" si="118"/>
        <v/>
      </c>
      <c r="O636" s="31" t="e">
        <f t="shared" ca="1" si="108"/>
        <v>#VALUE!</v>
      </c>
      <c r="P636" s="132" t="str">
        <f t="shared" ca="1" si="109"/>
        <v/>
      </c>
      <c r="Q636" s="132" t="str">
        <f t="shared" ca="1" si="110"/>
        <v/>
      </c>
      <c r="R636" s="132" t="str">
        <f t="shared" ca="1" si="111"/>
        <v/>
      </c>
      <c r="S636" s="132" t="str">
        <f t="shared" ca="1" si="112"/>
        <v/>
      </c>
      <c r="U636" s="131">
        <v>0.85069444444444453</v>
      </c>
      <c r="V636" s="132">
        <f t="shared" ca="1" si="113"/>
        <v>29520</v>
      </c>
      <c r="W636" s="132">
        <f t="shared" ca="1" si="114"/>
        <v>29520</v>
      </c>
      <c r="X636" s="132">
        <f t="shared" ca="1" si="115"/>
        <v>29520</v>
      </c>
      <c r="Y636" s="132">
        <f t="shared" ca="1" si="116"/>
        <v>29520</v>
      </c>
      <c r="Z636">
        <f t="shared" si="119"/>
        <v>627</v>
      </c>
    </row>
    <row r="637" spans="7:26" x14ac:dyDescent="0.2">
      <c r="G637" s="371"/>
      <c r="M637" t="str">
        <f t="shared" si="117"/>
        <v/>
      </c>
      <c r="N637" t="str">
        <f t="shared" si="118"/>
        <v/>
      </c>
      <c r="O637" s="31" t="e">
        <f t="shared" ca="1" si="108"/>
        <v>#VALUE!</v>
      </c>
      <c r="P637" s="132" t="str">
        <f t="shared" ca="1" si="109"/>
        <v/>
      </c>
      <c r="Q637" s="132" t="str">
        <f t="shared" ca="1" si="110"/>
        <v/>
      </c>
      <c r="R637" s="132" t="str">
        <f t="shared" ca="1" si="111"/>
        <v/>
      </c>
      <c r="S637" s="132" t="str">
        <f t="shared" ca="1" si="112"/>
        <v/>
      </c>
      <c r="U637" s="131">
        <v>0.85138888888888886</v>
      </c>
      <c r="V637" s="132">
        <f t="shared" ca="1" si="113"/>
        <v>29520</v>
      </c>
      <c r="W637" s="132">
        <f t="shared" ca="1" si="114"/>
        <v>29520</v>
      </c>
      <c r="X637" s="132">
        <f t="shared" ca="1" si="115"/>
        <v>29520</v>
      </c>
      <c r="Y637" s="132">
        <f t="shared" ca="1" si="116"/>
        <v>29520</v>
      </c>
      <c r="Z637">
        <f t="shared" si="119"/>
        <v>628</v>
      </c>
    </row>
    <row r="638" spans="7:26" x14ac:dyDescent="0.2">
      <c r="G638" s="371"/>
      <c r="M638" t="str">
        <f t="shared" si="117"/>
        <v/>
      </c>
      <c r="N638" t="str">
        <f t="shared" si="118"/>
        <v/>
      </c>
      <c r="O638" s="31" t="e">
        <f t="shared" ca="1" si="108"/>
        <v>#VALUE!</v>
      </c>
      <c r="P638" s="132" t="str">
        <f t="shared" ca="1" si="109"/>
        <v/>
      </c>
      <c r="Q638" s="132" t="str">
        <f t="shared" ca="1" si="110"/>
        <v/>
      </c>
      <c r="R638" s="132" t="str">
        <f t="shared" ca="1" si="111"/>
        <v/>
      </c>
      <c r="S638" s="132" t="str">
        <f t="shared" ca="1" si="112"/>
        <v/>
      </c>
      <c r="U638" s="131">
        <v>0.8520833333333333</v>
      </c>
      <c r="V638" s="132">
        <f t="shared" ca="1" si="113"/>
        <v>29520</v>
      </c>
      <c r="W638" s="132">
        <f t="shared" ca="1" si="114"/>
        <v>29520</v>
      </c>
      <c r="X638" s="132">
        <f t="shared" ca="1" si="115"/>
        <v>29520</v>
      </c>
      <c r="Y638" s="132">
        <f t="shared" ca="1" si="116"/>
        <v>29520</v>
      </c>
      <c r="Z638">
        <f t="shared" si="119"/>
        <v>629</v>
      </c>
    </row>
    <row r="639" spans="7:26" x14ac:dyDescent="0.2">
      <c r="G639" s="371"/>
      <c r="M639" t="str">
        <f t="shared" si="117"/>
        <v/>
      </c>
      <c r="N639" t="str">
        <f t="shared" si="118"/>
        <v/>
      </c>
      <c r="O639" s="31" t="e">
        <f t="shared" ca="1" si="108"/>
        <v>#VALUE!</v>
      </c>
      <c r="P639" s="132" t="str">
        <f t="shared" ca="1" si="109"/>
        <v/>
      </c>
      <c r="Q639" s="132" t="str">
        <f t="shared" ca="1" si="110"/>
        <v/>
      </c>
      <c r="R639" s="132" t="str">
        <f t="shared" ca="1" si="111"/>
        <v/>
      </c>
      <c r="S639" s="132" t="str">
        <f t="shared" ca="1" si="112"/>
        <v/>
      </c>
      <c r="U639" s="131">
        <v>0.85277777777777775</v>
      </c>
      <c r="V639" s="132">
        <f t="shared" ca="1" si="113"/>
        <v>29520</v>
      </c>
      <c r="W639" s="132">
        <f t="shared" ca="1" si="114"/>
        <v>29520</v>
      </c>
      <c r="X639" s="132">
        <f t="shared" ca="1" si="115"/>
        <v>29520</v>
      </c>
      <c r="Y639" s="132">
        <f t="shared" ca="1" si="116"/>
        <v>29520</v>
      </c>
      <c r="Z639">
        <f t="shared" si="119"/>
        <v>630</v>
      </c>
    </row>
    <row r="640" spans="7:26" x14ac:dyDescent="0.2">
      <c r="G640" s="371"/>
      <c r="M640" t="str">
        <f t="shared" si="117"/>
        <v/>
      </c>
      <c r="N640" t="str">
        <f t="shared" si="118"/>
        <v/>
      </c>
      <c r="O640" s="31" t="e">
        <f t="shared" ca="1" si="108"/>
        <v>#VALUE!</v>
      </c>
      <c r="P640" s="132" t="str">
        <f t="shared" ca="1" si="109"/>
        <v/>
      </c>
      <c r="Q640" s="132" t="str">
        <f t="shared" ca="1" si="110"/>
        <v/>
      </c>
      <c r="R640" s="132" t="str">
        <f t="shared" ca="1" si="111"/>
        <v/>
      </c>
      <c r="S640" s="132" t="str">
        <f t="shared" ca="1" si="112"/>
        <v/>
      </c>
      <c r="U640" s="131">
        <v>0.8534722222222223</v>
      </c>
      <c r="V640" s="132">
        <f t="shared" ca="1" si="113"/>
        <v>29520</v>
      </c>
      <c r="W640" s="132">
        <f t="shared" ca="1" si="114"/>
        <v>29520</v>
      </c>
      <c r="X640" s="132">
        <f t="shared" ca="1" si="115"/>
        <v>29520</v>
      </c>
      <c r="Y640" s="132">
        <f t="shared" ca="1" si="116"/>
        <v>29520</v>
      </c>
      <c r="Z640">
        <f t="shared" si="119"/>
        <v>631</v>
      </c>
    </row>
    <row r="641" spans="7:26" x14ac:dyDescent="0.2">
      <c r="G641" s="371"/>
      <c r="M641" t="str">
        <f t="shared" si="117"/>
        <v/>
      </c>
      <c r="N641" t="str">
        <f t="shared" si="118"/>
        <v/>
      </c>
      <c r="O641" s="31" t="e">
        <f t="shared" ca="1" si="108"/>
        <v>#VALUE!</v>
      </c>
      <c r="P641" s="132" t="str">
        <f t="shared" ca="1" si="109"/>
        <v/>
      </c>
      <c r="Q641" s="132" t="str">
        <f t="shared" ca="1" si="110"/>
        <v/>
      </c>
      <c r="R641" s="132" t="str">
        <f t="shared" ca="1" si="111"/>
        <v/>
      </c>
      <c r="S641" s="132" t="str">
        <f t="shared" ca="1" si="112"/>
        <v/>
      </c>
      <c r="U641" s="131">
        <v>0.85416666666666663</v>
      </c>
      <c r="V641" s="132">
        <f t="shared" ca="1" si="113"/>
        <v>29520</v>
      </c>
      <c r="W641" s="132">
        <f t="shared" ca="1" si="114"/>
        <v>29520</v>
      </c>
      <c r="X641" s="132">
        <f t="shared" ca="1" si="115"/>
        <v>29520</v>
      </c>
      <c r="Y641" s="132">
        <f t="shared" ca="1" si="116"/>
        <v>29520</v>
      </c>
      <c r="Z641">
        <f t="shared" si="119"/>
        <v>632</v>
      </c>
    </row>
    <row r="642" spans="7:26" x14ac:dyDescent="0.2">
      <c r="G642" s="371"/>
      <c r="M642" t="str">
        <f t="shared" si="117"/>
        <v/>
      </c>
      <c r="N642" t="str">
        <f t="shared" si="118"/>
        <v/>
      </c>
      <c r="O642" s="31" t="e">
        <f t="shared" ca="1" si="108"/>
        <v>#VALUE!</v>
      </c>
      <c r="P642" s="132" t="str">
        <f t="shared" ca="1" si="109"/>
        <v/>
      </c>
      <c r="Q642" s="132" t="str">
        <f t="shared" ca="1" si="110"/>
        <v/>
      </c>
      <c r="R642" s="132" t="str">
        <f t="shared" ca="1" si="111"/>
        <v/>
      </c>
      <c r="S642" s="132" t="str">
        <f t="shared" ca="1" si="112"/>
        <v/>
      </c>
      <c r="U642" s="131">
        <v>0.85486111111111107</v>
      </c>
      <c r="V642" s="132">
        <f t="shared" ca="1" si="113"/>
        <v>29520</v>
      </c>
      <c r="W642" s="132">
        <f t="shared" ca="1" si="114"/>
        <v>29520</v>
      </c>
      <c r="X642" s="132">
        <f t="shared" ca="1" si="115"/>
        <v>29520</v>
      </c>
      <c r="Y642" s="132">
        <f t="shared" ca="1" si="116"/>
        <v>29520</v>
      </c>
      <c r="Z642">
        <f t="shared" si="119"/>
        <v>633</v>
      </c>
    </row>
    <row r="643" spans="7:26" x14ac:dyDescent="0.2">
      <c r="G643" s="371"/>
      <c r="M643" t="str">
        <f t="shared" si="117"/>
        <v/>
      </c>
      <c r="N643" t="str">
        <f t="shared" si="118"/>
        <v/>
      </c>
      <c r="O643" s="31" t="e">
        <f t="shared" ca="1" si="108"/>
        <v>#VALUE!</v>
      </c>
      <c r="P643" s="132" t="str">
        <f t="shared" ca="1" si="109"/>
        <v/>
      </c>
      <c r="Q643" s="132" t="str">
        <f t="shared" ca="1" si="110"/>
        <v/>
      </c>
      <c r="R643" s="132" t="str">
        <f t="shared" ca="1" si="111"/>
        <v/>
      </c>
      <c r="S643" s="132" t="str">
        <f t="shared" ca="1" si="112"/>
        <v/>
      </c>
      <c r="U643" s="131">
        <v>0.85555555555555562</v>
      </c>
      <c r="V643" s="132">
        <f t="shared" ca="1" si="113"/>
        <v>29520</v>
      </c>
      <c r="W643" s="132">
        <f t="shared" ca="1" si="114"/>
        <v>29520</v>
      </c>
      <c r="X643" s="132">
        <f t="shared" ca="1" si="115"/>
        <v>29520</v>
      </c>
      <c r="Y643" s="132">
        <f t="shared" ca="1" si="116"/>
        <v>29520</v>
      </c>
      <c r="Z643">
        <f t="shared" si="119"/>
        <v>634</v>
      </c>
    </row>
    <row r="644" spans="7:26" x14ac:dyDescent="0.2">
      <c r="G644" s="371"/>
      <c r="M644" t="str">
        <f t="shared" si="117"/>
        <v/>
      </c>
      <c r="N644" t="str">
        <f t="shared" si="118"/>
        <v/>
      </c>
      <c r="O644" s="31" t="e">
        <f t="shared" ca="1" si="108"/>
        <v>#VALUE!</v>
      </c>
      <c r="P644" s="132" t="str">
        <f t="shared" ca="1" si="109"/>
        <v/>
      </c>
      <c r="Q644" s="132" t="str">
        <f t="shared" ca="1" si="110"/>
        <v/>
      </c>
      <c r="R644" s="132" t="str">
        <f t="shared" ca="1" si="111"/>
        <v/>
      </c>
      <c r="S644" s="132" t="str">
        <f t="shared" ca="1" si="112"/>
        <v/>
      </c>
      <c r="U644" s="131">
        <v>0.85625000000000007</v>
      </c>
      <c r="V644" s="132">
        <f t="shared" ca="1" si="113"/>
        <v>29520</v>
      </c>
      <c r="W644" s="132">
        <f t="shared" ca="1" si="114"/>
        <v>29520</v>
      </c>
      <c r="X644" s="132">
        <f t="shared" ca="1" si="115"/>
        <v>29520</v>
      </c>
      <c r="Y644" s="132">
        <f t="shared" ca="1" si="116"/>
        <v>29520</v>
      </c>
      <c r="Z644">
        <f t="shared" si="119"/>
        <v>635</v>
      </c>
    </row>
    <row r="645" spans="7:26" x14ac:dyDescent="0.2">
      <c r="G645" s="371"/>
      <c r="M645" t="str">
        <f t="shared" si="117"/>
        <v/>
      </c>
      <c r="N645" t="str">
        <f t="shared" si="118"/>
        <v/>
      </c>
      <c r="O645" s="31" t="e">
        <f t="shared" ca="1" si="108"/>
        <v>#VALUE!</v>
      </c>
      <c r="P645" s="132" t="str">
        <f t="shared" ca="1" si="109"/>
        <v/>
      </c>
      <c r="Q645" s="132" t="str">
        <f t="shared" ca="1" si="110"/>
        <v/>
      </c>
      <c r="R645" s="132" t="str">
        <f t="shared" ca="1" si="111"/>
        <v/>
      </c>
      <c r="S645" s="132" t="str">
        <f t="shared" ca="1" si="112"/>
        <v/>
      </c>
      <c r="U645" s="131">
        <v>0.8569444444444444</v>
      </c>
      <c r="V645" s="132">
        <f t="shared" ca="1" si="113"/>
        <v>29520</v>
      </c>
      <c r="W645" s="132">
        <f t="shared" ca="1" si="114"/>
        <v>29520</v>
      </c>
      <c r="X645" s="132">
        <f t="shared" ca="1" si="115"/>
        <v>29520</v>
      </c>
      <c r="Y645" s="132">
        <f t="shared" ca="1" si="116"/>
        <v>29520</v>
      </c>
      <c r="Z645">
        <f t="shared" si="119"/>
        <v>636</v>
      </c>
    </row>
    <row r="646" spans="7:26" x14ac:dyDescent="0.2">
      <c r="G646" s="371"/>
      <c r="M646" t="str">
        <f t="shared" si="117"/>
        <v/>
      </c>
      <c r="N646" t="str">
        <f t="shared" si="118"/>
        <v/>
      </c>
      <c r="O646" s="31" t="e">
        <f t="shared" ca="1" si="108"/>
        <v>#VALUE!</v>
      </c>
      <c r="P646" s="132" t="str">
        <f t="shared" ca="1" si="109"/>
        <v/>
      </c>
      <c r="Q646" s="132" t="str">
        <f t="shared" ca="1" si="110"/>
        <v/>
      </c>
      <c r="R646" s="132" t="str">
        <f t="shared" ca="1" si="111"/>
        <v/>
      </c>
      <c r="S646" s="132" t="str">
        <f t="shared" ca="1" si="112"/>
        <v/>
      </c>
      <c r="U646" s="131">
        <v>0.85763888888888884</v>
      </c>
      <c r="V646" s="132">
        <f t="shared" ca="1" si="113"/>
        <v>29520</v>
      </c>
      <c r="W646" s="132">
        <f t="shared" ca="1" si="114"/>
        <v>29520</v>
      </c>
      <c r="X646" s="132">
        <f t="shared" ca="1" si="115"/>
        <v>29520</v>
      </c>
      <c r="Y646" s="132">
        <f t="shared" ca="1" si="116"/>
        <v>29520</v>
      </c>
      <c r="Z646">
        <f t="shared" si="119"/>
        <v>637</v>
      </c>
    </row>
    <row r="647" spans="7:26" x14ac:dyDescent="0.2">
      <c r="G647" s="371"/>
      <c r="M647" t="str">
        <f t="shared" si="117"/>
        <v/>
      </c>
      <c r="N647" t="str">
        <f t="shared" si="118"/>
        <v/>
      </c>
      <c r="O647" s="31" t="e">
        <f t="shared" ca="1" si="108"/>
        <v>#VALUE!</v>
      </c>
      <c r="P647" s="132" t="str">
        <f t="shared" ca="1" si="109"/>
        <v/>
      </c>
      <c r="Q647" s="132" t="str">
        <f t="shared" ca="1" si="110"/>
        <v/>
      </c>
      <c r="R647" s="132" t="str">
        <f t="shared" ca="1" si="111"/>
        <v/>
      </c>
      <c r="S647" s="132" t="str">
        <f t="shared" ca="1" si="112"/>
        <v/>
      </c>
      <c r="U647" s="131">
        <v>0.85833333333333339</v>
      </c>
      <c r="V647" s="132">
        <f t="shared" ca="1" si="113"/>
        <v>29520</v>
      </c>
      <c r="W647" s="132">
        <f t="shared" ca="1" si="114"/>
        <v>29520</v>
      </c>
      <c r="X647" s="132">
        <f t="shared" ca="1" si="115"/>
        <v>29520</v>
      </c>
      <c r="Y647" s="132">
        <f t="shared" ca="1" si="116"/>
        <v>29520</v>
      </c>
      <c r="Z647">
        <f t="shared" si="119"/>
        <v>638</v>
      </c>
    </row>
    <row r="648" spans="7:26" x14ac:dyDescent="0.2">
      <c r="G648" s="371"/>
      <c r="M648" t="str">
        <f t="shared" si="117"/>
        <v/>
      </c>
      <c r="N648" t="str">
        <f t="shared" si="118"/>
        <v/>
      </c>
      <c r="O648" s="31" t="e">
        <f t="shared" ca="1" si="108"/>
        <v>#VALUE!</v>
      </c>
      <c r="P648" s="132" t="str">
        <f t="shared" ca="1" si="109"/>
        <v/>
      </c>
      <c r="Q648" s="132" t="str">
        <f t="shared" ca="1" si="110"/>
        <v/>
      </c>
      <c r="R648" s="132" t="str">
        <f t="shared" ca="1" si="111"/>
        <v/>
      </c>
      <c r="S648" s="132" t="str">
        <f t="shared" ca="1" si="112"/>
        <v/>
      </c>
      <c r="U648" s="131">
        <v>0.85902777777777783</v>
      </c>
      <c r="V648" s="132">
        <f t="shared" ca="1" si="113"/>
        <v>29520</v>
      </c>
      <c r="W648" s="132">
        <f t="shared" ca="1" si="114"/>
        <v>29520</v>
      </c>
      <c r="X648" s="132">
        <f t="shared" ca="1" si="115"/>
        <v>29520</v>
      </c>
      <c r="Y648" s="132">
        <f t="shared" ca="1" si="116"/>
        <v>29520</v>
      </c>
      <c r="Z648">
        <f t="shared" si="119"/>
        <v>639</v>
      </c>
    </row>
    <row r="649" spans="7:26" x14ac:dyDescent="0.2">
      <c r="G649" s="371"/>
      <c r="M649" t="str">
        <f t="shared" si="117"/>
        <v/>
      </c>
      <c r="N649" t="str">
        <f t="shared" si="118"/>
        <v/>
      </c>
      <c r="O649" s="31" t="e">
        <f t="shared" ca="1" si="108"/>
        <v>#VALUE!</v>
      </c>
      <c r="P649" s="132" t="str">
        <f t="shared" ca="1" si="109"/>
        <v/>
      </c>
      <c r="Q649" s="132" t="str">
        <f t="shared" ca="1" si="110"/>
        <v/>
      </c>
      <c r="R649" s="132" t="str">
        <f t="shared" ca="1" si="111"/>
        <v/>
      </c>
      <c r="S649" s="132" t="str">
        <f t="shared" ca="1" si="112"/>
        <v/>
      </c>
      <c r="U649" s="131">
        <v>0.85972222222222217</v>
      </c>
      <c r="V649" s="132">
        <f t="shared" ca="1" si="113"/>
        <v>29520</v>
      </c>
      <c r="W649" s="132">
        <f t="shared" ca="1" si="114"/>
        <v>29520</v>
      </c>
      <c r="X649" s="132">
        <f t="shared" ca="1" si="115"/>
        <v>29520</v>
      </c>
      <c r="Y649" s="132">
        <f t="shared" ca="1" si="116"/>
        <v>29520</v>
      </c>
      <c r="Z649">
        <f t="shared" si="119"/>
        <v>640</v>
      </c>
    </row>
    <row r="650" spans="7:26" x14ac:dyDescent="0.2">
      <c r="G650" s="371"/>
      <c r="M650" t="str">
        <f t="shared" si="117"/>
        <v/>
      </c>
      <c r="N650" t="str">
        <f t="shared" si="118"/>
        <v/>
      </c>
      <c r="O650" s="31" t="e">
        <f t="shared" ref="O650:O713" ca="1" si="120">IF(ISNUMBER($G650),OFFSET(G$9,$N650,0),"")+IF(VALUE(OFFSET(G$9,$N650,0))&lt;8/24,1,0)</f>
        <v>#VALUE!</v>
      </c>
      <c r="P650" s="132" t="str">
        <f t="shared" ref="P650:P713" ca="1" si="121">IF(ISNUMBER($G650),OFFSET(H$9,$N650,0),"")</f>
        <v/>
      </c>
      <c r="Q650" s="132" t="str">
        <f t="shared" ref="Q650:Q713" ca="1" si="122">IF(ISNUMBER($G650),OFFSET(I$9,$N650,0),"")</f>
        <v/>
      </c>
      <c r="R650" s="132" t="str">
        <f t="shared" ref="R650:R713" ca="1" si="123">IF(ISNUMBER($G650),OFFSET(J$9,$N650,0),"")</f>
        <v/>
      </c>
      <c r="S650" s="132" t="str">
        <f t="shared" ref="S650:S713" ca="1" si="124">IF(ISNUMBER($G650),OFFSET(K$9,$N650,0),"")</f>
        <v/>
      </c>
      <c r="U650" s="131">
        <v>0.86041666666666661</v>
      </c>
      <c r="V650" s="132">
        <f t="shared" ref="V650:V713" ca="1" si="125">VLOOKUP($U650,OFFSET($O$10,0,0,$H$8,5),2)</f>
        <v>29520</v>
      </c>
      <c r="W650" s="132">
        <f t="shared" ref="W650:W713" ca="1" si="126">VLOOKUP($U650,OFFSET($O$10,0,0,$H$8,5),3)</f>
        <v>29520</v>
      </c>
      <c r="X650" s="132">
        <f t="shared" ref="X650:X713" ca="1" si="127">VLOOKUP($U650,OFFSET($O$10,0,0,$H$8,5),4)</f>
        <v>29520</v>
      </c>
      <c r="Y650" s="132">
        <f t="shared" ref="Y650:Y713" ca="1" si="128">VLOOKUP($U650,OFFSET($O$10,0,0,$H$8,5),5)</f>
        <v>29520</v>
      </c>
      <c r="Z650">
        <f t="shared" si="119"/>
        <v>641</v>
      </c>
    </row>
    <row r="651" spans="7:26" x14ac:dyDescent="0.2">
      <c r="G651" s="371"/>
      <c r="M651" t="str">
        <f t="shared" ref="M651:M714" si="129">IF(M650&lt;$H$8,M650+1,"")</f>
        <v/>
      </c>
      <c r="N651" t="str">
        <f t="shared" ref="N651:N714" si="130">IF(AND(ISNUMBER(N650),1&lt;N650),N650-1,"")</f>
        <v/>
      </c>
      <c r="O651" s="31" t="e">
        <f t="shared" ca="1" si="120"/>
        <v>#VALUE!</v>
      </c>
      <c r="P651" s="132" t="str">
        <f t="shared" ca="1" si="121"/>
        <v/>
      </c>
      <c r="Q651" s="132" t="str">
        <f t="shared" ca="1" si="122"/>
        <v/>
      </c>
      <c r="R651" s="132" t="str">
        <f t="shared" ca="1" si="123"/>
        <v/>
      </c>
      <c r="S651" s="132" t="str">
        <f t="shared" ca="1" si="124"/>
        <v/>
      </c>
      <c r="U651" s="131">
        <v>0.86111111111111116</v>
      </c>
      <c r="V651" s="132">
        <f t="shared" ca="1" si="125"/>
        <v>29520</v>
      </c>
      <c r="W651" s="132">
        <f t="shared" ca="1" si="126"/>
        <v>29520</v>
      </c>
      <c r="X651" s="132">
        <f t="shared" ca="1" si="127"/>
        <v>29520</v>
      </c>
      <c r="Y651" s="132">
        <f t="shared" ca="1" si="128"/>
        <v>29520</v>
      </c>
      <c r="Z651">
        <f t="shared" ref="Z651:Z714" si="131">Z650+1</f>
        <v>642</v>
      </c>
    </row>
    <row r="652" spans="7:26" x14ac:dyDescent="0.2">
      <c r="G652" s="371"/>
      <c r="M652" t="str">
        <f t="shared" si="129"/>
        <v/>
      </c>
      <c r="N652" t="str">
        <f t="shared" si="130"/>
        <v/>
      </c>
      <c r="O652" s="31" t="e">
        <f t="shared" ca="1" si="120"/>
        <v>#VALUE!</v>
      </c>
      <c r="P652" s="132" t="str">
        <f t="shared" ca="1" si="121"/>
        <v/>
      </c>
      <c r="Q652" s="132" t="str">
        <f t="shared" ca="1" si="122"/>
        <v/>
      </c>
      <c r="R652" s="132" t="str">
        <f t="shared" ca="1" si="123"/>
        <v/>
      </c>
      <c r="S652" s="132" t="str">
        <f t="shared" ca="1" si="124"/>
        <v/>
      </c>
      <c r="U652" s="131">
        <v>0.8618055555555556</v>
      </c>
      <c r="V652" s="132">
        <f t="shared" ca="1" si="125"/>
        <v>29520</v>
      </c>
      <c r="W652" s="132">
        <f t="shared" ca="1" si="126"/>
        <v>29520</v>
      </c>
      <c r="X652" s="132">
        <f t="shared" ca="1" si="127"/>
        <v>29520</v>
      </c>
      <c r="Y652" s="132">
        <f t="shared" ca="1" si="128"/>
        <v>29520</v>
      </c>
      <c r="Z652">
        <f t="shared" si="131"/>
        <v>643</v>
      </c>
    </row>
    <row r="653" spans="7:26" x14ac:dyDescent="0.2">
      <c r="G653" s="371"/>
      <c r="M653" t="str">
        <f t="shared" si="129"/>
        <v/>
      </c>
      <c r="N653" t="str">
        <f t="shared" si="130"/>
        <v/>
      </c>
      <c r="O653" s="31" t="e">
        <f t="shared" ca="1" si="120"/>
        <v>#VALUE!</v>
      </c>
      <c r="P653" s="132" t="str">
        <f t="shared" ca="1" si="121"/>
        <v/>
      </c>
      <c r="Q653" s="132" t="str">
        <f t="shared" ca="1" si="122"/>
        <v/>
      </c>
      <c r="R653" s="132" t="str">
        <f t="shared" ca="1" si="123"/>
        <v/>
      </c>
      <c r="S653" s="132" t="str">
        <f t="shared" ca="1" si="124"/>
        <v/>
      </c>
      <c r="U653" s="131">
        <v>0.86249999999999993</v>
      </c>
      <c r="V653" s="132">
        <f t="shared" ca="1" si="125"/>
        <v>29520</v>
      </c>
      <c r="W653" s="132">
        <f t="shared" ca="1" si="126"/>
        <v>29520</v>
      </c>
      <c r="X653" s="132">
        <f t="shared" ca="1" si="127"/>
        <v>29520</v>
      </c>
      <c r="Y653" s="132">
        <f t="shared" ca="1" si="128"/>
        <v>29520</v>
      </c>
      <c r="Z653">
        <f t="shared" si="131"/>
        <v>644</v>
      </c>
    </row>
    <row r="654" spans="7:26" x14ac:dyDescent="0.2">
      <c r="G654" s="371"/>
      <c r="M654" t="str">
        <f t="shared" si="129"/>
        <v/>
      </c>
      <c r="N654" t="str">
        <f t="shared" si="130"/>
        <v/>
      </c>
      <c r="O654" s="31" t="e">
        <f t="shared" ca="1" si="120"/>
        <v>#VALUE!</v>
      </c>
      <c r="P654" s="132" t="str">
        <f t="shared" ca="1" si="121"/>
        <v/>
      </c>
      <c r="Q654" s="132" t="str">
        <f t="shared" ca="1" si="122"/>
        <v/>
      </c>
      <c r="R654" s="132" t="str">
        <f t="shared" ca="1" si="123"/>
        <v/>
      </c>
      <c r="S654" s="132" t="str">
        <f t="shared" ca="1" si="124"/>
        <v/>
      </c>
      <c r="U654" s="131">
        <v>0.86319444444444438</v>
      </c>
      <c r="V654" s="132">
        <f t="shared" ca="1" si="125"/>
        <v>29520</v>
      </c>
      <c r="W654" s="132">
        <f t="shared" ca="1" si="126"/>
        <v>29520</v>
      </c>
      <c r="X654" s="132">
        <f t="shared" ca="1" si="127"/>
        <v>29520</v>
      </c>
      <c r="Y654" s="132">
        <f t="shared" ca="1" si="128"/>
        <v>29520</v>
      </c>
      <c r="Z654">
        <f t="shared" si="131"/>
        <v>645</v>
      </c>
    </row>
    <row r="655" spans="7:26" x14ac:dyDescent="0.2">
      <c r="G655" s="371"/>
      <c r="M655" t="str">
        <f t="shared" si="129"/>
        <v/>
      </c>
      <c r="N655" t="str">
        <f t="shared" si="130"/>
        <v/>
      </c>
      <c r="O655" s="31" t="e">
        <f t="shared" ca="1" si="120"/>
        <v>#VALUE!</v>
      </c>
      <c r="P655" s="132" t="str">
        <f t="shared" ca="1" si="121"/>
        <v/>
      </c>
      <c r="Q655" s="132" t="str">
        <f t="shared" ca="1" si="122"/>
        <v/>
      </c>
      <c r="R655" s="132" t="str">
        <f t="shared" ca="1" si="123"/>
        <v/>
      </c>
      <c r="S655" s="132" t="str">
        <f t="shared" ca="1" si="124"/>
        <v/>
      </c>
      <c r="U655" s="131">
        <v>0.86388888888888893</v>
      </c>
      <c r="V655" s="132">
        <f t="shared" ca="1" si="125"/>
        <v>29520</v>
      </c>
      <c r="W655" s="132">
        <f t="shared" ca="1" si="126"/>
        <v>29520</v>
      </c>
      <c r="X655" s="132">
        <f t="shared" ca="1" si="127"/>
        <v>29520</v>
      </c>
      <c r="Y655" s="132">
        <f t="shared" ca="1" si="128"/>
        <v>29520</v>
      </c>
      <c r="Z655">
        <f t="shared" si="131"/>
        <v>646</v>
      </c>
    </row>
    <row r="656" spans="7:26" x14ac:dyDescent="0.2">
      <c r="G656" s="371"/>
      <c r="M656" t="str">
        <f t="shared" si="129"/>
        <v/>
      </c>
      <c r="N656" t="str">
        <f t="shared" si="130"/>
        <v/>
      </c>
      <c r="O656" s="31" t="e">
        <f t="shared" ca="1" si="120"/>
        <v>#VALUE!</v>
      </c>
      <c r="P656" s="132" t="str">
        <f t="shared" ca="1" si="121"/>
        <v/>
      </c>
      <c r="Q656" s="132" t="str">
        <f t="shared" ca="1" si="122"/>
        <v/>
      </c>
      <c r="R656" s="132" t="str">
        <f t="shared" ca="1" si="123"/>
        <v/>
      </c>
      <c r="S656" s="132" t="str">
        <f t="shared" ca="1" si="124"/>
        <v/>
      </c>
      <c r="U656" s="131">
        <v>0.86458333333333337</v>
      </c>
      <c r="V656" s="132">
        <f t="shared" ca="1" si="125"/>
        <v>29520</v>
      </c>
      <c r="W656" s="132">
        <f t="shared" ca="1" si="126"/>
        <v>29520</v>
      </c>
      <c r="X656" s="132">
        <f t="shared" ca="1" si="127"/>
        <v>29520</v>
      </c>
      <c r="Y656" s="132">
        <f t="shared" ca="1" si="128"/>
        <v>29520</v>
      </c>
      <c r="Z656">
        <f t="shared" si="131"/>
        <v>647</v>
      </c>
    </row>
    <row r="657" spans="7:26" x14ac:dyDescent="0.2">
      <c r="G657" s="371"/>
      <c r="M657" t="str">
        <f t="shared" si="129"/>
        <v/>
      </c>
      <c r="N657" t="str">
        <f t="shared" si="130"/>
        <v/>
      </c>
      <c r="O657" s="31" t="e">
        <f t="shared" ca="1" si="120"/>
        <v>#VALUE!</v>
      </c>
      <c r="P657" s="132" t="str">
        <f t="shared" ca="1" si="121"/>
        <v/>
      </c>
      <c r="Q657" s="132" t="str">
        <f t="shared" ca="1" si="122"/>
        <v/>
      </c>
      <c r="R657" s="132" t="str">
        <f t="shared" ca="1" si="123"/>
        <v/>
      </c>
      <c r="S657" s="132" t="str">
        <f t="shared" ca="1" si="124"/>
        <v/>
      </c>
      <c r="U657" s="131">
        <v>0.8652777777777777</v>
      </c>
      <c r="V657" s="132">
        <f t="shared" ca="1" si="125"/>
        <v>29520</v>
      </c>
      <c r="W657" s="132">
        <f t="shared" ca="1" si="126"/>
        <v>29520</v>
      </c>
      <c r="X657" s="132">
        <f t="shared" ca="1" si="127"/>
        <v>29520</v>
      </c>
      <c r="Y657" s="132">
        <f t="shared" ca="1" si="128"/>
        <v>29520</v>
      </c>
      <c r="Z657">
        <f t="shared" si="131"/>
        <v>648</v>
      </c>
    </row>
    <row r="658" spans="7:26" x14ac:dyDescent="0.2">
      <c r="G658" s="371"/>
      <c r="M658" t="str">
        <f t="shared" si="129"/>
        <v/>
      </c>
      <c r="N658" t="str">
        <f t="shared" si="130"/>
        <v/>
      </c>
      <c r="O658" s="31" t="e">
        <f t="shared" ca="1" si="120"/>
        <v>#VALUE!</v>
      </c>
      <c r="P658" s="132" t="str">
        <f t="shared" ca="1" si="121"/>
        <v/>
      </c>
      <c r="Q658" s="132" t="str">
        <f t="shared" ca="1" si="122"/>
        <v/>
      </c>
      <c r="R658" s="132" t="str">
        <f t="shared" ca="1" si="123"/>
        <v/>
      </c>
      <c r="S658" s="132" t="str">
        <f t="shared" ca="1" si="124"/>
        <v/>
      </c>
      <c r="U658" s="131">
        <v>0.86597222222222225</v>
      </c>
      <c r="V658" s="132">
        <f t="shared" ca="1" si="125"/>
        <v>29520</v>
      </c>
      <c r="W658" s="132">
        <f t="shared" ca="1" si="126"/>
        <v>29520</v>
      </c>
      <c r="X658" s="132">
        <f t="shared" ca="1" si="127"/>
        <v>29520</v>
      </c>
      <c r="Y658" s="132">
        <f t="shared" ca="1" si="128"/>
        <v>29520</v>
      </c>
      <c r="Z658">
        <f t="shared" si="131"/>
        <v>649</v>
      </c>
    </row>
    <row r="659" spans="7:26" x14ac:dyDescent="0.2">
      <c r="G659" s="371"/>
      <c r="M659" t="str">
        <f t="shared" si="129"/>
        <v/>
      </c>
      <c r="N659" t="str">
        <f t="shared" si="130"/>
        <v/>
      </c>
      <c r="O659" s="31" t="e">
        <f t="shared" ca="1" si="120"/>
        <v>#VALUE!</v>
      </c>
      <c r="P659" s="132" t="str">
        <f t="shared" ca="1" si="121"/>
        <v/>
      </c>
      <c r="Q659" s="132" t="str">
        <f t="shared" ca="1" si="122"/>
        <v/>
      </c>
      <c r="R659" s="132" t="str">
        <f t="shared" ca="1" si="123"/>
        <v/>
      </c>
      <c r="S659" s="132" t="str">
        <f t="shared" ca="1" si="124"/>
        <v/>
      </c>
      <c r="U659" s="131">
        <v>0.8666666666666667</v>
      </c>
      <c r="V659" s="132">
        <f t="shared" ca="1" si="125"/>
        <v>29520</v>
      </c>
      <c r="W659" s="132">
        <f t="shared" ca="1" si="126"/>
        <v>29520</v>
      </c>
      <c r="X659" s="132">
        <f t="shared" ca="1" si="127"/>
        <v>29520</v>
      </c>
      <c r="Y659" s="132">
        <f t="shared" ca="1" si="128"/>
        <v>29520</v>
      </c>
      <c r="Z659">
        <f t="shared" si="131"/>
        <v>650</v>
      </c>
    </row>
    <row r="660" spans="7:26" x14ac:dyDescent="0.2">
      <c r="G660" s="371"/>
      <c r="M660" t="str">
        <f t="shared" si="129"/>
        <v/>
      </c>
      <c r="N660" t="str">
        <f t="shared" si="130"/>
        <v/>
      </c>
      <c r="O660" s="31" t="e">
        <f t="shared" ca="1" si="120"/>
        <v>#VALUE!</v>
      </c>
      <c r="P660" s="132" t="str">
        <f t="shared" ca="1" si="121"/>
        <v/>
      </c>
      <c r="Q660" s="132" t="str">
        <f t="shared" ca="1" si="122"/>
        <v/>
      </c>
      <c r="R660" s="132" t="str">
        <f t="shared" ca="1" si="123"/>
        <v/>
      </c>
      <c r="S660" s="132" t="str">
        <f t="shared" ca="1" si="124"/>
        <v/>
      </c>
      <c r="U660" s="131">
        <v>0.86736111111111114</v>
      </c>
      <c r="V660" s="132">
        <f t="shared" ca="1" si="125"/>
        <v>29520</v>
      </c>
      <c r="W660" s="132">
        <f t="shared" ca="1" si="126"/>
        <v>29520</v>
      </c>
      <c r="X660" s="132">
        <f t="shared" ca="1" si="127"/>
        <v>29520</v>
      </c>
      <c r="Y660" s="132">
        <f t="shared" ca="1" si="128"/>
        <v>29520</v>
      </c>
      <c r="Z660">
        <f t="shared" si="131"/>
        <v>651</v>
      </c>
    </row>
    <row r="661" spans="7:26" x14ac:dyDescent="0.2">
      <c r="G661" s="371"/>
      <c r="M661" t="str">
        <f t="shared" si="129"/>
        <v/>
      </c>
      <c r="N661" t="str">
        <f t="shared" si="130"/>
        <v/>
      </c>
      <c r="O661" s="31" t="e">
        <f t="shared" ca="1" si="120"/>
        <v>#VALUE!</v>
      </c>
      <c r="P661" s="132" t="str">
        <f t="shared" ca="1" si="121"/>
        <v/>
      </c>
      <c r="Q661" s="132" t="str">
        <f t="shared" ca="1" si="122"/>
        <v/>
      </c>
      <c r="R661" s="132" t="str">
        <f t="shared" ca="1" si="123"/>
        <v/>
      </c>
      <c r="S661" s="132" t="str">
        <f t="shared" ca="1" si="124"/>
        <v/>
      </c>
      <c r="U661" s="131">
        <v>0.86805555555555547</v>
      </c>
      <c r="V661" s="132">
        <f t="shared" ca="1" si="125"/>
        <v>29520</v>
      </c>
      <c r="W661" s="132">
        <f t="shared" ca="1" si="126"/>
        <v>29520</v>
      </c>
      <c r="X661" s="132">
        <f t="shared" ca="1" si="127"/>
        <v>29520</v>
      </c>
      <c r="Y661" s="132">
        <f t="shared" ca="1" si="128"/>
        <v>29520</v>
      </c>
      <c r="Z661">
        <f t="shared" si="131"/>
        <v>652</v>
      </c>
    </row>
    <row r="662" spans="7:26" x14ac:dyDescent="0.2">
      <c r="G662" s="371"/>
      <c r="M662" t="str">
        <f t="shared" si="129"/>
        <v/>
      </c>
      <c r="N662" t="str">
        <f t="shared" si="130"/>
        <v/>
      </c>
      <c r="O662" s="31" t="e">
        <f t="shared" ca="1" si="120"/>
        <v>#VALUE!</v>
      </c>
      <c r="P662" s="132" t="str">
        <f t="shared" ca="1" si="121"/>
        <v/>
      </c>
      <c r="Q662" s="132" t="str">
        <f t="shared" ca="1" si="122"/>
        <v/>
      </c>
      <c r="R662" s="132" t="str">
        <f t="shared" ca="1" si="123"/>
        <v/>
      </c>
      <c r="S662" s="132" t="str">
        <f t="shared" ca="1" si="124"/>
        <v/>
      </c>
      <c r="U662" s="131">
        <v>0.86875000000000002</v>
      </c>
      <c r="V662" s="132">
        <f t="shared" ca="1" si="125"/>
        <v>29520</v>
      </c>
      <c r="W662" s="132">
        <f t="shared" ca="1" si="126"/>
        <v>29520</v>
      </c>
      <c r="X662" s="132">
        <f t="shared" ca="1" si="127"/>
        <v>29520</v>
      </c>
      <c r="Y662" s="132">
        <f t="shared" ca="1" si="128"/>
        <v>29520</v>
      </c>
      <c r="Z662">
        <f t="shared" si="131"/>
        <v>653</v>
      </c>
    </row>
    <row r="663" spans="7:26" x14ac:dyDescent="0.2">
      <c r="G663" s="371"/>
      <c r="M663" t="str">
        <f t="shared" si="129"/>
        <v/>
      </c>
      <c r="N663" t="str">
        <f t="shared" si="130"/>
        <v/>
      </c>
      <c r="O663" s="31" t="e">
        <f t="shared" ca="1" si="120"/>
        <v>#VALUE!</v>
      </c>
      <c r="P663" s="132" t="str">
        <f t="shared" ca="1" si="121"/>
        <v/>
      </c>
      <c r="Q663" s="132" t="str">
        <f t="shared" ca="1" si="122"/>
        <v/>
      </c>
      <c r="R663" s="132" t="str">
        <f t="shared" ca="1" si="123"/>
        <v/>
      </c>
      <c r="S663" s="132" t="str">
        <f t="shared" ca="1" si="124"/>
        <v/>
      </c>
      <c r="U663" s="131">
        <v>0.86944444444444446</v>
      </c>
      <c r="V663" s="132">
        <f t="shared" ca="1" si="125"/>
        <v>29520</v>
      </c>
      <c r="W663" s="132">
        <f t="shared" ca="1" si="126"/>
        <v>29520</v>
      </c>
      <c r="X663" s="132">
        <f t="shared" ca="1" si="127"/>
        <v>29520</v>
      </c>
      <c r="Y663" s="132">
        <f t="shared" ca="1" si="128"/>
        <v>29520</v>
      </c>
      <c r="Z663">
        <f t="shared" si="131"/>
        <v>654</v>
      </c>
    </row>
    <row r="664" spans="7:26" x14ac:dyDescent="0.2">
      <c r="G664" s="371"/>
      <c r="M664" t="str">
        <f t="shared" si="129"/>
        <v/>
      </c>
      <c r="N664" t="str">
        <f t="shared" si="130"/>
        <v/>
      </c>
      <c r="O664" s="31" t="e">
        <f t="shared" ca="1" si="120"/>
        <v>#VALUE!</v>
      </c>
      <c r="P664" s="132" t="str">
        <f t="shared" ca="1" si="121"/>
        <v/>
      </c>
      <c r="Q664" s="132" t="str">
        <f t="shared" ca="1" si="122"/>
        <v/>
      </c>
      <c r="R664" s="132" t="str">
        <f t="shared" ca="1" si="123"/>
        <v/>
      </c>
      <c r="S664" s="132" t="str">
        <f t="shared" ca="1" si="124"/>
        <v/>
      </c>
      <c r="U664" s="131">
        <v>0.87013888888888891</v>
      </c>
      <c r="V664" s="132">
        <f t="shared" ca="1" si="125"/>
        <v>29520</v>
      </c>
      <c r="W664" s="132">
        <f t="shared" ca="1" si="126"/>
        <v>29520</v>
      </c>
      <c r="X664" s="132">
        <f t="shared" ca="1" si="127"/>
        <v>29520</v>
      </c>
      <c r="Y664" s="132">
        <f t="shared" ca="1" si="128"/>
        <v>29520</v>
      </c>
      <c r="Z664">
        <f t="shared" si="131"/>
        <v>655</v>
      </c>
    </row>
    <row r="665" spans="7:26" x14ac:dyDescent="0.2">
      <c r="G665" s="371"/>
      <c r="M665" t="str">
        <f t="shared" si="129"/>
        <v/>
      </c>
      <c r="N665" t="str">
        <f t="shared" si="130"/>
        <v/>
      </c>
      <c r="O665" s="31" t="e">
        <f t="shared" ca="1" si="120"/>
        <v>#VALUE!</v>
      </c>
      <c r="P665" s="132" t="str">
        <f t="shared" ca="1" si="121"/>
        <v/>
      </c>
      <c r="Q665" s="132" t="str">
        <f t="shared" ca="1" si="122"/>
        <v/>
      </c>
      <c r="R665" s="132" t="str">
        <f t="shared" ca="1" si="123"/>
        <v/>
      </c>
      <c r="S665" s="132" t="str">
        <f t="shared" ca="1" si="124"/>
        <v/>
      </c>
      <c r="U665" s="131">
        <v>0.87083333333333324</v>
      </c>
      <c r="V665" s="132">
        <f t="shared" ca="1" si="125"/>
        <v>29520</v>
      </c>
      <c r="W665" s="132">
        <f t="shared" ca="1" si="126"/>
        <v>29520</v>
      </c>
      <c r="X665" s="132">
        <f t="shared" ca="1" si="127"/>
        <v>29520</v>
      </c>
      <c r="Y665" s="132">
        <f t="shared" ca="1" si="128"/>
        <v>29520</v>
      </c>
      <c r="Z665">
        <f t="shared" si="131"/>
        <v>656</v>
      </c>
    </row>
    <row r="666" spans="7:26" x14ac:dyDescent="0.2">
      <c r="G666" s="371"/>
      <c r="M666" t="str">
        <f t="shared" si="129"/>
        <v/>
      </c>
      <c r="N666" t="str">
        <f t="shared" si="130"/>
        <v/>
      </c>
      <c r="O666" s="31" t="e">
        <f t="shared" ca="1" si="120"/>
        <v>#VALUE!</v>
      </c>
      <c r="P666" s="132" t="str">
        <f t="shared" ca="1" si="121"/>
        <v/>
      </c>
      <c r="Q666" s="132" t="str">
        <f t="shared" ca="1" si="122"/>
        <v/>
      </c>
      <c r="R666" s="132" t="str">
        <f t="shared" ca="1" si="123"/>
        <v/>
      </c>
      <c r="S666" s="132" t="str">
        <f t="shared" ca="1" si="124"/>
        <v/>
      </c>
      <c r="U666" s="131">
        <v>0.87152777777777779</v>
      </c>
      <c r="V666" s="132">
        <f t="shared" ca="1" si="125"/>
        <v>29520</v>
      </c>
      <c r="W666" s="132">
        <f t="shared" ca="1" si="126"/>
        <v>29520</v>
      </c>
      <c r="X666" s="132">
        <f t="shared" ca="1" si="127"/>
        <v>29520</v>
      </c>
      <c r="Y666" s="132">
        <f t="shared" ca="1" si="128"/>
        <v>29520</v>
      </c>
      <c r="Z666">
        <f t="shared" si="131"/>
        <v>657</v>
      </c>
    </row>
    <row r="667" spans="7:26" x14ac:dyDescent="0.2">
      <c r="G667" s="371"/>
      <c r="M667" t="str">
        <f t="shared" si="129"/>
        <v/>
      </c>
      <c r="N667" t="str">
        <f t="shared" si="130"/>
        <v/>
      </c>
      <c r="O667" s="31" t="e">
        <f t="shared" ca="1" si="120"/>
        <v>#VALUE!</v>
      </c>
      <c r="P667" s="132" t="str">
        <f t="shared" ca="1" si="121"/>
        <v/>
      </c>
      <c r="Q667" s="132" t="str">
        <f t="shared" ca="1" si="122"/>
        <v/>
      </c>
      <c r="R667" s="132" t="str">
        <f t="shared" ca="1" si="123"/>
        <v/>
      </c>
      <c r="S667" s="132" t="str">
        <f t="shared" ca="1" si="124"/>
        <v/>
      </c>
      <c r="U667" s="131">
        <v>0.87222222222222223</v>
      </c>
      <c r="V667" s="132">
        <f t="shared" ca="1" si="125"/>
        <v>29520</v>
      </c>
      <c r="W667" s="132">
        <f t="shared" ca="1" si="126"/>
        <v>29520</v>
      </c>
      <c r="X667" s="132">
        <f t="shared" ca="1" si="127"/>
        <v>29520</v>
      </c>
      <c r="Y667" s="132">
        <f t="shared" ca="1" si="128"/>
        <v>29520</v>
      </c>
      <c r="Z667">
        <f t="shared" si="131"/>
        <v>658</v>
      </c>
    </row>
    <row r="668" spans="7:26" x14ac:dyDescent="0.2">
      <c r="G668" s="371"/>
      <c r="M668" t="str">
        <f t="shared" si="129"/>
        <v/>
      </c>
      <c r="N668" t="str">
        <f t="shared" si="130"/>
        <v/>
      </c>
      <c r="O668" s="31" t="e">
        <f t="shared" ca="1" si="120"/>
        <v>#VALUE!</v>
      </c>
      <c r="P668" s="132" t="str">
        <f t="shared" ca="1" si="121"/>
        <v/>
      </c>
      <c r="Q668" s="132" t="str">
        <f t="shared" ca="1" si="122"/>
        <v/>
      </c>
      <c r="R668" s="132" t="str">
        <f t="shared" ca="1" si="123"/>
        <v/>
      </c>
      <c r="S668" s="132" t="str">
        <f t="shared" ca="1" si="124"/>
        <v/>
      </c>
      <c r="U668" s="131">
        <v>0.87291666666666667</v>
      </c>
      <c r="V668" s="132">
        <f t="shared" ca="1" si="125"/>
        <v>29520</v>
      </c>
      <c r="W668" s="132">
        <f t="shared" ca="1" si="126"/>
        <v>29520</v>
      </c>
      <c r="X668" s="132">
        <f t="shared" ca="1" si="127"/>
        <v>29520</v>
      </c>
      <c r="Y668" s="132">
        <f t="shared" ca="1" si="128"/>
        <v>29520</v>
      </c>
      <c r="Z668">
        <f t="shared" si="131"/>
        <v>659</v>
      </c>
    </row>
    <row r="669" spans="7:26" x14ac:dyDescent="0.2">
      <c r="G669" s="371"/>
      <c r="M669" t="str">
        <f t="shared" si="129"/>
        <v/>
      </c>
      <c r="N669" t="str">
        <f t="shared" si="130"/>
        <v/>
      </c>
      <c r="O669" s="31" t="e">
        <f t="shared" ca="1" si="120"/>
        <v>#VALUE!</v>
      </c>
      <c r="P669" s="132" t="str">
        <f t="shared" ca="1" si="121"/>
        <v/>
      </c>
      <c r="Q669" s="132" t="str">
        <f t="shared" ca="1" si="122"/>
        <v/>
      </c>
      <c r="R669" s="132" t="str">
        <f t="shared" ca="1" si="123"/>
        <v/>
      </c>
      <c r="S669" s="132" t="str">
        <f t="shared" ca="1" si="124"/>
        <v/>
      </c>
      <c r="U669" s="131">
        <v>0.87361111111111101</v>
      </c>
      <c r="V669" s="132">
        <f t="shared" ca="1" si="125"/>
        <v>29520</v>
      </c>
      <c r="W669" s="132">
        <f t="shared" ca="1" si="126"/>
        <v>29520</v>
      </c>
      <c r="X669" s="132">
        <f t="shared" ca="1" si="127"/>
        <v>29520</v>
      </c>
      <c r="Y669" s="132">
        <f t="shared" ca="1" si="128"/>
        <v>29520</v>
      </c>
      <c r="Z669">
        <f t="shared" si="131"/>
        <v>660</v>
      </c>
    </row>
    <row r="670" spans="7:26" x14ac:dyDescent="0.2">
      <c r="G670" s="371"/>
      <c r="M670" t="str">
        <f t="shared" si="129"/>
        <v/>
      </c>
      <c r="N670" t="str">
        <f t="shared" si="130"/>
        <v/>
      </c>
      <c r="O670" s="31" t="e">
        <f t="shared" ca="1" si="120"/>
        <v>#VALUE!</v>
      </c>
      <c r="P670" s="132" t="str">
        <f t="shared" ca="1" si="121"/>
        <v/>
      </c>
      <c r="Q670" s="132" t="str">
        <f t="shared" ca="1" si="122"/>
        <v/>
      </c>
      <c r="R670" s="132" t="str">
        <f t="shared" ca="1" si="123"/>
        <v/>
      </c>
      <c r="S670" s="132" t="str">
        <f t="shared" ca="1" si="124"/>
        <v/>
      </c>
      <c r="U670" s="131">
        <v>0.87430555555555556</v>
      </c>
      <c r="V670" s="132">
        <f t="shared" ca="1" si="125"/>
        <v>29520</v>
      </c>
      <c r="W670" s="132">
        <f t="shared" ca="1" si="126"/>
        <v>29520</v>
      </c>
      <c r="X670" s="132">
        <f t="shared" ca="1" si="127"/>
        <v>29520</v>
      </c>
      <c r="Y670" s="132">
        <f t="shared" ca="1" si="128"/>
        <v>29520</v>
      </c>
      <c r="Z670">
        <f t="shared" si="131"/>
        <v>661</v>
      </c>
    </row>
    <row r="671" spans="7:26" x14ac:dyDescent="0.2">
      <c r="G671" s="371"/>
      <c r="M671" t="str">
        <f t="shared" si="129"/>
        <v/>
      </c>
      <c r="N671" t="str">
        <f t="shared" si="130"/>
        <v/>
      </c>
      <c r="O671" s="31" t="e">
        <f t="shared" ca="1" si="120"/>
        <v>#VALUE!</v>
      </c>
      <c r="P671" s="132" t="str">
        <f t="shared" ca="1" si="121"/>
        <v/>
      </c>
      <c r="Q671" s="132" t="str">
        <f t="shared" ca="1" si="122"/>
        <v/>
      </c>
      <c r="R671" s="132" t="str">
        <f t="shared" ca="1" si="123"/>
        <v/>
      </c>
      <c r="S671" s="132" t="str">
        <f t="shared" ca="1" si="124"/>
        <v/>
      </c>
      <c r="U671" s="131">
        <v>0.875</v>
      </c>
      <c r="V671" s="132">
        <f t="shared" ca="1" si="125"/>
        <v>29520</v>
      </c>
      <c r="W671" s="132">
        <f t="shared" ca="1" si="126"/>
        <v>29520</v>
      </c>
      <c r="X671" s="132">
        <f t="shared" ca="1" si="127"/>
        <v>29520</v>
      </c>
      <c r="Y671" s="132">
        <f t="shared" ca="1" si="128"/>
        <v>29520</v>
      </c>
      <c r="Z671">
        <f t="shared" si="131"/>
        <v>662</v>
      </c>
    </row>
    <row r="672" spans="7:26" x14ac:dyDescent="0.2">
      <c r="G672" s="371"/>
      <c r="M672" t="str">
        <f t="shared" si="129"/>
        <v/>
      </c>
      <c r="N672" t="str">
        <f t="shared" si="130"/>
        <v/>
      </c>
      <c r="O672" s="31" t="e">
        <f t="shared" ca="1" si="120"/>
        <v>#VALUE!</v>
      </c>
      <c r="P672" s="132" t="str">
        <f t="shared" ca="1" si="121"/>
        <v/>
      </c>
      <c r="Q672" s="132" t="str">
        <f t="shared" ca="1" si="122"/>
        <v/>
      </c>
      <c r="R672" s="132" t="str">
        <f t="shared" ca="1" si="123"/>
        <v/>
      </c>
      <c r="S672" s="132" t="str">
        <f t="shared" ca="1" si="124"/>
        <v/>
      </c>
      <c r="U672" s="131">
        <v>0.87569444444444444</v>
      </c>
      <c r="V672" s="132">
        <f t="shared" ca="1" si="125"/>
        <v>29520</v>
      </c>
      <c r="W672" s="132">
        <f t="shared" ca="1" si="126"/>
        <v>29520</v>
      </c>
      <c r="X672" s="132">
        <f t="shared" ca="1" si="127"/>
        <v>29520</v>
      </c>
      <c r="Y672" s="132">
        <f t="shared" ca="1" si="128"/>
        <v>29520</v>
      </c>
      <c r="Z672">
        <f t="shared" si="131"/>
        <v>663</v>
      </c>
    </row>
    <row r="673" spans="7:26" x14ac:dyDescent="0.2">
      <c r="G673" s="371"/>
      <c r="M673" t="str">
        <f t="shared" si="129"/>
        <v/>
      </c>
      <c r="N673" t="str">
        <f t="shared" si="130"/>
        <v/>
      </c>
      <c r="O673" s="31" t="e">
        <f t="shared" ca="1" si="120"/>
        <v>#VALUE!</v>
      </c>
      <c r="P673" s="132" t="str">
        <f t="shared" ca="1" si="121"/>
        <v/>
      </c>
      <c r="Q673" s="132" t="str">
        <f t="shared" ca="1" si="122"/>
        <v/>
      </c>
      <c r="R673" s="132" t="str">
        <f t="shared" ca="1" si="123"/>
        <v/>
      </c>
      <c r="S673" s="132" t="str">
        <f t="shared" ca="1" si="124"/>
        <v/>
      </c>
      <c r="U673" s="131">
        <v>0.87638888888888899</v>
      </c>
      <c r="V673" s="132">
        <f t="shared" ca="1" si="125"/>
        <v>29520</v>
      </c>
      <c r="W673" s="132">
        <f t="shared" ca="1" si="126"/>
        <v>29520</v>
      </c>
      <c r="X673" s="132">
        <f t="shared" ca="1" si="127"/>
        <v>29520</v>
      </c>
      <c r="Y673" s="132">
        <f t="shared" ca="1" si="128"/>
        <v>29520</v>
      </c>
      <c r="Z673">
        <f t="shared" si="131"/>
        <v>664</v>
      </c>
    </row>
    <row r="674" spans="7:26" x14ac:dyDescent="0.2">
      <c r="G674" s="371"/>
      <c r="M674" t="str">
        <f t="shared" si="129"/>
        <v/>
      </c>
      <c r="N674" t="str">
        <f t="shared" si="130"/>
        <v/>
      </c>
      <c r="O674" s="31" t="e">
        <f t="shared" ca="1" si="120"/>
        <v>#VALUE!</v>
      </c>
      <c r="P674" s="132" t="str">
        <f t="shared" ca="1" si="121"/>
        <v/>
      </c>
      <c r="Q674" s="132" t="str">
        <f t="shared" ca="1" si="122"/>
        <v/>
      </c>
      <c r="R674" s="132" t="str">
        <f t="shared" ca="1" si="123"/>
        <v/>
      </c>
      <c r="S674" s="132" t="str">
        <f t="shared" ca="1" si="124"/>
        <v/>
      </c>
      <c r="U674" s="131">
        <v>0.87708333333333333</v>
      </c>
      <c r="V674" s="132">
        <f t="shared" ca="1" si="125"/>
        <v>29520</v>
      </c>
      <c r="W674" s="132">
        <f t="shared" ca="1" si="126"/>
        <v>29520</v>
      </c>
      <c r="X674" s="132">
        <f t="shared" ca="1" si="127"/>
        <v>29520</v>
      </c>
      <c r="Y674" s="132">
        <f t="shared" ca="1" si="128"/>
        <v>29520</v>
      </c>
      <c r="Z674">
        <f t="shared" si="131"/>
        <v>665</v>
      </c>
    </row>
    <row r="675" spans="7:26" x14ac:dyDescent="0.2">
      <c r="G675" s="371"/>
      <c r="M675" t="str">
        <f t="shared" si="129"/>
        <v/>
      </c>
      <c r="N675" t="str">
        <f t="shared" si="130"/>
        <v/>
      </c>
      <c r="O675" s="31" t="e">
        <f t="shared" ca="1" si="120"/>
        <v>#VALUE!</v>
      </c>
      <c r="P675" s="132" t="str">
        <f t="shared" ca="1" si="121"/>
        <v/>
      </c>
      <c r="Q675" s="132" t="str">
        <f t="shared" ca="1" si="122"/>
        <v/>
      </c>
      <c r="R675" s="132" t="str">
        <f t="shared" ca="1" si="123"/>
        <v/>
      </c>
      <c r="S675" s="132" t="str">
        <f t="shared" ca="1" si="124"/>
        <v/>
      </c>
      <c r="U675" s="131">
        <v>0.87777777777777777</v>
      </c>
      <c r="V675" s="132">
        <f t="shared" ca="1" si="125"/>
        <v>29520</v>
      </c>
      <c r="W675" s="132">
        <f t="shared" ca="1" si="126"/>
        <v>29520</v>
      </c>
      <c r="X675" s="132">
        <f t="shared" ca="1" si="127"/>
        <v>29520</v>
      </c>
      <c r="Y675" s="132">
        <f t="shared" ca="1" si="128"/>
        <v>29520</v>
      </c>
      <c r="Z675">
        <f t="shared" si="131"/>
        <v>666</v>
      </c>
    </row>
    <row r="676" spans="7:26" x14ac:dyDescent="0.2">
      <c r="G676" s="371"/>
      <c r="M676" t="str">
        <f t="shared" si="129"/>
        <v/>
      </c>
      <c r="N676" t="str">
        <f t="shared" si="130"/>
        <v/>
      </c>
      <c r="O676" s="31" t="e">
        <f t="shared" ca="1" si="120"/>
        <v>#VALUE!</v>
      </c>
      <c r="P676" s="132" t="str">
        <f t="shared" ca="1" si="121"/>
        <v/>
      </c>
      <c r="Q676" s="132" t="str">
        <f t="shared" ca="1" si="122"/>
        <v/>
      </c>
      <c r="R676" s="132" t="str">
        <f t="shared" ca="1" si="123"/>
        <v/>
      </c>
      <c r="S676" s="132" t="str">
        <f t="shared" ca="1" si="124"/>
        <v/>
      </c>
      <c r="U676" s="131">
        <v>0.87847222222222221</v>
      </c>
      <c r="V676" s="132">
        <f t="shared" ca="1" si="125"/>
        <v>29520</v>
      </c>
      <c r="W676" s="132">
        <f t="shared" ca="1" si="126"/>
        <v>29520</v>
      </c>
      <c r="X676" s="132">
        <f t="shared" ca="1" si="127"/>
        <v>29520</v>
      </c>
      <c r="Y676" s="132">
        <f t="shared" ca="1" si="128"/>
        <v>29520</v>
      </c>
      <c r="Z676">
        <f t="shared" si="131"/>
        <v>667</v>
      </c>
    </row>
    <row r="677" spans="7:26" x14ac:dyDescent="0.2">
      <c r="G677" s="371"/>
      <c r="M677" t="str">
        <f t="shared" si="129"/>
        <v/>
      </c>
      <c r="N677" t="str">
        <f t="shared" si="130"/>
        <v/>
      </c>
      <c r="O677" s="31" t="e">
        <f t="shared" ca="1" si="120"/>
        <v>#VALUE!</v>
      </c>
      <c r="P677" s="132" t="str">
        <f t="shared" ca="1" si="121"/>
        <v/>
      </c>
      <c r="Q677" s="132" t="str">
        <f t="shared" ca="1" si="122"/>
        <v/>
      </c>
      <c r="R677" s="132" t="str">
        <f t="shared" ca="1" si="123"/>
        <v/>
      </c>
      <c r="S677" s="132" t="str">
        <f t="shared" ca="1" si="124"/>
        <v/>
      </c>
      <c r="U677" s="131">
        <v>0.87916666666666676</v>
      </c>
      <c r="V677" s="132">
        <f t="shared" ca="1" si="125"/>
        <v>29520</v>
      </c>
      <c r="W677" s="132">
        <f t="shared" ca="1" si="126"/>
        <v>29520</v>
      </c>
      <c r="X677" s="132">
        <f t="shared" ca="1" si="127"/>
        <v>29520</v>
      </c>
      <c r="Y677" s="132">
        <f t="shared" ca="1" si="128"/>
        <v>29520</v>
      </c>
      <c r="Z677">
        <f t="shared" si="131"/>
        <v>668</v>
      </c>
    </row>
    <row r="678" spans="7:26" x14ac:dyDescent="0.2">
      <c r="G678" s="371"/>
      <c r="M678" t="str">
        <f t="shared" si="129"/>
        <v/>
      </c>
      <c r="N678" t="str">
        <f t="shared" si="130"/>
        <v/>
      </c>
      <c r="O678" s="31" t="e">
        <f t="shared" ca="1" si="120"/>
        <v>#VALUE!</v>
      </c>
      <c r="P678" s="132" t="str">
        <f t="shared" ca="1" si="121"/>
        <v/>
      </c>
      <c r="Q678" s="132" t="str">
        <f t="shared" ca="1" si="122"/>
        <v/>
      </c>
      <c r="R678" s="132" t="str">
        <f t="shared" ca="1" si="123"/>
        <v/>
      </c>
      <c r="S678" s="132" t="str">
        <f t="shared" ca="1" si="124"/>
        <v/>
      </c>
      <c r="U678" s="131">
        <v>0.87986111111111109</v>
      </c>
      <c r="V678" s="132">
        <f t="shared" ca="1" si="125"/>
        <v>29520</v>
      </c>
      <c r="W678" s="132">
        <f t="shared" ca="1" si="126"/>
        <v>29520</v>
      </c>
      <c r="X678" s="132">
        <f t="shared" ca="1" si="127"/>
        <v>29520</v>
      </c>
      <c r="Y678" s="132">
        <f t="shared" ca="1" si="128"/>
        <v>29520</v>
      </c>
      <c r="Z678">
        <f t="shared" si="131"/>
        <v>669</v>
      </c>
    </row>
    <row r="679" spans="7:26" x14ac:dyDescent="0.2">
      <c r="G679" s="371"/>
      <c r="M679" t="str">
        <f t="shared" si="129"/>
        <v/>
      </c>
      <c r="N679" t="str">
        <f t="shared" si="130"/>
        <v/>
      </c>
      <c r="O679" s="31" t="e">
        <f t="shared" ca="1" si="120"/>
        <v>#VALUE!</v>
      </c>
      <c r="P679" s="132" t="str">
        <f t="shared" ca="1" si="121"/>
        <v/>
      </c>
      <c r="Q679" s="132" t="str">
        <f t="shared" ca="1" si="122"/>
        <v/>
      </c>
      <c r="R679" s="132" t="str">
        <f t="shared" ca="1" si="123"/>
        <v/>
      </c>
      <c r="S679" s="132" t="str">
        <f t="shared" ca="1" si="124"/>
        <v/>
      </c>
      <c r="U679" s="131">
        <v>0.88055555555555554</v>
      </c>
      <c r="V679" s="132">
        <f t="shared" ca="1" si="125"/>
        <v>29520</v>
      </c>
      <c r="W679" s="132">
        <f t="shared" ca="1" si="126"/>
        <v>29520</v>
      </c>
      <c r="X679" s="132">
        <f t="shared" ca="1" si="127"/>
        <v>29520</v>
      </c>
      <c r="Y679" s="132">
        <f t="shared" ca="1" si="128"/>
        <v>29520</v>
      </c>
      <c r="Z679">
        <f t="shared" si="131"/>
        <v>670</v>
      </c>
    </row>
    <row r="680" spans="7:26" x14ac:dyDescent="0.2">
      <c r="G680" s="371"/>
      <c r="M680" t="str">
        <f t="shared" si="129"/>
        <v/>
      </c>
      <c r="N680" t="str">
        <f t="shared" si="130"/>
        <v/>
      </c>
      <c r="O680" s="31" t="e">
        <f t="shared" ca="1" si="120"/>
        <v>#VALUE!</v>
      </c>
      <c r="P680" s="132" t="str">
        <f t="shared" ca="1" si="121"/>
        <v/>
      </c>
      <c r="Q680" s="132" t="str">
        <f t="shared" ca="1" si="122"/>
        <v/>
      </c>
      <c r="R680" s="132" t="str">
        <f t="shared" ca="1" si="123"/>
        <v/>
      </c>
      <c r="S680" s="132" t="str">
        <f t="shared" ca="1" si="124"/>
        <v/>
      </c>
      <c r="U680" s="131">
        <v>0.88124999999999998</v>
      </c>
      <c r="V680" s="132">
        <f t="shared" ca="1" si="125"/>
        <v>29520</v>
      </c>
      <c r="W680" s="132">
        <f t="shared" ca="1" si="126"/>
        <v>29520</v>
      </c>
      <c r="X680" s="132">
        <f t="shared" ca="1" si="127"/>
        <v>29520</v>
      </c>
      <c r="Y680" s="132">
        <f t="shared" ca="1" si="128"/>
        <v>29520</v>
      </c>
      <c r="Z680">
        <f t="shared" si="131"/>
        <v>671</v>
      </c>
    </row>
    <row r="681" spans="7:26" x14ac:dyDescent="0.2">
      <c r="G681" s="371"/>
      <c r="M681" t="str">
        <f t="shared" si="129"/>
        <v/>
      </c>
      <c r="N681" t="str">
        <f t="shared" si="130"/>
        <v/>
      </c>
      <c r="O681" s="31" t="e">
        <f t="shared" ca="1" si="120"/>
        <v>#VALUE!</v>
      </c>
      <c r="P681" s="132" t="str">
        <f t="shared" ca="1" si="121"/>
        <v/>
      </c>
      <c r="Q681" s="132" t="str">
        <f t="shared" ca="1" si="122"/>
        <v/>
      </c>
      <c r="R681" s="132" t="str">
        <f t="shared" ca="1" si="123"/>
        <v/>
      </c>
      <c r="S681" s="132" t="str">
        <f t="shared" ca="1" si="124"/>
        <v/>
      </c>
      <c r="U681" s="131">
        <v>0.88194444444444453</v>
      </c>
      <c r="V681" s="132">
        <f t="shared" ca="1" si="125"/>
        <v>29520</v>
      </c>
      <c r="W681" s="132">
        <f t="shared" ca="1" si="126"/>
        <v>29520</v>
      </c>
      <c r="X681" s="132">
        <f t="shared" ca="1" si="127"/>
        <v>29520</v>
      </c>
      <c r="Y681" s="132">
        <f t="shared" ca="1" si="128"/>
        <v>29520</v>
      </c>
      <c r="Z681">
        <f t="shared" si="131"/>
        <v>672</v>
      </c>
    </row>
    <row r="682" spans="7:26" x14ac:dyDescent="0.2">
      <c r="G682" s="371"/>
      <c r="M682" t="str">
        <f t="shared" si="129"/>
        <v/>
      </c>
      <c r="N682" t="str">
        <f t="shared" si="130"/>
        <v/>
      </c>
      <c r="O682" s="31" t="e">
        <f t="shared" ca="1" si="120"/>
        <v>#VALUE!</v>
      </c>
      <c r="P682" s="132" t="str">
        <f t="shared" ca="1" si="121"/>
        <v/>
      </c>
      <c r="Q682" s="132" t="str">
        <f t="shared" ca="1" si="122"/>
        <v/>
      </c>
      <c r="R682" s="132" t="str">
        <f t="shared" ca="1" si="123"/>
        <v/>
      </c>
      <c r="S682" s="132" t="str">
        <f t="shared" ca="1" si="124"/>
        <v/>
      </c>
      <c r="U682" s="131">
        <v>0.88263888888888886</v>
      </c>
      <c r="V682" s="132">
        <f t="shared" ca="1" si="125"/>
        <v>29520</v>
      </c>
      <c r="W682" s="132">
        <f t="shared" ca="1" si="126"/>
        <v>29520</v>
      </c>
      <c r="X682" s="132">
        <f t="shared" ca="1" si="127"/>
        <v>29520</v>
      </c>
      <c r="Y682" s="132">
        <f t="shared" ca="1" si="128"/>
        <v>29520</v>
      </c>
      <c r="Z682">
        <f t="shared" si="131"/>
        <v>673</v>
      </c>
    </row>
    <row r="683" spans="7:26" x14ac:dyDescent="0.2">
      <c r="G683" s="371"/>
      <c r="M683" t="str">
        <f t="shared" si="129"/>
        <v/>
      </c>
      <c r="N683" t="str">
        <f t="shared" si="130"/>
        <v/>
      </c>
      <c r="O683" s="31" t="e">
        <f t="shared" ca="1" si="120"/>
        <v>#VALUE!</v>
      </c>
      <c r="P683" s="132" t="str">
        <f t="shared" ca="1" si="121"/>
        <v/>
      </c>
      <c r="Q683" s="132" t="str">
        <f t="shared" ca="1" si="122"/>
        <v/>
      </c>
      <c r="R683" s="132" t="str">
        <f t="shared" ca="1" si="123"/>
        <v/>
      </c>
      <c r="S683" s="132" t="str">
        <f t="shared" ca="1" si="124"/>
        <v/>
      </c>
      <c r="U683" s="131">
        <v>0.8833333333333333</v>
      </c>
      <c r="V683" s="132">
        <f t="shared" ca="1" si="125"/>
        <v>29520</v>
      </c>
      <c r="W683" s="132">
        <f t="shared" ca="1" si="126"/>
        <v>29520</v>
      </c>
      <c r="X683" s="132">
        <f t="shared" ca="1" si="127"/>
        <v>29520</v>
      </c>
      <c r="Y683" s="132">
        <f t="shared" ca="1" si="128"/>
        <v>29520</v>
      </c>
      <c r="Z683">
        <f t="shared" si="131"/>
        <v>674</v>
      </c>
    </row>
    <row r="684" spans="7:26" x14ac:dyDescent="0.2">
      <c r="G684" s="371"/>
      <c r="M684" t="str">
        <f t="shared" si="129"/>
        <v/>
      </c>
      <c r="N684" t="str">
        <f t="shared" si="130"/>
        <v/>
      </c>
      <c r="O684" s="31" t="e">
        <f t="shared" ca="1" si="120"/>
        <v>#VALUE!</v>
      </c>
      <c r="P684" s="132" t="str">
        <f t="shared" ca="1" si="121"/>
        <v/>
      </c>
      <c r="Q684" s="132" t="str">
        <f t="shared" ca="1" si="122"/>
        <v/>
      </c>
      <c r="R684" s="132" t="str">
        <f t="shared" ca="1" si="123"/>
        <v/>
      </c>
      <c r="S684" s="132" t="str">
        <f t="shared" ca="1" si="124"/>
        <v/>
      </c>
      <c r="U684" s="131">
        <v>0.88402777777777775</v>
      </c>
      <c r="V684" s="132">
        <f t="shared" ca="1" si="125"/>
        <v>29520</v>
      </c>
      <c r="W684" s="132">
        <f t="shared" ca="1" si="126"/>
        <v>29520</v>
      </c>
      <c r="X684" s="132">
        <f t="shared" ca="1" si="127"/>
        <v>29520</v>
      </c>
      <c r="Y684" s="132">
        <f t="shared" ca="1" si="128"/>
        <v>29520</v>
      </c>
      <c r="Z684">
        <f t="shared" si="131"/>
        <v>675</v>
      </c>
    </row>
    <row r="685" spans="7:26" x14ac:dyDescent="0.2">
      <c r="G685" s="371"/>
      <c r="M685" t="str">
        <f t="shared" si="129"/>
        <v/>
      </c>
      <c r="N685" t="str">
        <f t="shared" si="130"/>
        <v/>
      </c>
      <c r="O685" s="31" t="e">
        <f t="shared" ca="1" si="120"/>
        <v>#VALUE!</v>
      </c>
      <c r="P685" s="132" t="str">
        <f t="shared" ca="1" si="121"/>
        <v/>
      </c>
      <c r="Q685" s="132" t="str">
        <f t="shared" ca="1" si="122"/>
        <v/>
      </c>
      <c r="R685" s="132" t="str">
        <f t="shared" ca="1" si="123"/>
        <v/>
      </c>
      <c r="S685" s="132" t="str">
        <f t="shared" ca="1" si="124"/>
        <v/>
      </c>
      <c r="U685" s="131">
        <v>0.8847222222222223</v>
      </c>
      <c r="V685" s="132">
        <f t="shared" ca="1" si="125"/>
        <v>29520</v>
      </c>
      <c r="W685" s="132">
        <f t="shared" ca="1" si="126"/>
        <v>29520</v>
      </c>
      <c r="X685" s="132">
        <f t="shared" ca="1" si="127"/>
        <v>29520</v>
      </c>
      <c r="Y685" s="132">
        <f t="shared" ca="1" si="128"/>
        <v>29520</v>
      </c>
      <c r="Z685">
        <f t="shared" si="131"/>
        <v>676</v>
      </c>
    </row>
    <row r="686" spans="7:26" x14ac:dyDescent="0.2">
      <c r="G686" s="371"/>
      <c r="M686" t="str">
        <f t="shared" si="129"/>
        <v/>
      </c>
      <c r="N686" t="str">
        <f t="shared" si="130"/>
        <v/>
      </c>
      <c r="O686" s="31" t="e">
        <f t="shared" ca="1" si="120"/>
        <v>#VALUE!</v>
      </c>
      <c r="P686" s="132" t="str">
        <f t="shared" ca="1" si="121"/>
        <v/>
      </c>
      <c r="Q686" s="132" t="str">
        <f t="shared" ca="1" si="122"/>
        <v/>
      </c>
      <c r="R686" s="132" t="str">
        <f t="shared" ca="1" si="123"/>
        <v/>
      </c>
      <c r="S686" s="132" t="str">
        <f t="shared" ca="1" si="124"/>
        <v/>
      </c>
      <c r="U686" s="131">
        <v>0.88541666666666663</v>
      </c>
      <c r="V686" s="132">
        <f t="shared" ca="1" si="125"/>
        <v>29520</v>
      </c>
      <c r="W686" s="132">
        <f t="shared" ca="1" si="126"/>
        <v>29520</v>
      </c>
      <c r="X686" s="132">
        <f t="shared" ca="1" si="127"/>
        <v>29520</v>
      </c>
      <c r="Y686" s="132">
        <f t="shared" ca="1" si="128"/>
        <v>29520</v>
      </c>
      <c r="Z686">
        <f t="shared" si="131"/>
        <v>677</v>
      </c>
    </row>
    <row r="687" spans="7:26" x14ac:dyDescent="0.2">
      <c r="G687" s="371"/>
      <c r="M687" t="str">
        <f t="shared" si="129"/>
        <v/>
      </c>
      <c r="N687" t="str">
        <f t="shared" si="130"/>
        <v/>
      </c>
      <c r="O687" s="31" t="e">
        <f t="shared" ca="1" si="120"/>
        <v>#VALUE!</v>
      </c>
      <c r="P687" s="132" t="str">
        <f t="shared" ca="1" si="121"/>
        <v/>
      </c>
      <c r="Q687" s="132" t="str">
        <f t="shared" ca="1" si="122"/>
        <v/>
      </c>
      <c r="R687" s="132" t="str">
        <f t="shared" ca="1" si="123"/>
        <v/>
      </c>
      <c r="S687" s="132" t="str">
        <f t="shared" ca="1" si="124"/>
        <v/>
      </c>
      <c r="U687" s="131">
        <v>0.88611111111111107</v>
      </c>
      <c r="V687" s="132">
        <f t="shared" ca="1" si="125"/>
        <v>29520</v>
      </c>
      <c r="W687" s="132">
        <f t="shared" ca="1" si="126"/>
        <v>29520</v>
      </c>
      <c r="X687" s="132">
        <f t="shared" ca="1" si="127"/>
        <v>29520</v>
      </c>
      <c r="Y687" s="132">
        <f t="shared" ca="1" si="128"/>
        <v>29520</v>
      </c>
      <c r="Z687">
        <f t="shared" si="131"/>
        <v>678</v>
      </c>
    </row>
    <row r="688" spans="7:26" x14ac:dyDescent="0.2">
      <c r="G688" s="371"/>
      <c r="M688" t="str">
        <f t="shared" si="129"/>
        <v/>
      </c>
      <c r="N688" t="str">
        <f t="shared" si="130"/>
        <v/>
      </c>
      <c r="O688" s="31" t="e">
        <f t="shared" ca="1" si="120"/>
        <v>#VALUE!</v>
      </c>
      <c r="P688" s="132" t="str">
        <f t="shared" ca="1" si="121"/>
        <v/>
      </c>
      <c r="Q688" s="132" t="str">
        <f t="shared" ca="1" si="122"/>
        <v/>
      </c>
      <c r="R688" s="132" t="str">
        <f t="shared" ca="1" si="123"/>
        <v/>
      </c>
      <c r="S688" s="132" t="str">
        <f t="shared" ca="1" si="124"/>
        <v/>
      </c>
      <c r="U688" s="131">
        <v>0.88680555555555562</v>
      </c>
      <c r="V688" s="132">
        <f t="shared" ca="1" si="125"/>
        <v>29520</v>
      </c>
      <c r="W688" s="132">
        <f t="shared" ca="1" si="126"/>
        <v>29520</v>
      </c>
      <c r="X688" s="132">
        <f t="shared" ca="1" si="127"/>
        <v>29520</v>
      </c>
      <c r="Y688" s="132">
        <f t="shared" ca="1" si="128"/>
        <v>29520</v>
      </c>
      <c r="Z688">
        <f t="shared" si="131"/>
        <v>679</v>
      </c>
    </row>
    <row r="689" spans="7:26" x14ac:dyDescent="0.2">
      <c r="G689" s="371"/>
      <c r="M689" t="str">
        <f t="shared" si="129"/>
        <v/>
      </c>
      <c r="N689" t="str">
        <f t="shared" si="130"/>
        <v/>
      </c>
      <c r="O689" s="31" t="e">
        <f t="shared" ca="1" si="120"/>
        <v>#VALUE!</v>
      </c>
      <c r="P689" s="132" t="str">
        <f t="shared" ca="1" si="121"/>
        <v/>
      </c>
      <c r="Q689" s="132" t="str">
        <f t="shared" ca="1" si="122"/>
        <v/>
      </c>
      <c r="R689" s="132" t="str">
        <f t="shared" ca="1" si="123"/>
        <v/>
      </c>
      <c r="S689" s="132" t="str">
        <f t="shared" ca="1" si="124"/>
        <v/>
      </c>
      <c r="U689" s="131">
        <v>0.88750000000000007</v>
      </c>
      <c r="V689" s="132">
        <f t="shared" ca="1" si="125"/>
        <v>29520</v>
      </c>
      <c r="W689" s="132">
        <f t="shared" ca="1" si="126"/>
        <v>29520</v>
      </c>
      <c r="X689" s="132">
        <f t="shared" ca="1" si="127"/>
        <v>29520</v>
      </c>
      <c r="Y689" s="132">
        <f t="shared" ca="1" si="128"/>
        <v>29520</v>
      </c>
      <c r="Z689">
        <f t="shared" si="131"/>
        <v>680</v>
      </c>
    </row>
    <row r="690" spans="7:26" x14ac:dyDescent="0.2">
      <c r="G690" s="371"/>
      <c r="M690" t="str">
        <f t="shared" si="129"/>
        <v/>
      </c>
      <c r="N690" t="str">
        <f t="shared" si="130"/>
        <v/>
      </c>
      <c r="O690" s="31" t="e">
        <f t="shared" ca="1" si="120"/>
        <v>#VALUE!</v>
      </c>
      <c r="P690" s="132" t="str">
        <f t="shared" ca="1" si="121"/>
        <v/>
      </c>
      <c r="Q690" s="132" t="str">
        <f t="shared" ca="1" si="122"/>
        <v/>
      </c>
      <c r="R690" s="132" t="str">
        <f t="shared" ca="1" si="123"/>
        <v/>
      </c>
      <c r="S690" s="132" t="str">
        <f t="shared" ca="1" si="124"/>
        <v/>
      </c>
      <c r="U690" s="131">
        <v>0.8881944444444444</v>
      </c>
      <c r="V690" s="132">
        <f t="shared" ca="1" si="125"/>
        <v>29520</v>
      </c>
      <c r="W690" s="132">
        <f t="shared" ca="1" si="126"/>
        <v>29520</v>
      </c>
      <c r="X690" s="132">
        <f t="shared" ca="1" si="127"/>
        <v>29520</v>
      </c>
      <c r="Y690" s="132">
        <f t="shared" ca="1" si="128"/>
        <v>29520</v>
      </c>
      <c r="Z690">
        <f t="shared" si="131"/>
        <v>681</v>
      </c>
    </row>
    <row r="691" spans="7:26" x14ac:dyDescent="0.2">
      <c r="G691" s="371"/>
      <c r="M691" t="str">
        <f t="shared" si="129"/>
        <v/>
      </c>
      <c r="N691" t="str">
        <f t="shared" si="130"/>
        <v/>
      </c>
      <c r="O691" s="31" t="e">
        <f t="shared" ca="1" si="120"/>
        <v>#VALUE!</v>
      </c>
      <c r="P691" s="132" t="str">
        <f t="shared" ca="1" si="121"/>
        <v/>
      </c>
      <c r="Q691" s="132" t="str">
        <f t="shared" ca="1" si="122"/>
        <v/>
      </c>
      <c r="R691" s="132" t="str">
        <f t="shared" ca="1" si="123"/>
        <v/>
      </c>
      <c r="S691" s="132" t="str">
        <f t="shared" ca="1" si="124"/>
        <v/>
      </c>
      <c r="U691" s="131">
        <v>0.88888888888888884</v>
      </c>
      <c r="V691" s="132">
        <f t="shared" ca="1" si="125"/>
        <v>29520</v>
      </c>
      <c r="W691" s="132">
        <f t="shared" ca="1" si="126"/>
        <v>29520</v>
      </c>
      <c r="X691" s="132">
        <f t="shared" ca="1" si="127"/>
        <v>29520</v>
      </c>
      <c r="Y691" s="132">
        <f t="shared" ca="1" si="128"/>
        <v>29520</v>
      </c>
      <c r="Z691">
        <f t="shared" si="131"/>
        <v>682</v>
      </c>
    </row>
    <row r="692" spans="7:26" x14ac:dyDescent="0.2">
      <c r="G692" s="371"/>
      <c r="M692" t="str">
        <f t="shared" si="129"/>
        <v/>
      </c>
      <c r="N692" t="str">
        <f t="shared" si="130"/>
        <v/>
      </c>
      <c r="O692" s="31" t="e">
        <f t="shared" ca="1" si="120"/>
        <v>#VALUE!</v>
      </c>
      <c r="P692" s="132" t="str">
        <f t="shared" ca="1" si="121"/>
        <v/>
      </c>
      <c r="Q692" s="132" t="str">
        <f t="shared" ca="1" si="122"/>
        <v/>
      </c>
      <c r="R692" s="132" t="str">
        <f t="shared" ca="1" si="123"/>
        <v/>
      </c>
      <c r="S692" s="132" t="str">
        <f t="shared" ca="1" si="124"/>
        <v/>
      </c>
      <c r="U692" s="131">
        <v>0.88958333333333339</v>
      </c>
      <c r="V692" s="132">
        <f t="shared" ca="1" si="125"/>
        <v>29520</v>
      </c>
      <c r="W692" s="132">
        <f t="shared" ca="1" si="126"/>
        <v>29520</v>
      </c>
      <c r="X692" s="132">
        <f t="shared" ca="1" si="127"/>
        <v>29520</v>
      </c>
      <c r="Y692" s="132">
        <f t="shared" ca="1" si="128"/>
        <v>29520</v>
      </c>
      <c r="Z692">
        <f t="shared" si="131"/>
        <v>683</v>
      </c>
    </row>
    <row r="693" spans="7:26" x14ac:dyDescent="0.2">
      <c r="G693" s="371"/>
      <c r="M693" t="str">
        <f t="shared" si="129"/>
        <v/>
      </c>
      <c r="N693" t="str">
        <f t="shared" si="130"/>
        <v/>
      </c>
      <c r="O693" s="31" t="e">
        <f t="shared" ca="1" si="120"/>
        <v>#VALUE!</v>
      </c>
      <c r="P693" s="132" t="str">
        <f t="shared" ca="1" si="121"/>
        <v/>
      </c>
      <c r="Q693" s="132" t="str">
        <f t="shared" ca="1" si="122"/>
        <v/>
      </c>
      <c r="R693" s="132" t="str">
        <f t="shared" ca="1" si="123"/>
        <v/>
      </c>
      <c r="S693" s="132" t="str">
        <f t="shared" ca="1" si="124"/>
        <v/>
      </c>
      <c r="U693" s="131">
        <v>0.89027777777777783</v>
      </c>
      <c r="V693" s="132">
        <f t="shared" ca="1" si="125"/>
        <v>29520</v>
      </c>
      <c r="W693" s="132">
        <f t="shared" ca="1" si="126"/>
        <v>29520</v>
      </c>
      <c r="X693" s="132">
        <f t="shared" ca="1" si="127"/>
        <v>29520</v>
      </c>
      <c r="Y693" s="132">
        <f t="shared" ca="1" si="128"/>
        <v>29520</v>
      </c>
      <c r="Z693">
        <f t="shared" si="131"/>
        <v>684</v>
      </c>
    </row>
    <row r="694" spans="7:26" x14ac:dyDescent="0.2">
      <c r="G694" s="371"/>
      <c r="M694" t="str">
        <f t="shared" si="129"/>
        <v/>
      </c>
      <c r="N694" t="str">
        <f t="shared" si="130"/>
        <v/>
      </c>
      <c r="O694" s="31" t="e">
        <f t="shared" ca="1" si="120"/>
        <v>#VALUE!</v>
      </c>
      <c r="P694" s="132" t="str">
        <f t="shared" ca="1" si="121"/>
        <v/>
      </c>
      <c r="Q694" s="132" t="str">
        <f t="shared" ca="1" si="122"/>
        <v/>
      </c>
      <c r="R694" s="132" t="str">
        <f t="shared" ca="1" si="123"/>
        <v/>
      </c>
      <c r="S694" s="132" t="str">
        <f t="shared" ca="1" si="124"/>
        <v/>
      </c>
      <c r="U694" s="131">
        <v>0.89097222222222217</v>
      </c>
      <c r="V694" s="132">
        <f t="shared" ca="1" si="125"/>
        <v>29520</v>
      </c>
      <c r="W694" s="132">
        <f t="shared" ca="1" si="126"/>
        <v>29520</v>
      </c>
      <c r="X694" s="132">
        <f t="shared" ca="1" si="127"/>
        <v>29520</v>
      </c>
      <c r="Y694" s="132">
        <f t="shared" ca="1" si="128"/>
        <v>29520</v>
      </c>
      <c r="Z694">
        <f t="shared" si="131"/>
        <v>685</v>
      </c>
    </row>
    <row r="695" spans="7:26" x14ac:dyDescent="0.2">
      <c r="G695" s="371"/>
      <c r="M695" t="str">
        <f t="shared" si="129"/>
        <v/>
      </c>
      <c r="N695" t="str">
        <f t="shared" si="130"/>
        <v/>
      </c>
      <c r="O695" s="31" t="e">
        <f t="shared" ca="1" si="120"/>
        <v>#VALUE!</v>
      </c>
      <c r="P695" s="132" t="str">
        <f t="shared" ca="1" si="121"/>
        <v/>
      </c>
      <c r="Q695" s="132" t="str">
        <f t="shared" ca="1" si="122"/>
        <v/>
      </c>
      <c r="R695" s="132" t="str">
        <f t="shared" ca="1" si="123"/>
        <v/>
      </c>
      <c r="S695" s="132" t="str">
        <f t="shared" ca="1" si="124"/>
        <v/>
      </c>
      <c r="U695" s="131">
        <v>0.89166666666666661</v>
      </c>
      <c r="V695" s="132">
        <f t="shared" ca="1" si="125"/>
        <v>29520</v>
      </c>
      <c r="W695" s="132">
        <f t="shared" ca="1" si="126"/>
        <v>29520</v>
      </c>
      <c r="X695" s="132">
        <f t="shared" ca="1" si="127"/>
        <v>29520</v>
      </c>
      <c r="Y695" s="132">
        <f t="shared" ca="1" si="128"/>
        <v>29520</v>
      </c>
      <c r="Z695">
        <f t="shared" si="131"/>
        <v>686</v>
      </c>
    </row>
    <row r="696" spans="7:26" x14ac:dyDescent="0.2">
      <c r="G696" s="371"/>
      <c r="M696" t="str">
        <f t="shared" si="129"/>
        <v/>
      </c>
      <c r="N696" t="str">
        <f t="shared" si="130"/>
        <v/>
      </c>
      <c r="O696" s="31" t="e">
        <f t="shared" ca="1" si="120"/>
        <v>#VALUE!</v>
      </c>
      <c r="P696" s="132" t="str">
        <f t="shared" ca="1" si="121"/>
        <v/>
      </c>
      <c r="Q696" s="132" t="str">
        <f t="shared" ca="1" si="122"/>
        <v/>
      </c>
      <c r="R696" s="132" t="str">
        <f t="shared" ca="1" si="123"/>
        <v/>
      </c>
      <c r="S696" s="132" t="str">
        <f t="shared" ca="1" si="124"/>
        <v/>
      </c>
      <c r="U696" s="131">
        <v>0.89236111111111116</v>
      </c>
      <c r="V696" s="132">
        <f t="shared" ca="1" si="125"/>
        <v>29520</v>
      </c>
      <c r="W696" s="132">
        <f t="shared" ca="1" si="126"/>
        <v>29520</v>
      </c>
      <c r="X696" s="132">
        <f t="shared" ca="1" si="127"/>
        <v>29520</v>
      </c>
      <c r="Y696" s="132">
        <f t="shared" ca="1" si="128"/>
        <v>29520</v>
      </c>
      <c r="Z696">
        <f t="shared" si="131"/>
        <v>687</v>
      </c>
    </row>
    <row r="697" spans="7:26" x14ac:dyDescent="0.2">
      <c r="G697" s="371"/>
      <c r="M697" t="str">
        <f t="shared" si="129"/>
        <v/>
      </c>
      <c r="N697" t="str">
        <f t="shared" si="130"/>
        <v/>
      </c>
      <c r="O697" s="31" t="e">
        <f t="shared" ca="1" si="120"/>
        <v>#VALUE!</v>
      </c>
      <c r="P697" s="132" t="str">
        <f t="shared" ca="1" si="121"/>
        <v/>
      </c>
      <c r="Q697" s="132" t="str">
        <f t="shared" ca="1" si="122"/>
        <v/>
      </c>
      <c r="R697" s="132" t="str">
        <f t="shared" ca="1" si="123"/>
        <v/>
      </c>
      <c r="S697" s="132" t="str">
        <f t="shared" ca="1" si="124"/>
        <v/>
      </c>
      <c r="U697" s="131">
        <v>0.8930555555555556</v>
      </c>
      <c r="V697" s="132">
        <f t="shared" ca="1" si="125"/>
        <v>29520</v>
      </c>
      <c r="W697" s="132">
        <f t="shared" ca="1" si="126"/>
        <v>29520</v>
      </c>
      <c r="X697" s="132">
        <f t="shared" ca="1" si="127"/>
        <v>29520</v>
      </c>
      <c r="Y697" s="132">
        <f t="shared" ca="1" si="128"/>
        <v>29520</v>
      </c>
      <c r="Z697">
        <f t="shared" si="131"/>
        <v>688</v>
      </c>
    </row>
    <row r="698" spans="7:26" x14ac:dyDescent="0.2">
      <c r="G698" s="371"/>
      <c r="M698" t="str">
        <f t="shared" si="129"/>
        <v/>
      </c>
      <c r="N698" t="str">
        <f t="shared" si="130"/>
        <v/>
      </c>
      <c r="O698" s="31" t="e">
        <f t="shared" ca="1" si="120"/>
        <v>#VALUE!</v>
      </c>
      <c r="P698" s="132" t="str">
        <f t="shared" ca="1" si="121"/>
        <v/>
      </c>
      <c r="Q698" s="132" t="str">
        <f t="shared" ca="1" si="122"/>
        <v/>
      </c>
      <c r="R698" s="132" t="str">
        <f t="shared" ca="1" si="123"/>
        <v/>
      </c>
      <c r="S698" s="132" t="str">
        <f t="shared" ca="1" si="124"/>
        <v/>
      </c>
      <c r="U698" s="131">
        <v>0.89374999999999993</v>
      </c>
      <c r="V698" s="132">
        <f t="shared" ca="1" si="125"/>
        <v>29520</v>
      </c>
      <c r="W698" s="132">
        <f t="shared" ca="1" si="126"/>
        <v>29520</v>
      </c>
      <c r="X698" s="132">
        <f t="shared" ca="1" si="127"/>
        <v>29520</v>
      </c>
      <c r="Y698" s="132">
        <f t="shared" ca="1" si="128"/>
        <v>29520</v>
      </c>
      <c r="Z698">
        <f t="shared" si="131"/>
        <v>689</v>
      </c>
    </row>
    <row r="699" spans="7:26" x14ac:dyDescent="0.2">
      <c r="G699" s="371"/>
      <c r="M699" t="str">
        <f t="shared" si="129"/>
        <v/>
      </c>
      <c r="N699" t="str">
        <f t="shared" si="130"/>
        <v/>
      </c>
      <c r="O699" s="31" t="e">
        <f t="shared" ca="1" si="120"/>
        <v>#VALUE!</v>
      </c>
      <c r="P699" s="132" t="str">
        <f t="shared" ca="1" si="121"/>
        <v/>
      </c>
      <c r="Q699" s="132" t="str">
        <f t="shared" ca="1" si="122"/>
        <v/>
      </c>
      <c r="R699" s="132" t="str">
        <f t="shared" ca="1" si="123"/>
        <v/>
      </c>
      <c r="S699" s="132" t="str">
        <f t="shared" ca="1" si="124"/>
        <v/>
      </c>
      <c r="U699" s="131">
        <v>0.89444444444444438</v>
      </c>
      <c r="V699" s="132">
        <f t="shared" ca="1" si="125"/>
        <v>29520</v>
      </c>
      <c r="W699" s="132">
        <f t="shared" ca="1" si="126"/>
        <v>29520</v>
      </c>
      <c r="X699" s="132">
        <f t="shared" ca="1" si="127"/>
        <v>29520</v>
      </c>
      <c r="Y699" s="132">
        <f t="shared" ca="1" si="128"/>
        <v>29520</v>
      </c>
      <c r="Z699">
        <f t="shared" si="131"/>
        <v>690</v>
      </c>
    </row>
    <row r="700" spans="7:26" x14ac:dyDescent="0.2">
      <c r="G700" s="371"/>
      <c r="M700" t="str">
        <f t="shared" si="129"/>
        <v/>
      </c>
      <c r="N700" t="str">
        <f t="shared" si="130"/>
        <v/>
      </c>
      <c r="O700" s="31" t="e">
        <f t="shared" ca="1" si="120"/>
        <v>#VALUE!</v>
      </c>
      <c r="P700" s="132" t="str">
        <f t="shared" ca="1" si="121"/>
        <v/>
      </c>
      <c r="Q700" s="132" t="str">
        <f t="shared" ca="1" si="122"/>
        <v/>
      </c>
      <c r="R700" s="132" t="str">
        <f t="shared" ca="1" si="123"/>
        <v/>
      </c>
      <c r="S700" s="132" t="str">
        <f t="shared" ca="1" si="124"/>
        <v/>
      </c>
      <c r="U700" s="131">
        <v>0.89513888888888893</v>
      </c>
      <c r="V700" s="132">
        <f t="shared" ca="1" si="125"/>
        <v>29520</v>
      </c>
      <c r="W700" s="132">
        <f t="shared" ca="1" si="126"/>
        <v>29520</v>
      </c>
      <c r="X700" s="132">
        <f t="shared" ca="1" si="127"/>
        <v>29520</v>
      </c>
      <c r="Y700" s="132">
        <f t="shared" ca="1" si="128"/>
        <v>29520</v>
      </c>
      <c r="Z700">
        <f t="shared" si="131"/>
        <v>691</v>
      </c>
    </row>
    <row r="701" spans="7:26" x14ac:dyDescent="0.2">
      <c r="G701" s="371"/>
      <c r="M701" t="str">
        <f t="shared" si="129"/>
        <v/>
      </c>
      <c r="N701" t="str">
        <f t="shared" si="130"/>
        <v/>
      </c>
      <c r="O701" s="31" t="e">
        <f t="shared" ca="1" si="120"/>
        <v>#VALUE!</v>
      </c>
      <c r="P701" s="132" t="str">
        <f t="shared" ca="1" si="121"/>
        <v/>
      </c>
      <c r="Q701" s="132" t="str">
        <f t="shared" ca="1" si="122"/>
        <v/>
      </c>
      <c r="R701" s="132" t="str">
        <f t="shared" ca="1" si="123"/>
        <v/>
      </c>
      <c r="S701" s="132" t="str">
        <f t="shared" ca="1" si="124"/>
        <v/>
      </c>
      <c r="U701" s="131">
        <v>0.89583333333333337</v>
      </c>
      <c r="V701" s="132">
        <f t="shared" ca="1" si="125"/>
        <v>29520</v>
      </c>
      <c r="W701" s="132">
        <f t="shared" ca="1" si="126"/>
        <v>29520</v>
      </c>
      <c r="X701" s="132">
        <f t="shared" ca="1" si="127"/>
        <v>29520</v>
      </c>
      <c r="Y701" s="132">
        <f t="shared" ca="1" si="128"/>
        <v>29520</v>
      </c>
      <c r="Z701">
        <f t="shared" si="131"/>
        <v>692</v>
      </c>
    </row>
    <row r="702" spans="7:26" x14ac:dyDescent="0.2">
      <c r="G702" s="371"/>
      <c r="M702" t="str">
        <f t="shared" si="129"/>
        <v/>
      </c>
      <c r="N702" t="str">
        <f t="shared" si="130"/>
        <v/>
      </c>
      <c r="O702" s="31" t="e">
        <f t="shared" ca="1" si="120"/>
        <v>#VALUE!</v>
      </c>
      <c r="P702" s="132" t="str">
        <f t="shared" ca="1" si="121"/>
        <v/>
      </c>
      <c r="Q702" s="132" t="str">
        <f t="shared" ca="1" si="122"/>
        <v/>
      </c>
      <c r="R702" s="132" t="str">
        <f t="shared" ca="1" si="123"/>
        <v/>
      </c>
      <c r="S702" s="132" t="str">
        <f t="shared" ca="1" si="124"/>
        <v/>
      </c>
      <c r="U702" s="131">
        <v>0.8965277777777777</v>
      </c>
      <c r="V702" s="132">
        <f t="shared" ca="1" si="125"/>
        <v>29520</v>
      </c>
      <c r="W702" s="132">
        <f t="shared" ca="1" si="126"/>
        <v>29520</v>
      </c>
      <c r="X702" s="132">
        <f t="shared" ca="1" si="127"/>
        <v>29520</v>
      </c>
      <c r="Y702" s="132">
        <f t="shared" ca="1" si="128"/>
        <v>29520</v>
      </c>
      <c r="Z702">
        <f t="shared" si="131"/>
        <v>693</v>
      </c>
    </row>
    <row r="703" spans="7:26" x14ac:dyDescent="0.2">
      <c r="G703" s="371"/>
      <c r="M703" t="str">
        <f t="shared" si="129"/>
        <v/>
      </c>
      <c r="N703" t="str">
        <f t="shared" si="130"/>
        <v/>
      </c>
      <c r="O703" s="31" t="e">
        <f t="shared" ca="1" si="120"/>
        <v>#VALUE!</v>
      </c>
      <c r="P703" s="132" t="str">
        <f t="shared" ca="1" si="121"/>
        <v/>
      </c>
      <c r="Q703" s="132" t="str">
        <f t="shared" ca="1" si="122"/>
        <v/>
      </c>
      <c r="R703" s="132" t="str">
        <f t="shared" ca="1" si="123"/>
        <v/>
      </c>
      <c r="S703" s="132" t="str">
        <f t="shared" ca="1" si="124"/>
        <v/>
      </c>
      <c r="U703" s="131">
        <v>0.89722222222222225</v>
      </c>
      <c r="V703" s="132">
        <f t="shared" ca="1" si="125"/>
        <v>29520</v>
      </c>
      <c r="W703" s="132">
        <f t="shared" ca="1" si="126"/>
        <v>29520</v>
      </c>
      <c r="X703" s="132">
        <f t="shared" ca="1" si="127"/>
        <v>29520</v>
      </c>
      <c r="Y703" s="132">
        <f t="shared" ca="1" si="128"/>
        <v>29520</v>
      </c>
      <c r="Z703">
        <f t="shared" si="131"/>
        <v>694</v>
      </c>
    </row>
    <row r="704" spans="7:26" x14ac:dyDescent="0.2">
      <c r="G704" s="371"/>
      <c r="M704" t="str">
        <f t="shared" si="129"/>
        <v/>
      </c>
      <c r="N704" t="str">
        <f t="shared" si="130"/>
        <v/>
      </c>
      <c r="O704" s="31" t="e">
        <f t="shared" ca="1" si="120"/>
        <v>#VALUE!</v>
      </c>
      <c r="P704" s="132" t="str">
        <f t="shared" ca="1" si="121"/>
        <v/>
      </c>
      <c r="Q704" s="132" t="str">
        <f t="shared" ca="1" si="122"/>
        <v/>
      </c>
      <c r="R704" s="132" t="str">
        <f t="shared" ca="1" si="123"/>
        <v/>
      </c>
      <c r="S704" s="132" t="str">
        <f t="shared" ca="1" si="124"/>
        <v/>
      </c>
      <c r="U704" s="131">
        <v>0.8979166666666667</v>
      </c>
      <c r="V704" s="132">
        <f t="shared" ca="1" si="125"/>
        <v>29520</v>
      </c>
      <c r="W704" s="132">
        <f t="shared" ca="1" si="126"/>
        <v>29520</v>
      </c>
      <c r="X704" s="132">
        <f t="shared" ca="1" si="127"/>
        <v>29520</v>
      </c>
      <c r="Y704" s="132">
        <f t="shared" ca="1" si="128"/>
        <v>29520</v>
      </c>
      <c r="Z704">
        <f t="shared" si="131"/>
        <v>695</v>
      </c>
    </row>
    <row r="705" spans="7:26" x14ac:dyDescent="0.2">
      <c r="G705" s="371"/>
      <c r="M705" t="str">
        <f t="shared" si="129"/>
        <v/>
      </c>
      <c r="N705" t="str">
        <f t="shared" si="130"/>
        <v/>
      </c>
      <c r="O705" s="31" t="e">
        <f t="shared" ca="1" si="120"/>
        <v>#VALUE!</v>
      </c>
      <c r="P705" s="132" t="str">
        <f t="shared" ca="1" si="121"/>
        <v/>
      </c>
      <c r="Q705" s="132" t="str">
        <f t="shared" ca="1" si="122"/>
        <v/>
      </c>
      <c r="R705" s="132" t="str">
        <f t="shared" ca="1" si="123"/>
        <v/>
      </c>
      <c r="S705" s="132" t="str">
        <f t="shared" ca="1" si="124"/>
        <v/>
      </c>
      <c r="U705" s="131">
        <v>0.89861111111111114</v>
      </c>
      <c r="V705" s="132">
        <f t="shared" ca="1" si="125"/>
        <v>29520</v>
      </c>
      <c r="W705" s="132">
        <f t="shared" ca="1" si="126"/>
        <v>29520</v>
      </c>
      <c r="X705" s="132">
        <f t="shared" ca="1" si="127"/>
        <v>29520</v>
      </c>
      <c r="Y705" s="132">
        <f t="shared" ca="1" si="128"/>
        <v>29520</v>
      </c>
      <c r="Z705">
        <f t="shared" si="131"/>
        <v>696</v>
      </c>
    </row>
    <row r="706" spans="7:26" x14ac:dyDescent="0.2">
      <c r="G706" s="371"/>
      <c r="M706" t="str">
        <f t="shared" si="129"/>
        <v/>
      </c>
      <c r="N706" t="str">
        <f t="shared" si="130"/>
        <v/>
      </c>
      <c r="O706" s="31" t="e">
        <f t="shared" ca="1" si="120"/>
        <v>#VALUE!</v>
      </c>
      <c r="P706" s="132" t="str">
        <f t="shared" ca="1" si="121"/>
        <v/>
      </c>
      <c r="Q706" s="132" t="str">
        <f t="shared" ca="1" si="122"/>
        <v/>
      </c>
      <c r="R706" s="132" t="str">
        <f t="shared" ca="1" si="123"/>
        <v/>
      </c>
      <c r="S706" s="132" t="str">
        <f t="shared" ca="1" si="124"/>
        <v/>
      </c>
      <c r="U706" s="131">
        <v>0.89930555555555547</v>
      </c>
      <c r="V706" s="132">
        <f t="shared" ca="1" si="125"/>
        <v>29520</v>
      </c>
      <c r="W706" s="132">
        <f t="shared" ca="1" si="126"/>
        <v>29520</v>
      </c>
      <c r="X706" s="132">
        <f t="shared" ca="1" si="127"/>
        <v>29520</v>
      </c>
      <c r="Y706" s="132">
        <f t="shared" ca="1" si="128"/>
        <v>29520</v>
      </c>
      <c r="Z706">
        <f t="shared" si="131"/>
        <v>697</v>
      </c>
    </row>
    <row r="707" spans="7:26" x14ac:dyDescent="0.2">
      <c r="G707" s="371"/>
      <c r="M707" t="str">
        <f t="shared" si="129"/>
        <v/>
      </c>
      <c r="N707" t="str">
        <f t="shared" si="130"/>
        <v/>
      </c>
      <c r="O707" s="31" t="e">
        <f t="shared" ca="1" si="120"/>
        <v>#VALUE!</v>
      </c>
      <c r="P707" s="132" t="str">
        <f t="shared" ca="1" si="121"/>
        <v/>
      </c>
      <c r="Q707" s="132" t="str">
        <f t="shared" ca="1" si="122"/>
        <v/>
      </c>
      <c r="R707" s="132" t="str">
        <f t="shared" ca="1" si="123"/>
        <v/>
      </c>
      <c r="S707" s="132" t="str">
        <f t="shared" ca="1" si="124"/>
        <v/>
      </c>
      <c r="U707" s="131">
        <v>0.9</v>
      </c>
      <c r="V707" s="132">
        <f t="shared" ca="1" si="125"/>
        <v>29520</v>
      </c>
      <c r="W707" s="132">
        <f t="shared" ca="1" si="126"/>
        <v>29520</v>
      </c>
      <c r="X707" s="132">
        <f t="shared" ca="1" si="127"/>
        <v>29520</v>
      </c>
      <c r="Y707" s="132">
        <f t="shared" ca="1" si="128"/>
        <v>29520</v>
      </c>
      <c r="Z707">
        <f t="shared" si="131"/>
        <v>698</v>
      </c>
    </row>
    <row r="708" spans="7:26" x14ac:dyDescent="0.2">
      <c r="G708" s="371"/>
      <c r="M708" t="str">
        <f t="shared" si="129"/>
        <v/>
      </c>
      <c r="N708" t="str">
        <f t="shared" si="130"/>
        <v/>
      </c>
      <c r="O708" s="31" t="e">
        <f t="shared" ca="1" si="120"/>
        <v>#VALUE!</v>
      </c>
      <c r="P708" s="132" t="str">
        <f t="shared" ca="1" si="121"/>
        <v/>
      </c>
      <c r="Q708" s="132" t="str">
        <f t="shared" ca="1" si="122"/>
        <v/>
      </c>
      <c r="R708" s="132" t="str">
        <f t="shared" ca="1" si="123"/>
        <v/>
      </c>
      <c r="S708" s="132" t="str">
        <f t="shared" ca="1" si="124"/>
        <v/>
      </c>
      <c r="U708" s="131">
        <v>0.90069444444444446</v>
      </c>
      <c r="V708" s="132">
        <f t="shared" ca="1" si="125"/>
        <v>29520</v>
      </c>
      <c r="W708" s="132">
        <f t="shared" ca="1" si="126"/>
        <v>29520</v>
      </c>
      <c r="X708" s="132">
        <f t="shared" ca="1" si="127"/>
        <v>29520</v>
      </c>
      <c r="Y708" s="132">
        <f t="shared" ca="1" si="128"/>
        <v>29520</v>
      </c>
      <c r="Z708">
        <f t="shared" si="131"/>
        <v>699</v>
      </c>
    </row>
    <row r="709" spans="7:26" x14ac:dyDescent="0.2">
      <c r="G709" s="371"/>
      <c r="M709" t="str">
        <f t="shared" si="129"/>
        <v/>
      </c>
      <c r="N709" t="str">
        <f t="shared" si="130"/>
        <v/>
      </c>
      <c r="O709" s="31" t="e">
        <f t="shared" ca="1" si="120"/>
        <v>#VALUE!</v>
      </c>
      <c r="P709" s="132" t="str">
        <f t="shared" ca="1" si="121"/>
        <v/>
      </c>
      <c r="Q709" s="132" t="str">
        <f t="shared" ca="1" si="122"/>
        <v/>
      </c>
      <c r="R709" s="132" t="str">
        <f t="shared" ca="1" si="123"/>
        <v/>
      </c>
      <c r="S709" s="132" t="str">
        <f t="shared" ca="1" si="124"/>
        <v/>
      </c>
      <c r="U709" s="131">
        <v>0.90138888888888891</v>
      </c>
      <c r="V709" s="132">
        <f t="shared" ca="1" si="125"/>
        <v>29520</v>
      </c>
      <c r="W709" s="132">
        <f t="shared" ca="1" si="126"/>
        <v>29520</v>
      </c>
      <c r="X709" s="132">
        <f t="shared" ca="1" si="127"/>
        <v>29520</v>
      </c>
      <c r="Y709" s="132">
        <f t="shared" ca="1" si="128"/>
        <v>29520</v>
      </c>
      <c r="Z709">
        <f t="shared" si="131"/>
        <v>700</v>
      </c>
    </row>
    <row r="710" spans="7:26" x14ac:dyDescent="0.2">
      <c r="G710" s="371"/>
      <c r="M710" t="str">
        <f t="shared" si="129"/>
        <v/>
      </c>
      <c r="N710" t="str">
        <f t="shared" si="130"/>
        <v/>
      </c>
      <c r="O710" s="31" t="e">
        <f t="shared" ca="1" si="120"/>
        <v>#VALUE!</v>
      </c>
      <c r="P710" s="132" t="str">
        <f t="shared" ca="1" si="121"/>
        <v/>
      </c>
      <c r="Q710" s="132" t="str">
        <f t="shared" ca="1" si="122"/>
        <v/>
      </c>
      <c r="R710" s="132" t="str">
        <f t="shared" ca="1" si="123"/>
        <v/>
      </c>
      <c r="S710" s="132" t="str">
        <f t="shared" ca="1" si="124"/>
        <v/>
      </c>
      <c r="U710" s="131">
        <v>0.90208333333333324</v>
      </c>
      <c r="V710" s="132">
        <f t="shared" ca="1" si="125"/>
        <v>29520</v>
      </c>
      <c r="W710" s="132">
        <f t="shared" ca="1" si="126"/>
        <v>29520</v>
      </c>
      <c r="X710" s="132">
        <f t="shared" ca="1" si="127"/>
        <v>29520</v>
      </c>
      <c r="Y710" s="132">
        <f t="shared" ca="1" si="128"/>
        <v>29520</v>
      </c>
      <c r="Z710">
        <f t="shared" si="131"/>
        <v>701</v>
      </c>
    </row>
    <row r="711" spans="7:26" x14ac:dyDescent="0.2">
      <c r="G711" s="371"/>
      <c r="M711" t="str">
        <f t="shared" si="129"/>
        <v/>
      </c>
      <c r="N711" t="str">
        <f t="shared" si="130"/>
        <v/>
      </c>
      <c r="O711" s="31" t="e">
        <f t="shared" ca="1" si="120"/>
        <v>#VALUE!</v>
      </c>
      <c r="P711" s="132" t="str">
        <f t="shared" ca="1" si="121"/>
        <v/>
      </c>
      <c r="Q711" s="132" t="str">
        <f t="shared" ca="1" si="122"/>
        <v/>
      </c>
      <c r="R711" s="132" t="str">
        <f t="shared" ca="1" si="123"/>
        <v/>
      </c>
      <c r="S711" s="132" t="str">
        <f t="shared" ca="1" si="124"/>
        <v/>
      </c>
      <c r="U711" s="131">
        <v>0.90277777777777779</v>
      </c>
      <c r="V711" s="132">
        <f t="shared" ca="1" si="125"/>
        <v>29520</v>
      </c>
      <c r="W711" s="132">
        <f t="shared" ca="1" si="126"/>
        <v>29520</v>
      </c>
      <c r="X711" s="132">
        <f t="shared" ca="1" si="127"/>
        <v>29520</v>
      </c>
      <c r="Y711" s="132">
        <f t="shared" ca="1" si="128"/>
        <v>29520</v>
      </c>
      <c r="Z711">
        <f t="shared" si="131"/>
        <v>702</v>
      </c>
    </row>
    <row r="712" spans="7:26" x14ac:dyDescent="0.2">
      <c r="G712" s="371"/>
      <c r="M712" t="str">
        <f t="shared" si="129"/>
        <v/>
      </c>
      <c r="N712" t="str">
        <f t="shared" si="130"/>
        <v/>
      </c>
      <c r="O712" s="31" t="e">
        <f t="shared" ca="1" si="120"/>
        <v>#VALUE!</v>
      </c>
      <c r="P712" s="132" t="str">
        <f t="shared" ca="1" si="121"/>
        <v/>
      </c>
      <c r="Q712" s="132" t="str">
        <f t="shared" ca="1" si="122"/>
        <v/>
      </c>
      <c r="R712" s="132" t="str">
        <f t="shared" ca="1" si="123"/>
        <v/>
      </c>
      <c r="S712" s="132" t="str">
        <f t="shared" ca="1" si="124"/>
        <v/>
      </c>
      <c r="U712" s="131">
        <v>0.90347222222222223</v>
      </c>
      <c r="V712" s="132">
        <f t="shared" ca="1" si="125"/>
        <v>29520</v>
      </c>
      <c r="W712" s="132">
        <f t="shared" ca="1" si="126"/>
        <v>29520</v>
      </c>
      <c r="X712" s="132">
        <f t="shared" ca="1" si="127"/>
        <v>29520</v>
      </c>
      <c r="Y712" s="132">
        <f t="shared" ca="1" si="128"/>
        <v>29520</v>
      </c>
      <c r="Z712">
        <f t="shared" si="131"/>
        <v>703</v>
      </c>
    </row>
    <row r="713" spans="7:26" x14ac:dyDescent="0.2">
      <c r="G713" s="371"/>
      <c r="M713" t="str">
        <f t="shared" si="129"/>
        <v/>
      </c>
      <c r="N713" t="str">
        <f t="shared" si="130"/>
        <v/>
      </c>
      <c r="O713" s="31" t="e">
        <f t="shared" ca="1" si="120"/>
        <v>#VALUE!</v>
      </c>
      <c r="P713" s="132" t="str">
        <f t="shared" ca="1" si="121"/>
        <v/>
      </c>
      <c r="Q713" s="132" t="str">
        <f t="shared" ca="1" si="122"/>
        <v/>
      </c>
      <c r="R713" s="132" t="str">
        <f t="shared" ca="1" si="123"/>
        <v/>
      </c>
      <c r="S713" s="132" t="str">
        <f t="shared" ca="1" si="124"/>
        <v/>
      </c>
      <c r="U713" s="131">
        <v>0.90416666666666667</v>
      </c>
      <c r="V713" s="132">
        <f t="shared" ca="1" si="125"/>
        <v>29520</v>
      </c>
      <c r="W713" s="132">
        <f t="shared" ca="1" si="126"/>
        <v>29520</v>
      </c>
      <c r="X713" s="132">
        <f t="shared" ca="1" si="127"/>
        <v>29520</v>
      </c>
      <c r="Y713" s="132">
        <f t="shared" ca="1" si="128"/>
        <v>29520</v>
      </c>
      <c r="Z713">
        <f t="shared" si="131"/>
        <v>704</v>
      </c>
    </row>
    <row r="714" spans="7:26" x14ac:dyDescent="0.2">
      <c r="G714" s="371"/>
      <c r="M714" t="str">
        <f t="shared" si="129"/>
        <v/>
      </c>
      <c r="N714" t="str">
        <f t="shared" si="130"/>
        <v/>
      </c>
      <c r="O714" s="31" t="e">
        <f t="shared" ref="O714:O777" ca="1" si="132">IF(ISNUMBER($G714),OFFSET(G$9,$N714,0),"")+IF(VALUE(OFFSET(G$9,$N714,0))&lt;8/24,1,0)</f>
        <v>#VALUE!</v>
      </c>
      <c r="P714" s="132" t="str">
        <f t="shared" ref="P714:P777" ca="1" si="133">IF(ISNUMBER($G714),OFFSET(H$9,$N714,0),"")</f>
        <v/>
      </c>
      <c r="Q714" s="132" t="str">
        <f t="shared" ref="Q714:Q777" ca="1" si="134">IF(ISNUMBER($G714),OFFSET(I$9,$N714,0),"")</f>
        <v/>
      </c>
      <c r="R714" s="132" t="str">
        <f t="shared" ref="R714:R777" ca="1" si="135">IF(ISNUMBER($G714),OFFSET(J$9,$N714,0),"")</f>
        <v/>
      </c>
      <c r="S714" s="132" t="str">
        <f t="shared" ref="S714:S777" ca="1" si="136">IF(ISNUMBER($G714),OFFSET(K$9,$N714,0),"")</f>
        <v/>
      </c>
      <c r="U714" s="131">
        <v>0.90486111111111101</v>
      </c>
      <c r="V714" s="132">
        <f t="shared" ref="V714:V777" ca="1" si="137">VLOOKUP($U714,OFFSET($O$10,0,0,$H$8,5),2)</f>
        <v>29520</v>
      </c>
      <c r="W714" s="132">
        <f t="shared" ref="W714:W777" ca="1" si="138">VLOOKUP($U714,OFFSET($O$10,0,0,$H$8,5),3)</f>
        <v>29520</v>
      </c>
      <c r="X714" s="132">
        <f t="shared" ref="X714:X777" ca="1" si="139">VLOOKUP($U714,OFFSET($O$10,0,0,$H$8,5),4)</f>
        <v>29520</v>
      </c>
      <c r="Y714" s="132">
        <f t="shared" ref="Y714:Y777" ca="1" si="140">VLOOKUP($U714,OFFSET($O$10,0,0,$H$8,5),5)</f>
        <v>29520</v>
      </c>
      <c r="Z714">
        <f t="shared" si="131"/>
        <v>705</v>
      </c>
    </row>
    <row r="715" spans="7:26" x14ac:dyDescent="0.2">
      <c r="G715" s="371"/>
      <c r="M715" t="str">
        <f t="shared" ref="M715:M778" si="141">IF(M714&lt;$H$8,M714+1,"")</f>
        <v/>
      </c>
      <c r="N715" t="str">
        <f t="shared" ref="N715:N778" si="142">IF(AND(ISNUMBER(N714),1&lt;N714),N714-1,"")</f>
        <v/>
      </c>
      <c r="O715" s="31" t="e">
        <f t="shared" ca="1" si="132"/>
        <v>#VALUE!</v>
      </c>
      <c r="P715" s="132" t="str">
        <f t="shared" ca="1" si="133"/>
        <v/>
      </c>
      <c r="Q715" s="132" t="str">
        <f t="shared" ca="1" si="134"/>
        <v/>
      </c>
      <c r="R715" s="132" t="str">
        <f t="shared" ca="1" si="135"/>
        <v/>
      </c>
      <c r="S715" s="132" t="str">
        <f t="shared" ca="1" si="136"/>
        <v/>
      </c>
      <c r="U715" s="131">
        <v>0.90555555555555556</v>
      </c>
      <c r="V715" s="132">
        <f t="shared" ca="1" si="137"/>
        <v>29520</v>
      </c>
      <c r="W715" s="132">
        <f t="shared" ca="1" si="138"/>
        <v>29520</v>
      </c>
      <c r="X715" s="132">
        <f t="shared" ca="1" si="139"/>
        <v>29520</v>
      </c>
      <c r="Y715" s="132">
        <f t="shared" ca="1" si="140"/>
        <v>29520</v>
      </c>
      <c r="Z715">
        <f t="shared" ref="Z715:Z778" si="143">Z714+1</f>
        <v>706</v>
      </c>
    </row>
    <row r="716" spans="7:26" x14ac:dyDescent="0.2">
      <c r="G716" s="371"/>
      <c r="M716" t="str">
        <f t="shared" si="141"/>
        <v/>
      </c>
      <c r="N716" t="str">
        <f t="shared" si="142"/>
        <v/>
      </c>
      <c r="O716" s="31" t="e">
        <f t="shared" ca="1" si="132"/>
        <v>#VALUE!</v>
      </c>
      <c r="P716" s="132" t="str">
        <f t="shared" ca="1" si="133"/>
        <v/>
      </c>
      <c r="Q716" s="132" t="str">
        <f t="shared" ca="1" si="134"/>
        <v/>
      </c>
      <c r="R716" s="132" t="str">
        <f t="shared" ca="1" si="135"/>
        <v/>
      </c>
      <c r="S716" s="132" t="str">
        <f t="shared" ca="1" si="136"/>
        <v/>
      </c>
      <c r="U716" s="131">
        <v>0.90625</v>
      </c>
      <c r="V716" s="132">
        <f t="shared" ca="1" si="137"/>
        <v>29520</v>
      </c>
      <c r="W716" s="132">
        <f t="shared" ca="1" si="138"/>
        <v>29520</v>
      </c>
      <c r="X716" s="132">
        <f t="shared" ca="1" si="139"/>
        <v>29520</v>
      </c>
      <c r="Y716" s="132">
        <f t="shared" ca="1" si="140"/>
        <v>29520</v>
      </c>
      <c r="Z716">
        <f t="shared" si="143"/>
        <v>707</v>
      </c>
    </row>
    <row r="717" spans="7:26" x14ac:dyDescent="0.2">
      <c r="G717" s="371"/>
      <c r="M717" t="str">
        <f t="shared" si="141"/>
        <v/>
      </c>
      <c r="N717" t="str">
        <f t="shared" si="142"/>
        <v/>
      </c>
      <c r="O717" s="31" t="e">
        <f t="shared" ca="1" si="132"/>
        <v>#VALUE!</v>
      </c>
      <c r="P717" s="132" t="str">
        <f t="shared" ca="1" si="133"/>
        <v/>
      </c>
      <c r="Q717" s="132" t="str">
        <f t="shared" ca="1" si="134"/>
        <v/>
      </c>
      <c r="R717" s="132" t="str">
        <f t="shared" ca="1" si="135"/>
        <v/>
      </c>
      <c r="S717" s="132" t="str">
        <f t="shared" ca="1" si="136"/>
        <v/>
      </c>
      <c r="U717" s="131">
        <v>0.90694444444444444</v>
      </c>
      <c r="V717" s="132">
        <f t="shared" ca="1" si="137"/>
        <v>29520</v>
      </c>
      <c r="W717" s="132">
        <f t="shared" ca="1" si="138"/>
        <v>29520</v>
      </c>
      <c r="X717" s="132">
        <f t="shared" ca="1" si="139"/>
        <v>29520</v>
      </c>
      <c r="Y717" s="132">
        <f t="shared" ca="1" si="140"/>
        <v>29520</v>
      </c>
      <c r="Z717">
        <f t="shared" si="143"/>
        <v>708</v>
      </c>
    </row>
    <row r="718" spans="7:26" x14ac:dyDescent="0.2">
      <c r="G718" s="371"/>
      <c r="M718" t="str">
        <f t="shared" si="141"/>
        <v/>
      </c>
      <c r="N718" t="str">
        <f t="shared" si="142"/>
        <v/>
      </c>
      <c r="O718" s="31" t="e">
        <f t="shared" ca="1" si="132"/>
        <v>#VALUE!</v>
      </c>
      <c r="P718" s="132" t="str">
        <f t="shared" ca="1" si="133"/>
        <v/>
      </c>
      <c r="Q718" s="132" t="str">
        <f t="shared" ca="1" si="134"/>
        <v/>
      </c>
      <c r="R718" s="132" t="str">
        <f t="shared" ca="1" si="135"/>
        <v/>
      </c>
      <c r="S718" s="132" t="str">
        <f t="shared" ca="1" si="136"/>
        <v/>
      </c>
      <c r="U718" s="131">
        <v>0.90763888888888899</v>
      </c>
      <c r="V718" s="132">
        <f t="shared" ca="1" si="137"/>
        <v>29520</v>
      </c>
      <c r="W718" s="132">
        <f t="shared" ca="1" si="138"/>
        <v>29520</v>
      </c>
      <c r="X718" s="132">
        <f t="shared" ca="1" si="139"/>
        <v>29520</v>
      </c>
      <c r="Y718" s="132">
        <f t="shared" ca="1" si="140"/>
        <v>29520</v>
      </c>
      <c r="Z718">
        <f t="shared" si="143"/>
        <v>709</v>
      </c>
    </row>
    <row r="719" spans="7:26" x14ac:dyDescent="0.2">
      <c r="G719" s="371"/>
      <c r="M719" t="str">
        <f t="shared" si="141"/>
        <v/>
      </c>
      <c r="N719" t="str">
        <f t="shared" si="142"/>
        <v/>
      </c>
      <c r="O719" s="31" t="e">
        <f t="shared" ca="1" si="132"/>
        <v>#VALUE!</v>
      </c>
      <c r="P719" s="132" t="str">
        <f t="shared" ca="1" si="133"/>
        <v/>
      </c>
      <c r="Q719" s="132" t="str">
        <f t="shared" ca="1" si="134"/>
        <v/>
      </c>
      <c r="R719" s="132" t="str">
        <f t="shared" ca="1" si="135"/>
        <v/>
      </c>
      <c r="S719" s="132" t="str">
        <f t="shared" ca="1" si="136"/>
        <v/>
      </c>
      <c r="U719" s="131">
        <v>0.90833333333333333</v>
      </c>
      <c r="V719" s="132">
        <f t="shared" ca="1" si="137"/>
        <v>29520</v>
      </c>
      <c r="W719" s="132">
        <f t="shared" ca="1" si="138"/>
        <v>29520</v>
      </c>
      <c r="X719" s="132">
        <f t="shared" ca="1" si="139"/>
        <v>29520</v>
      </c>
      <c r="Y719" s="132">
        <f t="shared" ca="1" si="140"/>
        <v>29520</v>
      </c>
      <c r="Z719">
        <f t="shared" si="143"/>
        <v>710</v>
      </c>
    </row>
    <row r="720" spans="7:26" x14ac:dyDescent="0.2">
      <c r="G720" s="371"/>
      <c r="M720" t="str">
        <f t="shared" si="141"/>
        <v/>
      </c>
      <c r="N720" t="str">
        <f t="shared" si="142"/>
        <v/>
      </c>
      <c r="O720" s="31" t="e">
        <f t="shared" ca="1" si="132"/>
        <v>#VALUE!</v>
      </c>
      <c r="P720" s="132" t="str">
        <f t="shared" ca="1" si="133"/>
        <v/>
      </c>
      <c r="Q720" s="132" t="str">
        <f t="shared" ca="1" si="134"/>
        <v/>
      </c>
      <c r="R720" s="132" t="str">
        <f t="shared" ca="1" si="135"/>
        <v/>
      </c>
      <c r="S720" s="132" t="str">
        <f t="shared" ca="1" si="136"/>
        <v/>
      </c>
      <c r="U720" s="131">
        <v>0.90902777777777777</v>
      </c>
      <c r="V720" s="132">
        <f t="shared" ca="1" si="137"/>
        <v>29520</v>
      </c>
      <c r="W720" s="132">
        <f t="shared" ca="1" si="138"/>
        <v>29520</v>
      </c>
      <c r="X720" s="132">
        <f t="shared" ca="1" si="139"/>
        <v>29520</v>
      </c>
      <c r="Y720" s="132">
        <f t="shared" ca="1" si="140"/>
        <v>29520</v>
      </c>
      <c r="Z720">
        <f t="shared" si="143"/>
        <v>711</v>
      </c>
    </row>
    <row r="721" spans="7:26" x14ac:dyDescent="0.2">
      <c r="G721" s="371"/>
      <c r="M721" t="str">
        <f t="shared" si="141"/>
        <v/>
      </c>
      <c r="N721" t="str">
        <f t="shared" si="142"/>
        <v/>
      </c>
      <c r="O721" s="31" t="e">
        <f t="shared" ca="1" si="132"/>
        <v>#VALUE!</v>
      </c>
      <c r="P721" s="132" t="str">
        <f t="shared" ca="1" si="133"/>
        <v/>
      </c>
      <c r="Q721" s="132" t="str">
        <f t="shared" ca="1" si="134"/>
        <v/>
      </c>
      <c r="R721" s="132" t="str">
        <f t="shared" ca="1" si="135"/>
        <v/>
      </c>
      <c r="S721" s="132" t="str">
        <f t="shared" ca="1" si="136"/>
        <v/>
      </c>
      <c r="U721" s="131">
        <v>0.90972222222222221</v>
      </c>
      <c r="V721" s="132">
        <f t="shared" ca="1" si="137"/>
        <v>29520</v>
      </c>
      <c r="W721" s="132">
        <f t="shared" ca="1" si="138"/>
        <v>29520</v>
      </c>
      <c r="X721" s="132">
        <f t="shared" ca="1" si="139"/>
        <v>29520</v>
      </c>
      <c r="Y721" s="132">
        <f t="shared" ca="1" si="140"/>
        <v>29520</v>
      </c>
      <c r="Z721">
        <f t="shared" si="143"/>
        <v>712</v>
      </c>
    </row>
    <row r="722" spans="7:26" x14ac:dyDescent="0.2">
      <c r="G722" s="371"/>
      <c r="M722" t="str">
        <f t="shared" si="141"/>
        <v/>
      </c>
      <c r="N722" t="str">
        <f t="shared" si="142"/>
        <v/>
      </c>
      <c r="O722" s="31" t="e">
        <f t="shared" ca="1" si="132"/>
        <v>#VALUE!</v>
      </c>
      <c r="P722" s="132" t="str">
        <f t="shared" ca="1" si="133"/>
        <v/>
      </c>
      <c r="Q722" s="132" t="str">
        <f t="shared" ca="1" si="134"/>
        <v/>
      </c>
      <c r="R722" s="132" t="str">
        <f t="shared" ca="1" si="135"/>
        <v/>
      </c>
      <c r="S722" s="132" t="str">
        <f t="shared" ca="1" si="136"/>
        <v/>
      </c>
      <c r="U722" s="131">
        <v>0.91041666666666676</v>
      </c>
      <c r="V722" s="132">
        <f t="shared" ca="1" si="137"/>
        <v>29520</v>
      </c>
      <c r="W722" s="132">
        <f t="shared" ca="1" si="138"/>
        <v>29520</v>
      </c>
      <c r="X722" s="132">
        <f t="shared" ca="1" si="139"/>
        <v>29520</v>
      </c>
      <c r="Y722" s="132">
        <f t="shared" ca="1" si="140"/>
        <v>29520</v>
      </c>
      <c r="Z722">
        <f t="shared" si="143"/>
        <v>713</v>
      </c>
    </row>
    <row r="723" spans="7:26" x14ac:dyDescent="0.2">
      <c r="G723" s="371"/>
      <c r="M723" t="str">
        <f t="shared" si="141"/>
        <v/>
      </c>
      <c r="N723" t="str">
        <f t="shared" si="142"/>
        <v/>
      </c>
      <c r="O723" s="31" t="e">
        <f t="shared" ca="1" si="132"/>
        <v>#VALUE!</v>
      </c>
      <c r="P723" s="132" t="str">
        <f t="shared" ca="1" si="133"/>
        <v/>
      </c>
      <c r="Q723" s="132" t="str">
        <f t="shared" ca="1" si="134"/>
        <v/>
      </c>
      <c r="R723" s="132" t="str">
        <f t="shared" ca="1" si="135"/>
        <v/>
      </c>
      <c r="S723" s="132" t="str">
        <f t="shared" ca="1" si="136"/>
        <v/>
      </c>
      <c r="U723" s="131">
        <v>0.91111111111111109</v>
      </c>
      <c r="V723" s="132">
        <f t="shared" ca="1" si="137"/>
        <v>29520</v>
      </c>
      <c r="W723" s="132">
        <f t="shared" ca="1" si="138"/>
        <v>29520</v>
      </c>
      <c r="X723" s="132">
        <f t="shared" ca="1" si="139"/>
        <v>29520</v>
      </c>
      <c r="Y723" s="132">
        <f t="shared" ca="1" si="140"/>
        <v>29520</v>
      </c>
      <c r="Z723">
        <f t="shared" si="143"/>
        <v>714</v>
      </c>
    </row>
    <row r="724" spans="7:26" x14ac:dyDescent="0.2">
      <c r="G724" s="371"/>
      <c r="M724" t="str">
        <f t="shared" si="141"/>
        <v/>
      </c>
      <c r="N724" t="str">
        <f t="shared" si="142"/>
        <v/>
      </c>
      <c r="O724" s="31" t="e">
        <f t="shared" ca="1" si="132"/>
        <v>#VALUE!</v>
      </c>
      <c r="P724" s="132" t="str">
        <f t="shared" ca="1" si="133"/>
        <v/>
      </c>
      <c r="Q724" s="132" t="str">
        <f t="shared" ca="1" si="134"/>
        <v/>
      </c>
      <c r="R724" s="132" t="str">
        <f t="shared" ca="1" si="135"/>
        <v/>
      </c>
      <c r="S724" s="132" t="str">
        <f t="shared" ca="1" si="136"/>
        <v/>
      </c>
      <c r="U724" s="131">
        <v>0.91180555555555554</v>
      </c>
      <c r="V724" s="132">
        <f t="shared" ca="1" si="137"/>
        <v>29520</v>
      </c>
      <c r="W724" s="132">
        <f t="shared" ca="1" si="138"/>
        <v>29520</v>
      </c>
      <c r="X724" s="132">
        <f t="shared" ca="1" si="139"/>
        <v>29520</v>
      </c>
      <c r="Y724" s="132">
        <f t="shared" ca="1" si="140"/>
        <v>29520</v>
      </c>
      <c r="Z724">
        <f t="shared" si="143"/>
        <v>715</v>
      </c>
    </row>
    <row r="725" spans="7:26" x14ac:dyDescent="0.2">
      <c r="G725" s="371"/>
      <c r="M725" t="str">
        <f t="shared" si="141"/>
        <v/>
      </c>
      <c r="N725" t="str">
        <f t="shared" si="142"/>
        <v/>
      </c>
      <c r="O725" s="31" t="e">
        <f t="shared" ca="1" si="132"/>
        <v>#VALUE!</v>
      </c>
      <c r="P725" s="132" t="str">
        <f t="shared" ca="1" si="133"/>
        <v/>
      </c>
      <c r="Q725" s="132" t="str">
        <f t="shared" ca="1" si="134"/>
        <v/>
      </c>
      <c r="R725" s="132" t="str">
        <f t="shared" ca="1" si="135"/>
        <v/>
      </c>
      <c r="S725" s="132" t="str">
        <f t="shared" ca="1" si="136"/>
        <v/>
      </c>
      <c r="U725" s="131">
        <v>0.91249999999999998</v>
      </c>
      <c r="V725" s="132">
        <f t="shared" ca="1" si="137"/>
        <v>29520</v>
      </c>
      <c r="W725" s="132">
        <f t="shared" ca="1" si="138"/>
        <v>29520</v>
      </c>
      <c r="X725" s="132">
        <f t="shared" ca="1" si="139"/>
        <v>29520</v>
      </c>
      <c r="Y725" s="132">
        <f t="shared" ca="1" si="140"/>
        <v>29520</v>
      </c>
      <c r="Z725">
        <f t="shared" si="143"/>
        <v>716</v>
      </c>
    </row>
    <row r="726" spans="7:26" x14ac:dyDescent="0.2">
      <c r="G726" s="371"/>
      <c r="M726" t="str">
        <f t="shared" si="141"/>
        <v/>
      </c>
      <c r="N726" t="str">
        <f t="shared" si="142"/>
        <v/>
      </c>
      <c r="O726" s="31" t="e">
        <f t="shared" ca="1" si="132"/>
        <v>#VALUE!</v>
      </c>
      <c r="P726" s="132" t="str">
        <f t="shared" ca="1" si="133"/>
        <v/>
      </c>
      <c r="Q726" s="132" t="str">
        <f t="shared" ca="1" si="134"/>
        <v/>
      </c>
      <c r="R726" s="132" t="str">
        <f t="shared" ca="1" si="135"/>
        <v/>
      </c>
      <c r="S726" s="132" t="str">
        <f t="shared" ca="1" si="136"/>
        <v/>
      </c>
      <c r="U726" s="131">
        <v>0.91319444444444453</v>
      </c>
      <c r="V726" s="132">
        <f t="shared" ca="1" si="137"/>
        <v>29520</v>
      </c>
      <c r="W726" s="132">
        <f t="shared" ca="1" si="138"/>
        <v>29520</v>
      </c>
      <c r="X726" s="132">
        <f t="shared" ca="1" si="139"/>
        <v>29520</v>
      </c>
      <c r="Y726" s="132">
        <f t="shared" ca="1" si="140"/>
        <v>29520</v>
      </c>
      <c r="Z726">
        <f t="shared" si="143"/>
        <v>717</v>
      </c>
    </row>
    <row r="727" spans="7:26" x14ac:dyDescent="0.2">
      <c r="G727" s="371"/>
      <c r="M727" t="str">
        <f t="shared" si="141"/>
        <v/>
      </c>
      <c r="N727" t="str">
        <f t="shared" si="142"/>
        <v/>
      </c>
      <c r="O727" s="31" t="e">
        <f t="shared" ca="1" si="132"/>
        <v>#VALUE!</v>
      </c>
      <c r="P727" s="132" t="str">
        <f t="shared" ca="1" si="133"/>
        <v/>
      </c>
      <c r="Q727" s="132" t="str">
        <f t="shared" ca="1" si="134"/>
        <v/>
      </c>
      <c r="R727" s="132" t="str">
        <f t="shared" ca="1" si="135"/>
        <v/>
      </c>
      <c r="S727" s="132" t="str">
        <f t="shared" ca="1" si="136"/>
        <v/>
      </c>
      <c r="U727" s="131">
        <v>0.91388888888888886</v>
      </c>
      <c r="V727" s="132">
        <f t="shared" ca="1" si="137"/>
        <v>29520</v>
      </c>
      <c r="W727" s="132">
        <f t="shared" ca="1" si="138"/>
        <v>29520</v>
      </c>
      <c r="X727" s="132">
        <f t="shared" ca="1" si="139"/>
        <v>29520</v>
      </c>
      <c r="Y727" s="132">
        <f t="shared" ca="1" si="140"/>
        <v>29520</v>
      </c>
      <c r="Z727">
        <f t="shared" si="143"/>
        <v>718</v>
      </c>
    </row>
    <row r="728" spans="7:26" x14ac:dyDescent="0.2">
      <c r="G728" s="371"/>
      <c r="M728" t="str">
        <f t="shared" si="141"/>
        <v/>
      </c>
      <c r="N728" t="str">
        <f t="shared" si="142"/>
        <v/>
      </c>
      <c r="O728" s="31" t="e">
        <f t="shared" ca="1" si="132"/>
        <v>#VALUE!</v>
      </c>
      <c r="P728" s="132" t="str">
        <f t="shared" ca="1" si="133"/>
        <v/>
      </c>
      <c r="Q728" s="132" t="str">
        <f t="shared" ca="1" si="134"/>
        <v/>
      </c>
      <c r="R728" s="132" t="str">
        <f t="shared" ca="1" si="135"/>
        <v/>
      </c>
      <c r="S728" s="132" t="str">
        <f t="shared" ca="1" si="136"/>
        <v/>
      </c>
      <c r="U728" s="131">
        <v>0.9145833333333333</v>
      </c>
      <c r="V728" s="132">
        <f t="shared" ca="1" si="137"/>
        <v>29520</v>
      </c>
      <c r="W728" s="132">
        <f t="shared" ca="1" si="138"/>
        <v>29520</v>
      </c>
      <c r="X728" s="132">
        <f t="shared" ca="1" si="139"/>
        <v>29520</v>
      </c>
      <c r="Y728" s="132">
        <f t="shared" ca="1" si="140"/>
        <v>29520</v>
      </c>
      <c r="Z728">
        <f t="shared" si="143"/>
        <v>719</v>
      </c>
    </row>
    <row r="729" spans="7:26" x14ac:dyDescent="0.2">
      <c r="G729" s="371"/>
      <c r="M729" t="str">
        <f t="shared" si="141"/>
        <v/>
      </c>
      <c r="N729" t="str">
        <f t="shared" si="142"/>
        <v/>
      </c>
      <c r="O729" s="31" t="e">
        <f t="shared" ca="1" si="132"/>
        <v>#VALUE!</v>
      </c>
      <c r="P729" s="132" t="str">
        <f t="shared" ca="1" si="133"/>
        <v/>
      </c>
      <c r="Q729" s="132" t="str">
        <f t="shared" ca="1" si="134"/>
        <v/>
      </c>
      <c r="R729" s="132" t="str">
        <f t="shared" ca="1" si="135"/>
        <v/>
      </c>
      <c r="S729" s="132" t="str">
        <f t="shared" ca="1" si="136"/>
        <v/>
      </c>
      <c r="U729" s="131">
        <v>0.91527777777777775</v>
      </c>
      <c r="V729" s="132">
        <f t="shared" ca="1" si="137"/>
        <v>29520</v>
      </c>
      <c r="W729" s="132">
        <f t="shared" ca="1" si="138"/>
        <v>29520</v>
      </c>
      <c r="X729" s="132">
        <f t="shared" ca="1" si="139"/>
        <v>29520</v>
      </c>
      <c r="Y729" s="132">
        <f t="shared" ca="1" si="140"/>
        <v>29520</v>
      </c>
      <c r="Z729">
        <f t="shared" si="143"/>
        <v>720</v>
      </c>
    </row>
    <row r="730" spans="7:26" x14ac:dyDescent="0.2">
      <c r="G730" s="371"/>
      <c r="M730" t="str">
        <f t="shared" si="141"/>
        <v/>
      </c>
      <c r="N730" t="str">
        <f t="shared" si="142"/>
        <v/>
      </c>
      <c r="O730" s="31" t="e">
        <f t="shared" ca="1" si="132"/>
        <v>#VALUE!</v>
      </c>
      <c r="P730" s="132" t="str">
        <f t="shared" ca="1" si="133"/>
        <v/>
      </c>
      <c r="Q730" s="132" t="str">
        <f t="shared" ca="1" si="134"/>
        <v/>
      </c>
      <c r="R730" s="132" t="str">
        <f t="shared" ca="1" si="135"/>
        <v/>
      </c>
      <c r="S730" s="132" t="str">
        <f t="shared" ca="1" si="136"/>
        <v/>
      </c>
      <c r="U730" s="131">
        <v>0.9159722222222223</v>
      </c>
      <c r="V730" s="132">
        <f t="shared" ca="1" si="137"/>
        <v>29520</v>
      </c>
      <c r="W730" s="132">
        <f t="shared" ca="1" si="138"/>
        <v>29520</v>
      </c>
      <c r="X730" s="132">
        <f t="shared" ca="1" si="139"/>
        <v>29520</v>
      </c>
      <c r="Y730" s="132">
        <f t="shared" ca="1" si="140"/>
        <v>29520</v>
      </c>
      <c r="Z730">
        <f t="shared" si="143"/>
        <v>721</v>
      </c>
    </row>
    <row r="731" spans="7:26" x14ac:dyDescent="0.2">
      <c r="G731" s="371"/>
      <c r="M731" t="str">
        <f t="shared" si="141"/>
        <v/>
      </c>
      <c r="N731" t="str">
        <f t="shared" si="142"/>
        <v/>
      </c>
      <c r="O731" s="31" t="e">
        <f t="shared" ca="1" si="132"/>
        <v>#VALUE!</v>
      </c>
      <c r="P731" s="132" t="str">
        <f t="shared" ca="1" si="133"/>
        <v/>
      </c>
      <c r="Q731" s="132" t="str">
        <f t="shared" ca="1" si="134"/>
        <v/>
      </c>
      <c r="R731" s="132" t="str">
        <f t="shared" ca="1" si="135"/>
        <v/>
      </c>
      <c r="S731" s="132" t="str">
        <f t="shared" ca="1" si="136"/>
        <v/>
      </c>
      <c r="U731" s="131">
        <v>0.91666666666666663</v>
      </c>
      <c r="V731" s="132">
        <f t="shared" ca="1" si="137"/>
        <v>29520</v>
      </c>
      <c r="W731" s="132">
        <f t="shared" ca="1" si="138"/>
        <v>29520</v>
      </c>
      <c r="X731" s="132">
        <f t="shared" ca="1" si="139"/>
        <v>29520</v>
      </c>
      <c r="Y731" s="132">
        <f t="shared" ca="1" si="140"/>
        <v>29520</v>
      </c>
      <c r="Z731">
        <f t="shared" si="143"/>
        <v>722</v>
      </c>
    </row>
    <row r="732" spans="7:26" x14ac:dyDescent="0.2">
      <c r="G732" s="371"/>
      <c r="M732" t="str">
        <f t="shared" si="141"/>
        <v/>
      </c>
      <c r="N732" t="str">
        <f t="shared" si="142"/>
        <v/>
      </c>
      <c r="O732" s="31" t="e">
        <f t="shared" ca="1" si="132"/>
        <v>#VALUE!</v>
      </c>
      <c r="P732" s="132" t="str">
        <f t="shared" ca="1" si="133"/>
        <v/>
      </c>
      <c r="Q732" s="132" t="str">
        <f t="shared" ca="1" si="134"/>
        <v/>
      </c>
      <c r="R732" s="132" t="str">
        <f t="shared" ca="1" si="135"/>
        <v/>
      </c>
      <c r="S732" s="132" t="str">
        <f t="shared" ca="1" si="136"/>
        <v/>
      </c>
      <c r="U732" s="131">
        <v>0.91736111111111107</v>
      </c>
      <c r="V732" s="132">
        <f t="shared" ca="1" si="137"/>
        <v>29520</v>
      </c>
      <c r="W732" s="132">
        <f t="shared" ca="1" si="138"/>
        <v>29520</v>
      </c>
      <c r="X732" s="132">
        <f t="shared" ca="1" si="139"/>
        <v>29520</v>
      </c>
      <c r="Y732" s="132">
        <f t="shared" ca="1" si="140"/>
        <v>29520</v>
      </c>
      <c r="Z732">
        <f t="shared" si="143"/>
        <v>723</v>
      </c>
    </row>
    <row r="733" spans="7:26" x14ac:dyDescent="0.2">
      <c r="G733" s="371"/>
      <c r="M733" t="str">
        <f t="shared" si="141"/>
        <v/>
      </c>
      <c r="N733" t="str">
        <f t="shared" si="142"/>
        <v/>
      </c>
      <c r="O733" s="31" t="e">
        <f t="shared" ca="1" si="132"/>
        <v>#VALUE!</v>
      </c>
      <c r="P733" s="132" t="str">
        <f t="shared" ca="1" si="133"/>
        <v/>
      </c>
      <c r="Q733" s="132" t="str">
        <f t="shared" ca="1" si="134"/>
        <v/>
      </c>
      <c r="R733" s="132" t="str">
        <f t="shared" ca="1" si="135"/>
        <v/>
      </c>
      <c r="S733" s="132" t="str">
        <f t="shared" ca="1" si="136"/>
        <v/>
      </c>
      <c r="U733" s="131">
        <v>0.91805555555555562</v>
      </c>
      <c r="V733" s="132">
        <f t="shared" ca="1" si="137"/>
        <v>29520</v>
      </c>
      <c r="W733" s="132">
        <f t="shared" ca="1" si="138"/>
        <v>29520</v>
      </c>
      <c r="X733" s="132">
        <f t="shared" ca="1" si="139"/>
        <v>29520</v>
      </c>
      <c r="Y733" s="132">
        <f t="shared" ca="1" si="140"/>
        <v>29520</v>
      </c>
      <c r="Z733">
        <f t="shared" si="143"/>
        <v>724</v>
      </c>
    </row>
    <row r="734" spans="7:26" x14ac:dyDescent="0.2">
      <c r="G734" s="371"/>
      <c r="M734" t="str">
        <f t="shared" si="141"/>
        <v/>
      </c>
      <c r="N734" t="str">
        <f t="shared" si="142"/>
        <v/>
      </c>
      <c r="O734" s="31" t="e">
        <f t="shared" ca="1" si="132"/>
        <v>#VALUE!</v>
      </c>
      <c r="P734" s="132" t="str">
        <f t="shared" ca="1" si="133"/>
        <v/>
      </c>
      <c r="Q734" s="132" t="str">
        <f t="shared" ca="1" si="134"/>
        <v/>
      </c>
      <c r="R734" s="132" t="str">
        <f t="shared" ca="1" si="135"/>
        <v/>
      </c>
      <c r="S734" s="132" t="str">
        <f t="shared" ca="1" si="136"/>
        <v/>
      </c>
      <c r="U734" s="131">
        <v>0.91875000000000007</v>
      </c>
      <c r="V734" s="132">
        <f t="shared" ca="1" si="137"/>
        <v>29520</v>
      </c>
      <c r="W734" s="132">
        <f t="shared" ca="1" si="138"/>
        <v>29520</v>
      </c>
      <c r="X734" s="132">
        <f t="shared" ca="1" si="139"/>
        <v>29520</v>
      </c>
      <c r="Y734" s="132">
        <f t="shared" ca="1" si="140"/>
        <v>29520</v>
      </c>
      <c r="Z734">
        <f t="shared" si="143"/>
        <v>725</v>
      </c>
    </row>
    <row r="735" spans="7:26" x14ac:dyDescent="0.2">
      <c r="G735" s="371"/>
      <c r="M735" t="str">
        <f t="shared" si="141"/>
        <v/>
      </c>
      <c r="N735" t="str">
        <f t="shared" si="142"/>
        <v/>
      </c>
      <c r="O735" s="31" t="e">
        <f t="shared" ca="1" si="132"/>
        <v>#VALUE!</v>
      </c>
      <c r="P735" s="132" t="str">
        <f t="shared" ca="1" si="133"/>
        <v/>
      </c>
      <c r="Q735" s="132" t="str">
        <f t="shared" ca="1" si="134"/>
        <v/>
      </c>
      <c r="R735" s="132" t="str">
        <f t="shared" ca="1" si="135"/>
        <v/>
      </c>
      <c r="S735" s="132" t="str">
        <f t="shared" ca="1" si="136"/>
        <v/>
      </c>
      <c r="U735" s="131">
        <v>0.9194444444444444</v>
      </c>
      <c r="V735" s="132">
        <f t="shared" ca="1" si="137"/>
        <v>29520</v>
      </c>
      <c r="W735" s="132">
        <f t="shared" ca="1" si="138"/>
        <v>29520</v>
      </c>
      <c r="X735" s="132">
        <f t="shared" ca="1" si="139"/>
        <v>29520</v>
      </c>
      <c r="Y735" s="132">
        <f t="shared" ca="1" si="140"/>
        <v>29520</v>
      </c>
      <c r="Z735">
        <f t="shared" si="143"/>
        <v>726</v>
      </c>
    </row>
    <row r="736" spans="7:26" x14ac:dyDescent="0.2">
      <c r="G736" s="371"/>
      <c r="M736" t="str">
        <f t="shared" si="141"/>
        <v/>
      </c>
      <c r="N736" t="str">
        <f t="shared" si="142"/>
        <v/>
      </c>
      <c r="O736" s="31" t="e">
        <f t="shared" ca="1" si="132"/>
        <v>#VALUE!</v>
      </c>
      <c r="P736" s="132" t="str">
        <f t="shared" ca="1" si="133"/>
        <v/>
      </c>
      <c r="Q736" s="132" t="str">
        <f t="shared" ca="1" si="134"/>
        <v/>
      </c>
      <c r="R736" s="132" t="str">
        <f t="shared" ca="1" si="135"/>
        <v/>
      </c>
      <c r="S736" s="132" t="str">
        <f t="shared" ca="1" si="136"/>
        <v/>
      </c>
      <c r="U736" s="131">
        <v>0.92013888888888884</v>
      </c>
      <c r="V736" s="132">
        <f t="shared" ca="1" si="137"/>
        <v>29520</v>
      </c>
      <c r="W736" s="132">
        <f t="shared" ca="1" si="138"/>
        <v>29520</v>
      </c>
      <c r="X736" s="132">
        <f t="shared" ca="1" si="139"/>
        <v>29520</v>
      </c>
      <c r="Y736" s="132">
        <f t="shared" ca="1" si="140"/>
        <v>29520</v>
      </c>
      <c r="Z736">
        <f t="shared" si="143"/>
        <v>727</v>
      </c>
    </row>
    <row r="737" spans="7:26" x14ac:dyDescent="0.2">
      <c r="G737" s="371"/>
      <c r="M737" t="str">
        <f t="shared" si="141"/>
        <v/>
      </c>
      <c r="N737" t="str">
        <f t="shared" si="142"/>
        <v/>
      </c>
      <c r="O737" s="31" t="e">
        <f t="shared" ca="1" si="132"/>
        <v>#VALUE!</v>
      </c>
      <c r="P737" s="132" t="str">
        <f t="shared" ca="1" si="133"/>
        <v/>
      </c>
      <c r="Q737" s="132" t="str">
        <f t="shared" ca="1" si="134"/>
        <v/>
      </c>
      <c r="R737" s="132" t="str">
        <f t="shared" ca="1" si="135"/>
        <v/>
      </c>
      <c r="S737" s="132" t="str">
        <f t="shared" ca="1" si="136"/>
        <v/>
      </c>
      <c r="U737" s="131">
        <v>0.92083333333333339</v>
      </c>
      <c r="V737" s="132">
        <f t="shared" ca="1" si="137"/>
        <v>29520</v>
      </c>
      <c r="W737" s="132">
        <f t="shared" ca="1" si="138"/>
        <v>29520</v>
      </c>
      <c r="X737" s="132">
        <f t="shared" ca="1" si="139"/>
        <v>29520</v>
      </c>
      <c r="Y737" s="132">
        <f t="shared" ca="1" si="140"/>
        <v>29520</v>
      </c>
      <c r="Z737">
        <f t="shared" si="143"/>
        <v>728</v>
      </c>
    </row>
    <row r="738" spans="7:26" x14ac:dyDescent="0.2">
      <c r="G738" s="371"/>
      <c r="M738" t="str">
        <f t="shared" si="141"/>
        <v/>
      </c>
      <c r="N738" t="str">
        <f t="shared" si="142"/>
        <v/>
      </c>
      <c r="O738" s="31" t="e">
        <f t="shared" ca="1" si="132"/>
        <v>#VALUE!</v>
      </c>
      <c r="P738" s="132" t="str">
        <f t="shared" ca="1" si="133"/>
        <v/>
      </c>
      <c r="Q738" s="132" t="str">
        <f t="shared" ca="1" si="134"/>
        <v/>
      </c>
      <c r="R738" s="132" t="str">
        <f t="shared" ca="1" si="135"/>
        <v/>
      </c>
      <c r="S738" s="132" t="str">
        <f t="shared" ca="1" si="136"/>
        <v/>
      </c>
      <c r="U738" s="131">
        <v>0.92152777777777783</v>
      </c>
      <c r="V738" s="132">
        <f t="shared" ca="1" si="137"/>
        <v>29520</v>
      </c>
      <c r="W738" s="132">
        <f t="shared" ca="1" si="138"/>
        <v>29520</v>
      </c>
      <c r="X738" s="132">
        <f t="shared" ca="1" si="139"/>
        <v>29520</v>
      </c>
      <c r="Y738" s="132">
        <f t="shared" ca="1" si="140"/>
        <v>29520</v>
      </c>
      <c r="Z738">
        <f t="shared" si="143"/>
        <v>729</v>
      </c>
    </row>
    <row r="739" spans="7:26" x14ac:dyDescent="0.2">
      <c r="G739" s="371"/>
      <c r="M739" t="str">
        <f t="shared" si="141"/>
        <v/>
      </c>
      <c r="N739" t="str">
        <f t="shared" si="142"/>
        <v/>
      </c>
      <c r="O739" s="31" t="e">
        <f t="shared" ca="1" si="132"/>
        <v>#VALUE!</v>
      </c>
      <c r="P739" s="132" t="str">
        <f t="shared" ca="1" si="133"/>
        <v/>
      </c>
      <c r="Q739" s="132" t="str">
        <f t="shared" ca="1" si="134"/>
        <v/>
      </c>
      <c r="R739" s="132" t="str">
        <f t="shared" ca="1" si="135"/>
        <v/>
      </c>
      <c r="S739" s="132" t="str">
        <f t="shared" ca="1" si="136"/>
        <v/>
      </c>
      <c r="U739" s="131">
        <v>0.92222222222222217</v>
      </c>
      <c r="V739" s="132">
        <f t="shared" ca="1" si="137"/>
        <v>29520</v>
      </c>
      <c r="W739" s="132">
        <f t="shared" ca="1" si="138"/>
        <v>29520</v>
      </c>
      <c r="X739" s="132">
        <f t="shared" ca="1" si="139"/>
        <v>29520</v>
      </c>
      <c r="Y739" s="132">
        <f t="shared" ca="1" si="140"/>
        <v>29520</v>
      </c>
      <c r="Z739">
        <f t="shared" si="143"/>
        <v>730</v>
      </c>
    </row>
    <row r="740" spans="7:26" x14ac:dyDescent="0.2">
      <c r="G740" s="371"/>
      <c r="M740" t="str">
        <f t="shared" si="141"/>
        <v/>
      </c>
      <c r="N740" t="str">
        <f t="shared" si="142"/>
        <v/>
      </c>
      <c r="O740" s="31" t="e">
        <f t="shared" ca="1" si="132"/>
        <v>#VALUE!</v>
      </c>
      <c r="P740" s="132" t="str">
        <f t="shared" ca="1" si="133"/>
        <v/>
      </c>
      <c r="Q740" s="132" t="str">
        <f t="shared" ca="1" si="134"/>
        <v/>
      </c>
      <c r="R740" s="132" t="str">
        <f t="shared" ca="1" si="135"/>
        <v/>
      </c>
      <c r="S740" s="132" t="str">
        <f t="shared" ca="1" si="136"/>
        <v/>
      </c>
      <c r="U740" s="131">
        <v>0.92291666666666661</v>
      </c>
      <c r="V740" s="132">
        <f t="shared" ca="1" si="137"/>
        <v>29520</v>
      </c>
      <c r="W740" s="132">
        <f t="shared" ca="1" si="138"/>
        <v>29520</v>
      </c>
      <c r="X740" s="132">
        <f t="shared" ca="1" si="139"/>
        <v>29520</v>
      </c>
      <c r="Y740" s="132">
        <f t="shared" ca="1" si="140"/>
        <v>29520</v>
      </c>
      <c r="Z740">
        <f t="shared" si="143"/>
        <v>731</v>
      </c>
    </row>
    <row r="741" spans="7:26" x14ac:dyDescent="0.2">
      <c r="G741" s="371"/>
      <c r="M741" t="str">
        <f t="shared" si="141"/>
        <v/>
      </c>
      <c r="N741" t="str">
        <f t="shared" si="142"/>
        <v/>
      </c>
      <c r="O741" s="31" t="e">
        <f t="shared" ca="1" si="132"/>
        <v>#VALUE!</v>
      </c>
      <c r="P741" s="132" t="str">
        <f t="shared" ca="1" si="133"/>
        <v/>
      </c>
      <c r="Q741" s="132" t="str">
        <f t="shared" ca="1" si="134"/>
        <v/>
      </c>
      <c r="R741" s="132" t="str">
        <f t="shared" ca="1" si="135"/>
        <v/>
      </c>
      <c r="S741" s="132" t="str">
        <f t="shared" ca="1" si="136"/>
        <v/>
      </c>
      <c r="U741" s="131">
        <v>0.92361111111111116</v>
      </c>
      <c r="V741" s="132">
        <f t="shared" ca="1" si="137"/>
        <v>29520</v>
      </c>
      <c r="W741" s="132">
        <f t="shared" ca="1" si="138"/>
        <v>29520</v>
      </c>
      <c r="X741" s="132">
        <f t="shared" ca="1" si="139"/>
        <v>29520</v>
      </c>
      <c r="Y741" s="132">
        <f t="shared" ca="1" si="140"/>
        <v>29520</v>
      </c>
      <c r="Z741">
        <f t="shared" si="143"/>
        <v>732</v>
      </c>
    </row>
    <row r="742" spans="7:26" x14ac:dyDescent="0.2">
      <c r="G742" s="371"/>
      <c r="M742" t="str">
        <f t="shared" si="141"/>
        <v/>
      </c>
      <c r="N742" t="str">
        <f t="shared" si="142"/>
        <v/>
      </c>
      <c r="O742" s="31" t="e">
        <f t="shared" ca="1" si="132"/>
        <v>#VALUE!</v>
      </c>
      <c r="P742" s="132" t="str">
        <f t="shared" ca="1" si="133"/>
        <v/>
      </c>
      <c r="Q742" s="132" t="str">
        <f t="shared" ca="1" si="134"/>
        <v/>
      </c>
      <c r="R742" s="132" t="str">
        <f t="shared" ca="1" si="135"/>
        <v/>
      </c>
      <c r="S742" s="132" t="str">
        <f t="shared" ca="1" si="136"/>
        <v/>
      </c>
      <c r="U742" s="131">
        <v>0.9243055555555556</v>
      </c>
      <c r="V742" s="132">
        <f t="shared" ca="1" si="137"/>
        <v>29520</v>
      </c>
      <c r="W742" s="132">
        <f t="shared" ca="1" si="138"/>
        <v>29520</v>
      </c>
      <c r="X742" s="132">
        <f t="shared" ca="1" si="139"/>
        <v>29520</v>
      </c>
      <c r="Y742" s="132">
        <f t="shared" ca="1" si="140"/>
        <v>29520</v>
      </c>
      <c r="Z742">
        <f t="shared" si="143"/>
        <v>733</v>
      </c>
    </row>
    <row r="743" spans="7:26" x14ac:dyDescent="0.2">
      <c r="G743" s="371"/>
      <c r="M743" t="str">
        <f t="shared" si="141"/>
        <v/>
      </c>
      <c r="N743" t="str">
        <f t="shared" si="142"/>
        <v/>
      </c>
      <c r="O743" s="31" t="e">
        <f t="shared" ca="1" si="132"/>
        <v>#VALUE!</v>
      </c>
      <c r="P743" s="132" t="str">
        <f t="shared" ca="1" si="133"/>
        <v/>
      </c>
      <c r="Q743" s="132" t="str">
        <f t="shared" ca="1" si="134"/>
        <v/>
      </c>
      <c r="R743" s="132" t="str">
        <f t="shared" ca="1" si="135"/>
        <v/>
      </c>
      <c r="S743" s="132" t="str">
        <f t="shared" ca="1" si="136"/>
        <v/>
      </c>
      <c r="U743" s="131">
        <v>0.92499999999999993</v>
      </c>
      <c r="V743" s="132">
        <f t="shared" ca="1" si="137"/>
        <v>29520</v>
      </c>
      <c r="W743" s="132">
        <f t="shared" ca="1" si="138"/>
        <v>29520</v>
      </c>
      <c r="X743" s="132">
        <f t="shared" ca="1" si="139"/>
        <v>29520</v>
      </c>
      <c r="Y743" s="132">
        <f t="shared" ca="1" si="140"/>
        <v>29520</v>
      </c>
      <c r="Z743">
        <f t="shared" si="143"/>
        <v>734</v>
      </c>
    </row>
    <row r="744" spans="7:26" x14ac:dyDescent="0.2">
      <c r="G744" s="371"/>
      <c r="M744" t="str">
        <f t="shared" si="141"/>
        <v/>
      </c>
      <c r="N744" t="str">
        <f t="shared" si="142"/>
        <v/>
      </c>
      <c r="O744" s="31" t="e">
        <f t="shared" ca="1" si="132"/>
        <v>#VALUE!</v>
      </c>
      <c r="P744" s="132" t="str">
        <f t="shared" ca="1" si="133"/>
        <v/>
      </c>
      <c r="Q744" s="132" t="str">
        <f t="shared" ca="1" si="134"/>
        <v/>
      </c>
      <c r="R744" s="132" t="str">
        <f t="shared" ca="1" si="135"/>
        <v/>
      </c>
      <c r="S744" s="132" t="str">
        <f t="shared" ca="1" si="136"/>
        <v/>
      </c>
      <c r="U744" s="131">
        <v>0.92569444444444438</v>
      </c>
      <c r="V744" s="132">
        <f t="shared" ca="1" si="137"/>
        <v>29520</v>
      </c>
      <c r="W744" s="132">
        <f t="shared" ca="1" si="138"/>
        <v>29520</v>
      </c>
      <c r="X744" s="132">
        <f t="shared" ca="1" si="139"/>
        <v>29520</v>
      </c>
      <c r="Y744" s="132">
        <f t="shared" ca="1" si="140"/>
        <v>29520</v>
      </c>
      <c r="Z744">
        <f t="shared" si="143"/>
        <v>735</v>
      </c>
    </row>
    <row r="745" spans="7:26" x14ac:dyDescent="0.2">
      <c r="G745" s="371"/>
      <c r="M745" t="str">
        <f t="shared" si="141"/>
        <v/>
      </c>
      <c r="N745" t="str">
        <f t="shared" si="142"/>
        <v/>
      </c>
      <c r="O745" s="31" t="e">
        <f t="shared" ca="1" si="132"/>
        <v>#VALUE!</v>
      </c>
      <c r="P745" s="132" t="str">
        <f t="shared" ca="1" si="133"/>
        <v/>
      </c>
      <c r="Q745" s="132" t="str">
        <f t="shared" ca="1" si="134"/>
        <v/>
      </c>
      <c r="R745" s="132" t="str">
        <f t="shared" ca="1" si="135"/>
        <v/>
      </c>
      <c r="S745" s="132" t="str">
        <f t="shared" ca="1" si="136"/>
        <v/>
      </c>
      <c r="U745" s="131">
        <v>0.92638888888888893</v>
      </c>
      <c r="V745" s="132">
        <f t="shared" ca="1" si="137"/>
        <v>29520</v>
      </c>
      <c r="W745" s="132">
        <f t="shared" ca="1" si="138"/>
        <v>29520</v>
      </c>
      <c r="X745" s="132">
        <f t="shared" ca="1" si="139"/>
        <v>29520</v>
      </c>
      <c r="Y745" s="132">
        <f t="shared" ca="1" si="140"/>
        <v>29520</v>
      </c>
      <c r="Z745">
        <f t="shared" si="143"/>
        <v>736</v>
      </c>
    </row>
    <row r="746" spans="7:26" x14ac:dyDescent="0.2">
      <c r="G746" s="371"/>
      <c r="M746" t="str">
        <f t="shared" si="141"/>
        <v/>
      </c>
      <c r="N746" t="str">
        <f t="shared" si="142"/>
        <v/>
      </c>
      <c r="O746" s="31" t="e">
        <f t="shared" ca="1" si="132"/>
        <v>#VALUE!</v>
      </c>
      <c r="P746" s="132" t="str">
        <f t="shared" ca="1" si="133"/>
        <v/>
      </c>
      <c r="Q746" s="132" t="str">
        <f t="shared" ca="1" si="134"/>
        <v/>
      </c>
      <c r="R746" s="132" t="str">
        <f t="shared" ca="1" si="135"/>
        <v/>
      </c>
      <c r="S746" s="132" t="str">
        <f t="shared" ca="1" si="136"/>
        <v/>
      </c>
      <c r="U746" s="131">
        <v>0.92708333333333337</v>
      </c>
      <c r="V746" s="132">
        <f t="shared" ca="1" si="137"/>
        <v>29520</v>
      </c>
      <c r="W746" s="132">
        <f t="shared" ca="1" si="138"/>
        <v>29520</v>
      </c>
      <c r="X746" s="132">
        <f t="shared" ca="1" si="139"/>
        <v>29520</v>
      </c>
      <c r="Y746" s="132">
        <f t="shared" ca="1" si="140"/>
        <v>29520</v>
      </c>
      <c r="Z746">
        <f t="shared" si="143"/>
        <v>737</v>
      </c>
    </row>
    <row r="747" spans="7:26" x14ac:dyDescent="0.2">
      <c r="G747" s="371"/>
      <c r="M747" t="str">
        <f t="shared" si="141"/>
        <v/>
      </c>
      <c r="N747" t="str">
        <f t="shared" si="142"/>
        <v/>
      </c>
      <c r="O747" s="31" t="e">
        <f t="shared" ca="1" si="132"/>
        <v>#VALUE!</v>
      </c>
      <c r="P747" s="132" t="str">
        <f t="shared" ca="1" si="133"/>
        <v/>
      </c>
      <c r="Q747" s="132" t="str">
        <f t="shared" ca="1" si="134"/>
        <v/>
      </c>
      <c r="R747" s="132" t="str">
        <f t="shared" ca="1" si="135"/>
        <v/>
      </c>
      <c r="S747" s="132" t="str">
        <f t="shared" ca="1" si="136"/>
        <v/>
      </c>
      <c r="U747" s="131">
        <v>0.9277777777777777</v>
      </c>
      <c r="V747" s="132">
        <f t="shared" ca="1" si="137"/>
        <v>29520</v>
      </c>
      <c r="W747" s="132">
        <f t="shared" ca="1" si="138"/>
        <v>29520</v>
      </c>
      <c r="X747" s="132">
        <f t="shared" ca="1" si="139"/>
        <v>29520</v>
      </c>
      <c r="Y747" s="132">
        <f t="shared" ca="1" si="140"/>
        <v>29520</v>
      </c>
      <c r="Z747">
        <f t="shared" si="143"/>
        <v>738</v>
      </c>
    </row>
    <row r="748" spans="7:26" x14ac:dyDescent="0.2">
      <c r="G748" s="371"/>
      <c r="M748" t="str">
        <f t="shared" si="141"/>
        <v/>
      </c>
      <c r="N748" t="str">
        <f t="shared" si="142"/>
        <v/>
      </c>
      <c r="O748" s="31" t="e">
        <f t="shared" ca="1" si="132"/>
        <v>#VALUE!</v>
      </c>
      <c r="P748" s="132" t="str">
        <f t="shared" ca="1" si="133"/>
        <v/>
      </c>
      <c r="Q748" s="132" t="str">
        <f t="shared" ca="1" si="134"/>
        <v/>
      </c>
      <c r="R748" s="132" t="str">
        <f t="shared" ca="1" si="135"/>
        <v/>
      </c>
      <c r="S748" s="132" t="str">
        <f t="shared" ca="1" si="136"/>
        <v/>
      </c>
      <c r="U748" s="131">
        <v>0.92847222222222225</v>
      </c>
      <c r="V748" s="132">
        <f t="shared" ca="1" si="137"/>
        <v>29520</v>
      </c>
      <c r="W748" s="132">
        <f t="shared" ca="1" si="138"/>
        <v>29520</v>
      </c>
      <c r="X748" s="132">
        <f t="shared" ca="1" si="139"/>
        <v>29520</v>
      </c>
      <c r="Y748" s="132">
        <f t="shared" ca="1" si="140"/>
        <v>29520</v>
      </c>
      <c r="Z748">
        <f t="shared" si="143"/>
        <v>739</v>
      </c>
    </row>
    <row r="749" spans="7:26" x14ac:dyDescent="0.2">
      <c r="G749" s="371"/>
      <c r="M749" t="str">
        <f t="shared" si="141"/>
        <v/>
      </c>
      <c r="N749" t="str">
        <f t="shared" si="142"/>
        <v/>
      </c>
      <c r="O749" s="31" t="e">
        <f t="shared" ca="1" si="132"/>
        <v>#VALUE!</v>
      </c>
      <c r="P749" s="132" t="str">
        <f t="shared" ca="1" si="133"/>
        <v/>
      </c>
      <c r="Q749" s="132" t="str">
        <f t="shared" ca="1" si="134"/>
        <v/>
      </c>
      <c r="R749" s="132" t="str">
        <f t="shared" ca="1" si="135"/>
        <v/>
      </c>
      <c r="S749" s="132" t="str">
        <f t="shared" ca="1" si="136"/>
        <v/>
      </c>
      <c r="U749" s="131">
        <v>0.9291666666666667</v>
      </c>
      <c r="V749" s="132">
        <f t="shared" ca="1" si="137"/>
        <v>29520</v>
      </c>
      <c r="W749" s="132">
        <f t="shared" ca="1" si="138"/>
        <v>29520</v>
      </c>
      <c r="X749" s="132">
        <f t="shared" ca="1" si="139"/>
        <v>29520</v>
      </c>
      <c r="Y749" s="132">
        <f t="shared" ca="1" si="140"/>
        <v>29520</v>
      </c>
      <c r="Z749">
        <f t="shared" si="143"/>
        <v>740</v>
      </c>
    </row>
    <row r="750" spans="7:26" x14ac:dyDescent="0.2">
      <c r="G750" s="371"/>
      <c r="M750" t="str">
        <f t="shared" si="141"/>
        <v/>
      </c>
      <c r="N750" t="str">
        <f t="shared" si="142"/>
        <v/>
      </c>
      <c r="O750" s="31" t="e">
        <f t="shared" ca="1" si="132"/>
        <v>#VALUE!</v>
      </c>
      <c r="P750" s="132" t="str">
        <f t="shared" ca="1" si="133"/>
        <v/>
      </c>
      <c r="Q750" s="132" t="str">
        <f t="shared" ca="1" si="134"/>
        <v/>
      </c>
      <c r="R750" s="132" t="str">
        <f t="shared" ca="1" si="135"/>
        <v/>
      </c>
      <c r="S750" s="132" t="str">
        <f t="shared" ca="1" si="136"/>
        <v/>
      </c>
      <c r="U750" s="131">
        <v>0.92986111111111114</v>
      </c>
      <c r="V750" s="132">
        <f t="shared" ca="1" si="137"/>
        <v>29520</v>
      </c>
      <c r="W750" s="132">
        <f t="shared" ca="1" si="138"/>
        <v>29520</v>
      </c>
      <c r="X750" s="132">
        <f t="shared" ca="1" si="139"/>
        <v>29520</v>
      </c>
      <c r="Y750" s="132">
        <f t="shared" ca="1" si="140"/>
        <v>29520</v>
      </c>
      <c r="Z750">
        <f t="shared" si="143"/>
        <v>741</v>
      </c>
    </row>
    <row r="751" spans="7:26" x14ac:dyDescent="0.2">
      <c r="G751" s="371"/>
      <c r="M751" t="str">
        <f t="shared" si="141"/>
        <v/>
      </c>
      <c r="N751" t="str">
        <f t="shared" si="142"/>
        <v/>
      </c>
      <c r="O751" s="31" t="e">
        <f t="shared" ca="1" si="132"/>
        <v>#VALUE!</v>
      </c>
      <c r="P751" s="132" t="str">
        <f t="shared" ca="1" si="133"/>
        <v/>
      </c>
      <c r="Q751" s="132" t="str">
        <f t="shared" ca="1" si="134"/>
        <v/>
      </c>
      <c r="R751" s="132" t="str">
        <f t="shared" ca="1" si="135"/>
        <v/>
      </c>
      <c r="S751" s="132" t="str">
        <f t="shared" ca="1" si="136"/>
        <v/>
      </c>
      <c r="U751" s="131">
        <v>0.93055555555555547</v>
      </c>
      <c r="V751" s="132">
        <f t="shared" ca="1" si="137"/>
        <v>29520</v>
      </c>
      <c r="W751" s="132">
        <f t="shared" ca="1" si="138"/>
        <v>29520</v>
      </c>
      <c r="X751" s="132">
        <f t="shared" ca="1" si="139"/>
        <v>29520</v>
      </c>
      <c r="Y751" s="132">
        <f t="shared" ca="1" si="140"/>
        <v>29520</v>
      </c>
      <c r="Z751">
        <f t="shared" si="143"/>
        <v>742</v>
      </c>
    </row>
    <row r="752" spans="7:26" x14ac:dyDescent="0.2">
      <c r="G752" s="371"/>
      <c r="M752" t="str">
        <f t="shared" si="141"/>
        <v/>
      </c>
      <c r="N752" t="str">
        <f t="shared" si="142"/>
        <v/>
      </c>
      <c r="O752" s="31" t="e">
        <f t="shared" ca="1" si="132"/>
        <v>#VALUE!</v>
      </c>
      <c r="P752" s="132" t="str">
        <f t="shared" ca="1" si="133"/>
        <v/>
      </c>
      <c r="Q752" s="132" t="str">
        <f t="shared" ca="1" si="134"/>
        <v/>
      </c>
      <c r="R752" s="132" t="str">
        <f t="shared" ca="1" si="135"/>
        <v/>
      </c>
      <c r="S752" s="132" t="str">
        <f t="shared" ca="1" si="136"/>
        <v/>
      </c>
      <c r="U752" s="131">
        <v>0.93125000000000002</v>
      </c>
      <c r="V752" s="132">
        <f t="shared" ca="1" si="137"/>
        <v>29520</v>
      </c>
      <c r="W752" s="132">
        <f t="shared" ca="1" si="138"/>
        <v>29520</v>
      </c>
      <c r="X752" s="132">
        <f t="shared" ca="1" si="139"/>
        <v>29520</v>
      </c>
      <c r="Y752" s="132">
        <f t="shared" ca="1" si="140"/>
        <v>29520</v>
      </c>
      <c r="Z752">
        <f t="shared" si="143"/>
        <v>743</v>
      </c>
    </row>
    <row r="753" spans="7:26" x14ac:dyDescent="0.2">
      <c r="G753" s="371"/>
      <c r="M753" t="str">
        <f t="shared" si="141"/>
        <v/>
      </c>
      <c r="N753" t="str">
        <f t="shared" si="142"/>
        <v/>
      </c>
      <c r="O753" s="31" t="e">
        <f t="shared" ca="1" si="132"/>
        <v>#VALUE!</v>
      </c>
      <c r="P753" s="132" t="str">
        <f t="shared" ca="1" si="133"/>
        <v/>
      </c>
      <c r="Q753" s="132" t="str">
        <f t="shared" ca="1" si="134"/>
        <v/>
      </c>
      <c r="R753" s="132" t="str">
        <f t="shared" ca="1" si="135"/>
        <v/>
      </c>
      <c r="S753" s="132" t="str">
        <f t="shared" ca="1" si="136"/>
        <v/>
      </c>
      <c r="U753" s="131">
        <v>0.93194444444444446</v>
      </c>
      <c r="V753" s="132">
        <f t="shared" ca="1" si="137"/>
        <v>29520</v>
      </c>
      <c r="W753" s="132">
        <f t="shared" ca="1" si="138"/>
        <v>29520</v>
      </c>
      <c r="X753" s="132">
        <f t="shared" ca="1" si="139"/>
        <v>29520</v>
      </c>
      <c r="Y753" s="132">
        <f t="shared" ca="1" si="140"/>
        <v>29520</v>
      </c>
      <c r="Z753">
        <f t="shared" si="143"/>
        <v>744</v>
      </c>
    </row>
    <row r="754" spans="7:26" x14ac:dyDescent="0.2">
      <c r="G754" s="371"/>
      <c r="M754" t="str">
        <f t="shared" si="141"/>
        <v/>
      </c>
      <c r="N754" t="str">
        <f t="shared" si="142"/>
        <v/>
      </c>
      <c r="O754" s="31" t="e">
        <f t="shared" ca="1" si="132"/>
        <v>#VALUE!</v>
      </c>
      <c r="P754" s="132" t="str">
        <f t="shared" ca="1" si="133"/>
        <v/>
      </c>
      <c r="Q754" s="132" t="str">
        <f t="shared" ca="1" si="134"/>
        <v/>
      </c>
      <c r="R754" s="132" t="str">
        <f t="shared" ca="1" si="135"/>
        <v/>
      </c>
      <c r="S754" s="132" t="str">
        <f t="shared" ca="1" si="136"/>
        <v/>
      </c>
      <c r="U754" s="131">
        <v>0.93263888888888891</v>
      </c>
      <c r="V754" s="132">
        <f t="shared" ca="1" si="137"/>
        <v>29520</v>
      </c>
      <c r="W754" s="132">
        <f t="shared" ca="1" si="138"/>
        <v>29520</v>
      </c>
      <c r="X754" s="132">
        <f t="shared" ca="1" si="139"/>
        <v>29520</v>
      </c>
      <c r="Y754" s="132">
        <f t="shared" ca="1" si="140"/>
        <v>29520</v>
      </c>
      <c r="Z754">
        <f t="shared" si="143"/>
        <v>745</v>
      </c>
    </row>
    <row r="755" spans="7:26" x14ac:dyDescent="0.2">
      <c r="G755" s="371"/>
      <c r="M755" t="str">
        <f t="shared" si="141"/>
        <v/>
      </c>
      <c r="N755" t="str">
        <f t="shared" si="142"/>
        <v/>
      </c>
      <c r="O755" s="31" t="e">
        <f t="shared" ca="1" si="132"/>
        <v>#VALUE!</v>
      </c>
      <c r="P755" s="132" t="str">
        <f t="shared" ca="1" si="133"/>
        <v/>
      </c>
      <c r="Q755" s="132" t="str">
        <f t="shared" ca="1" si="134"/>
        <v/>
      </c>
      <c r="R755" s="132" t="str">
        <f t="shared" ca="1" si="135"/>
        <v/>
      </c>
      <c r="S755" s="132" t="str">
        <f t="shared" ca="1" si="136"/>
        <v/>
      </c>
      <c r="U755" s="131">
        <v>0.93333333333333324</v>
      </c>
      <c r="V755" s="132">
        <f t="shared" ca="1" si="137"/>
        <v>29520</v>
      </c>
      <c r="W755" s="132">
        <f t="shared" ca="1" si="138"/>
        <v>29520</v>
      </c>
      <c r="X755" s="132">
        <f t="shared" ca="1" si="139"/>
        <v>29520</v>
      </c>
      <c r="Y755" s="132">
        <f t="shared" ca="1" si="140"/>
        <v>29520</v>
      </c>
      <c r="Z755">
        <f t="shared" si="143"/>
        <v>746</v>
      </c>
    </row>
    <row r="756" spans="7:26" x14ac:dyDescent="0.2">
      <c r="G756" s="371"/>
      <c r="M756" t="str">
        <f t="shared" si="141"/>
        <v/>
      </c>
      <c r="N756" t="str">
        <f t="shared" si="142"/>
        <v/>
      </c>
      <c r="O756" s="31" t="e">
        <f t="shared" ca="1" si="132"/>
        <v>#VALUE!</v>
      </c>
      <c r="P756" s="132" t="str">
        <f t="shared" ca="1" si="133"/>
        <v/>
      </c>
      <c r="Q756" s="132" t="str">
        <f t="shared" ca="1" si="134"/>
        <v/>
      </c>
      <c r="R756" s="132" t="str">
        <f t="shared" ca="1" si="135"/>
        <v/>
      </c>
      <c r="S756" s="132" t="str">
        <f t="shared" ca="1" si="136"/>
        <v/>
      </c>
      <c r="U756" s="131">
        <v>0.93402777777777779</v>
      </c>
      <c r="V756" s="132">
        <f t="shared" ca="1" si="137"/>
        <v>29520</v>
      </c>
      <c r="W756" s="132">
        <f t="shared" ca="1" si="138"/>
        <v>29520</v>
      </c>
      <c r="X756" s="132">
        <f t="shared" ca="1" si="139"/>
        <v>29520</v>
      </c>
      <c r="Y756" s="132">
        <f t="shared" ca="1" si="140"/>
        <v>29520</v>
      </c>
      <c r="Z756">
        <f t="shared" si="143"/>
        <v>747</v>
      </c>
    </row>
    <row r="757" spans="7:26" x14ac:dyDescent="0.2">
      <c r="G757" s="371"/>
      <c r="M757" t="str">
        <f t="shared" si="141"/>
        <v/>
      </c>
      <c r="N757" t="str">
        <f t="shared" si="142"/>
        <v/>
      </c>
      <c r="O757" s="31" t="e">
        <f t="shared" ca="1" si="132"/>
        <v>#VALUE!</v>
      </c>
      <c r="P757" s="132" t="str">
        <f t="shared" ca="1" si="133"/>
        <v/>
      </c>
      <c r="Q757" s="132" t="str">
        <f t="shared" ca="1" si="134"/>
        <v/>
      </c>
      <c r="R757" s="132" t="str">
        <f t="shared" ca="1" si="135"/>
        <v/>
      </c>
      <c r="S757" s="132" t="str">
        <f t="shared" ca="1" si="136"/>
        <v/>
      </c>
      <c r="U757" s="131">
        <v>0.93472222222222223</v>
      </c>
      <c r="V757" s="132">
        <f t="shared" ca="1" si="137"/>
        <v>29520</v>
      </c>
      <c r="W757" s="132">
        <f t="shared" ca="1" si="138"/>
        <v>29520</v>
      </c>
      <c r="X757" s="132">
        <f t="shared" ca="1" si="139"/>
        <v>29520</v>
      </c>
      <c r="Y757" s="132">
        <f t="shared" ca="1" si="140"/>
        <v>29520</v>
      </c>
      <c r="Z757">
        <f t="shared" si="143"/>
        <v>748</v>
      </c>
    </row>
    <row r="758" spans="7:26" x14ac:dyDescent="0.2">
      <c r="G758" s="371"/>
      <c r="M758" t="str">
        <f t="shared" si="141"/>
        <v/>
      </c>
      <c r="N758" t="str">
        <f t="shared" si="142"/>
        <v/>
      </c>
      <c r="O758" s="31" t="e">
        <f t="shared" ca="1" si="132"/>
        <v>#VALUE!</v>
      </c>
      <c r="P758" s="132" t="str">
        <f t="shared" ca="1" si="133"/>
        <v/>
      </c>
      <c r="Q758" s="132" t="str">
        <f t="shared" ca="1" si="134"/>
        <v/>
      </c>
      <c r="R758" s="132" t="str">
        <f t="shared" ca="1" si="135"/>
        <v/>
      </c>
      <c r="S758" s="132" t="str">
        <f t="shared" ca="1" si="136"/>
        <v/>
      </c>
      <c r="U758" s="131">
        <v>0.93541666666666667</v>
      </c>
      <c r="V758" s="132">
        <f t="shared" ca="1" si="137"/>
        <v>29520</v>
      </c>
      <c r="W758" s="132">
        <f t="shared" ca="1" si="138"/>
        <v>29520</v>
      </c>
      <c r="X758" s="132">
        <f t="shared" ca="1" si="139"/>
        <v>29520</v>
      </c>
      <c r="Y758" s="132">
        <f t="shared" ca="1" si="140"/>
        <v>29520</v>
      </c>
      <c r="Z758">
        <f t="shared" si="143"/>
        <v>749</v>
      </c>
    </row>
    <row r="759" spans="7:26" x14ac:dyDescent="0.2">
      <c r="G759" s="371"/>
      <c r="M759" t="str">
        <f t="shared" si="141"/>
        <v/>
      </c>
      <c r="N759" t="str">
        <f t="shared" si="142"/>
        <v/>
      </c>
      <c r="O759" s="31" t="e">
        <f t="shared" ca="1" si="132"/>
        <v>#VALUE!</v>
      </c>
      <c r="P759" s="132" t="str">
        <f t="shared" ca="1" si="133"/>
        <v/>
      </c>
      <c r="Q759" s="132" t="str">
        <f t="shared" ca="1" si="134"/>
        <v/>
      </c>
      <c r="R759" s="132" t="str">
        <f t="shared" ca="1" si="135"/>
        <v/>
      </c>
      <c r="S759" s="132" t="str">
        <f t="shared" ca="1" si="136"/>
        <v/>
      </c>
      <c r="U759" s="131">
        <v>0.93611111111111101</v>
      </c>
      <c r="V759" s="132">
        <f t="shared" ca="1" si="137"/>
        <v>29520</v>
      </c>
      <c r="W759" s="132">
        <f t="shared" ca="1" si="138"/>
        <v>29520</v>
      </c>
      <c r="X759" s="132">
        <f t="shared" ca="1" si="139"/>
        <v>29520</v>
      </c>
      <c r="Y759" s="132">
        <f t="shared" ca="1" si="140"/>
        <v>29520</v>
      </c>
      <c r="Z759">
        <f t="shared" si="143"/>
        <v>750</v>
      </c>
    </row>
    <row r="760" spans="7:26" x14ac:dyDescent="0.2">
      <c r="G760" s="371"/>
      <c r="M760" t="str">
        <f t="shared" si="141"/>
        <v/>
      </c>
      <c r="N760" t="str">
        <f t="shared" si="142"/>
        <v/>
      </c>
      <c r="O760" s="31" t="e">
        <f t="shared" ca="1" si="132"/>
        <v>#VALUE!</v>
      </c>
      <c r="P760" s="132" t="str">
        <f t="shared" ca="1" si="133"/>
        <v/>
      </c>
      <c r="Q760" s="132" t="str">
        <f t="shared" ca="1" si="134"/>
        <v/>
      </c>
      <c r="R760" s="132" t="str">
        <f t="shared" ca="1" si="135"/>
        <v/>
      </c>
      <c r="S760" s="132" t="str">
        <f t="shared" ca="1" si="136"/>
        <v/>
      </c>
      <c r="U760" s="131">
        <v>0.93680555555555556</v>
      </c>
      <c r="V760" s="132">
        <f t="shared" ca="1" si="137"/>
        <v>29520</v>
      </c>
      <c r="W760" s="132">
        <f t="shared" ca="1" si="138"/>
        <v>29520</v>
      </c>
      <c r="X760" s="132">
        <f t="shared" ca="1" si="139"/>
        <v>29520</v>
      </c>
      <c r="Y760" s="132">
        <f t="shared" ca="1" si="140"/>
        <v>29520</v>
      </c>
      <c r="Z760">
        <f t="shared" si="143"/>
        <v>751</v>
      </c>
    </row>
    <row r="761" spans="7:26" x14ac:dyDescent="0.2">
      <c r="G761" s="371"/>
      <c r="M761" t="str">
        <f t="shared" si="141"/>
        <v/>
      </c>
      <c r="N761" t="str">
        <f t="shared" si="142"/>
        <v/>
      </c>
      <c r="O761" s="31" t="e">
        <f t="shared" ca="1" si="132"/>
        <v>#VALUE!</v>
      </c>
      <c r="P761" s="132" t="str">
        <f t="shared" ca="1" si="133"/>
        <v/>
      </c>
      <c r="Q761" s="132" t="str">
        <f t="shared" ca="1" si="134"/>
        <v/>
      </c>
      <c r="R761" s="132" t="str">
        <f t="shared" ca="1" si="135"/>
        <v/>
      </c>
      <c r="S761" s="132" t="str">
        <f t="shared" ca="1" si="136"/>
        <v/>
      </c>
      <c r="U761" s="131">
        <v>0.9375</v>
      </c>
      <c r="V761" s="132">
        <f t="shared" ca="1" si="137"/>
        <v>29520</v>
      </c>
      <c r="W761" s="132">
        <f t="shared" ca="1" si="138"/>
        <v>29520</v>
      </c>
      <c r="X761" s="132">
        <f t="shared" ca="1" si="139"/>
        <v>29520</v>
      </c>
      <c r="Y761" s="132">
        <f t="shared" ca="1" si="140"/>
        <v>29520</v>
      </c>
      <c r="Z761">
        <f t="shared" si="143"/>
        <v>752</v>
      </c>
    </row>
    <row r="762" spans="7:26" x14ac:dyDescent="0.2">
      <c r="G762" s="371"/>
      <c r="M762" t="str">
        <f t="shared" si="141"/>
        <v/>
      </c>
      <c r="N762" t="str">
        <f t="shared" si="142"/>
        <v/>
      </c>
      <c r="O762" s="31" t="e">
        <f t="shared" ca="1" si="132"/>
        <v>#VALUE!</v>
      </c>
      <c r="P762" s="132" t="str">
        <f t="shared" ca="1" si="133"/>
        <v/>
      </c>
      <c r="Q762" s="132" t="str">
        <f t="shared" ca="1" si="134"/>
        <v/>
      </c>
      <c r="R762" s="132" t="str">
        <f t="shared" ca="1" si="135"/>
        <v/>
      </c>
      <c r="S762" s="132" t="str">
        <f t="shared" ca="1" si="136"/>
        <v/>
      </c>
      <c r="U762" s="131">
        <v>0.93819444444444444</v>
      </c>
      <c r="V762" s="132">
        <f t="shared" ca="1" si="137"/>
        <v>29520</v>
      </c>
      <c r="W762" s="132">
        <f t="shared" ca="1" si="138"/>
        <v>29520</v>
      </c>
      <c r="X762" s="132">
        <f t="shared" ca="1" si="139"/>
        <v>29520</v>
      </c>
      <c r="Y762" s="132">
        <f t="shared" ca="1" si="140"/>
        <v>29520</v>
      </c>
      <c r="Z762">
        <f t="shared" si="143"/>
        <v>753</v>
      </c>
    </row>
    <row r="763" spans="7:26" x14ac:dyDescent="0.2">
      <c r="G763" s="371"/>
      <c r="M763" t="str">
        <f t="shared" si="141"/>
        <v/>
      </c>
      <c r="N763" t="str">
        <f t="shared" si="142"/>
        <v/>
      </c>
      <c r="O763" s="31" t="e">
        <f t="shared" ca="1" si="132"/>
        <v>#VALUE!</v>
      </c>
      <c r="P763" s="132" t="str">
        <f t="shared" ca="1" si="133"/>
        <v/>
      </c>
      <c r="Q763" s="132" t="str">
        <f t="shared" ca="1" si="134"/>
        <v/>
      </c>
      <c r="R763" s="132" t="str">
        <f t="shared" ca="1" si="135"/>
        <v/>
      </c>
      <c r="S763" s="132" t="str">
        <f t="shared" ca="1" si="136"/>
        <v/>
      </c>
      <c r="U763" s="131">
        <v>0.93888888888888899</v>
      </c>
      <c r="V763" s="132">
        <f t="shared" ca="1" si="137"/>
        <v>29520</v>
      </c>
      <c r="W763" s="132">
        <f t="shared" ca="1" si="138"/>
        <v>29520</v>
      </c>
      <c r="X763" s="132">
        <f t="shared" ca="1" si="139"/>
        <v>29520</v>
      </c>
      <c r="Y763" s="132">
        <f t="shared" ca="1" si="140"/>
        <v>29520</v>
      </c>
      <c r="Z763">
        <f t="shared" si="143"/>
        <v>754</v>
      </c>
    </row>
    <row r="764" spans="7:26" x14ac:dyDescent="0.2">
      <c r="G764" s="371"/>
      <c r="M764" t="str">
        <f t="shared" si="141"/>
        <v/>
      </c>
      <c r="N764" t="str">
        <f t="shared" si="142"/>
        <v/>
      </c>
      <c r="O764" s="31" t="e">
        <f t="shared" ca="1" si="132"/>
        <v>#VALUE!</v>
      </c>
      <c r="P764" s="132" t="str">
        <f t="shared" ca="1" si="133"/>
        <v/>
      </c>
      <c r="Q764" s="132" t="str">
        <f t="shared" ca="1" si="134"/>
        <v/>
      </c>
      <c r="R764" s="132" t="str">
        <f t="shared" ca="1" si="135"/>
        <v/>
      </c>
      <c r="S764" s="132" t="str">
        <f t="shared" ca="1" si="136"/>
        <v/>
      </c>
      <c r="U764" s="131">
        <v>0.93958333333333333</v>
      </c>
      <c r="V764" s="132">
        <f t="shared" ca="1" si="137"/>
        <v>29520</v>
      </c>
      <c r="W764" s="132">
        <f t="shared" ca="1" si="138"/>
        <v>29520</v>
      </c>
      <c r="X764" s="132">
        <f t="shared" ca="1" si="139"/>
        <v>29520</v>
      </c>
      <c r="Y764" s="132">
        <f t="shared" ca="1" si="140"/>
        <v>29520</v>
      </c>
      <c r="Z764">
        <f t="shared" si="143"/>
        <v>755</v>
      </c>
    </row>
    <row r="765" spans="7:26" x14ac:dyDescent="0.2">
      <c r="G765" s="371"/>
      <c r="M765" t="str">
        <f t="shared" si="141"/>
        <v/>
      </c>
      <c r="N765" t="str">
        <f t="shared" si="142"/>
        <v/>
      </c>
      <c r="O765" s="31" t="e">
        <f t="shared" ca="1" si="132"/>
        <v>#VALUE!</v>
      </c>
      <c r="P765" s="132" t="str">
        <f t="shared" ca="1" si="133"/>
        <v/>
      </c>
      <c r="Q765" s="132" t="str">
        <f t="shared" ca="1" si="134"/>
        <v/>
      </c>
      <c r="R765" s="132" t="str">
        <f t="shared" ca="1" si="135"/>
        <v/>
      </c>
      <c r="S765" s="132" t="str">
        <f t="shared" ca="1" si="136"/>
        <v/>
      </c>
      <c r="U765" s="131">
        <v>0.94027777777777777</v>
      </c>
      <c r="V765" s="132">
        <f t="shared" ca="1" si="137"/>
        <v>29520</v>
      </c>
      <c r="W765" s="132">
        <f t="shared" ca="1" si="138"/>
        <v>29520</v>
      </c>
      <c r="X765" s="132">
        <f t="shared" ca="1" si="139"/>
        <v>29520</v>
      </c>
      <c r="Y765" s="132">
        <f t="shared" ca="1" si="140"/>
        <v>29520</v>
      </c>
      <c r="Z765">
        <f t="shared" si="143"/>
        <v>756</v>
      </c>
    </row>
    <row r="766" spans="7:26" x14ac:dyDescent="0.2">
      <c r="G766" s="371"/>
      <c r="M766" t="str">
        <f t="shared" si="141"/>
        <v/>
      </c>
      <c r="N766" t="str">
        <f t="shared" si="142"/>
        <v/>
      </c>
      <c r="O766" s="31" t="e">
        <f t="shared" ca="1" si="132"/>
        <v>#VALUE!</v>
      </c>
      <c r="P766" s="132" t="str">
        <f t="shared" ca="1" si="133"/>
        <v/>
      </c>
      <c r="Q766" s="132" t="str">
        <f t="shared" ca="1" si="134"/>
        <v/>
      </c>
      <c r="R766" s="132" t="str">
        <f t="shared" ca="1" si="135"/>
        <v/>
      </c>
      <c r="S766" s="132" t="str">
        <f t="shared" ca="1" si="136"/>
        <v/>
      </c>
      <c r="U766" s="131">
        <v>0.94097222222222221</v>
      </c>
      <c r="V766" s="132">
        <f t="shared" ca="1" si="137"/>
        <v>29520</v>
      </c>
      <c r="W766" s="132">
        <f t="shared" ca="1" si="138"/>
        <v>29520</v>
      </c>
      <c r="X766" s="132">
        <f t="shared" ca="1" si="139"/>
        <v>29520</v>
      </c>
      <c r="Y766" s="132">
        <f t="shared" ca="1" si="140"/>
        <v>29520</v>
      </c>
      <c r="Z766">
        <f t="shared" si="143"/>
        <v>757</v>
      </c>
    </row>
    <row r="767" spans="7:26" x14ac:dyDescent="0.2">
      <c r="G767" s="371"/>
      <c r="M767" t="str">
        <f t="shared" si="141"/>
        <v/>
      </c>
      <c r="N767" t="str">
        <f t="shared" si="142"/>
        <v/>
      </c>
      <c r="O767" s="31" t="e">
        <f t="shared" ca="1" si="132"/>
        <v>#VALUE!</v>
      </c>
      <c r="P767" s="132" t="str">
        <f t="shared" ca="1" si="133"/>
        <v/>
      </c>
      <c r="Q767" s="132" t="str">
        <f t="shared" ca="1" si="134"/>
        <v/>
      </c>
      <c r="R767" s="132" t="str">
        <f t="shared" ca="1" si="135"/>
        <v/>
      </c>
      <c r="S767" s="132" t="str">
        <f t="shared" ca="1" si="136"/>
        <v/>
      </c>
      <c r="U767" s="131">
        <v>0.94166666666666676</v>
      </c>
      <c r="V767" s="132">
        <f t="shared" ca="1" si="137"/>
        <v>29520</v>
      </c>
      <c r="W767" s="132">
        <f t="shared" ca="1" si="138"/>
        <v>29520</v>
      </c>
      <c r="X767" s="132">
        <f t="shared" ca="1" si="139"/>
        <v>29520</v>
      </c>
      <c r="Y767" s="132">
        <f t="shared" ca="1" si="140"/>
        <v>29520</v>
      </c>
      <c r="Z767">
        <f t="shared" si="143"/>
        <v>758</v>
      </c>
    </row>
    <row r="768" spans="7:26" x14ac:dyDescent="0.2">
      <c r="G768" s="371"/>
      <c r="M768" t="str">
        <f t="shared" si="141"/>
        <v/>
      </c>
      <c r="N768" t="str">
        <f t="shared" si="142"/>
        <v/>
      </c>
      <c r="O768" s="31" t="e">
        <f t="shared" ca="1" si="132"/>
        <v>#VALUE!</v>
      </c>
      <c r="P768" s="132" t="str">
        <f t="shared" ca="1" si="133"/>
        <v/>
      </c>
      <c r="Q768" s="132" t="str">
        <f t="shared" ca="1" si="134"/>
        <v/>
      </c>
      <c r="R768" s="132" t="str">
        <f t="shared" ca="1" si="135"/>
        <v/>
      </c>
      <c r="S768" s="132" t="str">
        <f t="shared" ca="1" si="136"/>
        <v/>
      </c>
      <c r="U768" s="131">
        <v>0.94236111111111109</v>
      </c>
      <c r="V768" s="132">
        <f t="shared" ca="1" si="137"/>
        <v>29520</v>
      </c>
      <c r="W768" s="132">
        <f t="shared" ca="1" si="138"/>
        <v>29520</v>
      </c>
      <c r="X768" s="132">
        <f t="shared" ca="1" si="139"/>
        <v>29520</v>
      </c>
      <c r="Y768" s="132">
        <f t="shared" ca="1" si="140"/>
        <v>29520</v>
      </c>
      <c r="Z768">
        <f t="shared" si="143"/>
        <v>759</v>
      </c>
    </row>
    <row r="769" spans="7:26" x14ac:dyDescent="0.2">
      <c r="G769" s="371"/>
      <c r="M769" t="str">
        <f t="shared" si="141"/>
        <v/>
      </c>
      <c r="N769" t="str">
        <f t="shared" si="142"/>
        <v/>
      </c>
      <c r="O769" s="31" t="e">
        <f t="shared" ca="1" si="132"/>
        <v>#VALUE!</v>
      </c>
      <c r="P769" s="132" t="str">
        <f t="shared" ca="1" si="133"/>
        <v/>
      </c>
      <c r="Q769" s="132" t="str">
        <f t="shared" ca="1" si="134"/>
        <v/>
      </c>
      <c r="R769" s="132" t="str">
        <f t="shared" ca="1" si="135"/>
        <v/>
      </c>
      <c r="S769" s="132" t="str">
        <f t="shared" ca="1" si="136"/>
        <v/>
      </c>
      <c r="U769" s="131">
        <v>0.94305555555555554</v>
      </c>
      <c r="V769" s="132">
        <f t="shared" ca="1" si="137"/>
        <v>29520</v>
      </c>
      <c r="W769" s="132">
        <f t="shared" ca="1" si="138"/>
        <v>29520</v>
      </c>
      <c r="X769" s="132">
        <f t="shared" ca="1" si="139"/>
        <v>29520</v>
      </c>
      <c r="Y769" s="132">
        <f t="shared" ca="1" si="140"/>
        <v>29520</v>
      </c>
      <c r="Z769">
        <f t="shared" si="143"/>
        <v>760</v>
      </c>
    </row>
    <row r="770" spans="7:26" x14ac:dyDescent="0.2">
      <c r="G770" s="371"/>
      <c r="M770" t="str">
        <f t="shared" si="141"/>
        <v/>
      </c>
      <c r="N770" t="str">
        <f t="shared" si="142"/>
        <v/>
      </c>
      <c r="O770" s="31" t="e">
        <f t="shared" ca="1" si="132"/>
        <v>#VALUE!</v>
      </c>
      <c r="P770" s="132" t="str">
        <f t="shared" ca="1" si="133"/>
        <v/>
      </c>
      <c r="Q770" s="132" t="str">
        <f t="shared" ca="1" si="134"/>
        <v/>
      </c>
      <c r="R770" s="132" t="str">
        <f t="shared" ca="1" si="135"/>
        <v/>
      </c>
      <c r="S770" s="132" t="str">
        <f t="shared" ca="1" si="136"/>
        <v/>
      </c>
      <c r="U770" s="131">
        <v>0.94374999999999998</v>
      </c>
      <c r="V770" s="132">
        <f t="shared" ca="1" si="137"/>
        <v>29520</v>
      </c>
      <c r="W770" s="132">
        <f t="shared" ca="1" si="138"/>
        <v>29520</v>
      </c>
      <c r="X770" s="132">
        <f t="shared" ca="1" si="139"/>
        <v>29520</v>
      </c>
      <c r="Y770" s="132">
        <f t="shared" ca="1" si="140"/>
        <v>29520</v>
      </c>
      <c r="Z770">
        <f t="shared" si="143"/>
        <v>761</v>
      </c>
    </row>
    <row r="771" spans="7:26" x14ac:dyDescent="0.2">
      <c r="G771" s="371"/>
      <c r="M771" t="str">
        <f t="shared" si="141"/>
        <v/>
      </c>
      <c r="N771" t="str">
        <f t="shared" si="142"/>
        <v/>
      </c>
      <c r="O771" s="31" t="e">
        <f t="shared" ca="1" si="132"/>
        <v>#VALUE!</v>
      </c>
      <c r="P771" s="132" t="str">
        <f t="shared" ca="1" si="133"/>
        <v/>
      </c>
      <c r="Q771" s="132" t="str">
        <f t="shared" ca="1" si="134"/>
        <v/>
      </c>
      <c r="R771" s="132" t="str">
        <f t="shared" ca="1" si="135"/>
        <v/>
      </c>
      <c r="S771" s="132" t="str">
        <f t="shared" ca="1" si="136"/>
        <v/>
      </c>
      <c r="U771" s="131">
        <v>0.94444444444444453</v>
      </c>
      <c r="V771" s="132">
        <f t="shared" ca="1" si="137"/>
        <v>29520</v>
      </c>
      <c r="W771" s="132">
        <f t="shared" ca="1" si="138"/>
        <v>29520</v>
      </c>
      <c r="X771" s="132">
        <f t="shared" ca="1" si="139"/>
        <v>29520</v>
      </c>
      <c r="Y771" s="132">
        <f t="shared" ca="1" si="140"/>
        <v>29520</v>
      </c>
      <c r="Z771">
        <f t="shared" si="143"/>
        <v>762</v>
      </c>
    </row>
    <row r="772" spans="7:26" x14ac:dyDescent="0.2">
      <c r="G772" s="371"/>
      <c r="M772" t="str">
        <f t="shared" si="141"/>
        <v/>
      </c>
      <c r="N772" t="str">
        <f t="shared" si="142"/>
        <v/>
      </c>
      <c r="O772" s="31" t="e">
        <f t="shared" ca="1" si="132"/>
        <v>#VALUE!</v>
      </c>
      <c r="P772" s="132" t="str">
        <f t="shared" ca="1" si="133"/>
        <v/>
      </c>
      <c r="Q772" s="132" t="str">
        <f t="shared" ca="1" si="134"/>
        <v/>
      </c>
      <c r="R772" s="132" t="str">
        <f t="shared" ca="1" si="135"/>
        <v/>
      </c>
      <c r="S772" s="132" t="str">
        <f t="shared" ca="1" si="136"/>
        <v/>
      </c>
      <c r="U772" s="131">
        <v>0.94513888888888886</v>
      </c>
      <c r="V772" s="132">
        <f t="shared" ca="1" si="137"/>
        <v>29520</v>
      </c>
      <c r="W772" s="132">
        <f t="shared" ca="1" si="138"/>
        <v>29520</v>
      </c>
      <c r="X772" s="132">
        <f t="shared" ca="1" si="139"/>
        <v>29520</v>
      </c>
      <c r="Y772" s="132">
        <f t="shared" ca="1" si="140"/>
        <v>29520</v>
      </c>
      <c r="Z772">
        <f t="shared" si="143"/>
        <v>763</v>
      </c>
    </row>
    <row r="773" spans="7:26" x14ac:dyDescent="0.2">
      <c r="G773" s="371"/>
      <c r="M773" t="str">
        <f t="shared" si="141"/>
        <v/>
      </c>
      <c r="N773" t="str">
        <f t="shared" si="142"/>
        <v/>
      </c>
      <c r="O773" s="31" t="e">
        <f t="shared" ca="1" si="132"/>
        <v>#VALUE!</v>
      </c>
      <c r="P773" s="132" t="str">
        <f t="shared" ca="1" si="133"/>
        <v/>
      </c>
      <c r="Q773" s="132" t="str">
        <f t="shared" ca="1" si="134"/>
        <v/>
      </c>
      <c r="R773" s="132" t="str">
        <f t="shared" ca="1" si="135"/>
        <v/>
      </c>
      <c r="S773" s="132" t="str">
        <f t="shared" ca="1" si="136"/>
        <v/>
      </c>
      <c r="U773" s="131">
        <v>0.9458333333333333</v>
      </c>
      <c r="V773" s="132">
        <f t="shared" ca="1" si="137"/>
        <v>29520</v>
      </c>
      <c r="W773" s="132">
        <f t="shared" ca="1" si="138"/>
        <v>29520</v>
      </c>
      <c r="X773" s="132">
        <f t="shared" ca="1" si="139"/>
        <v>29520</v>
      </c>
      <c r="Y773" s="132">
        <f t="shared" ca="1" si="140"/>
        <v>29520</v>
      </c>
      <c r="Z773">
        <f t="shared" si="143"/>
        <v>764</v>
      </c>
    </row>
    <row r="774" spans="7:26" x14ac:dyDescent="0.2">
      <c r="G774" s="371"/>
      <c r="M774" t="str">
        <f t="shared" si="141"/>
        <v/>
      </c>
      <c r="N774" t="str">
        <f t="shared" si="142"/>
        <v/>
      </c>
      <c r="O774" s="31" t="e">
        <f t="shared" ca="1" si="132"/>
        <v>#VALUE!</v>
      </c>
      <c r="P774" s="132" t="str">
        <f t="shared" ca="1" si="133"/>
        <v/>
      </c>
      <c r="Q774" s="132" t="str">
        <f t="shared" ca="1" si="134"/>
        <v/>
      </c>
      <c r="R774" s="132" t="str">
        <f t="shared" ca="1" si="135"/>
        <v/>
      </c>
      <c r="S774" s="132" t="str">
        <f t="shared" ca="1" si="136"/>
        <v/>
      </c>
      <c r="U774" s="131">
        <v>0.94652777777777775</v>
      </c>
      <c r="V774" s="132">
        <f t="shared" ca="1" si="137"/>
        <v>29520</v>
      </c>
      <c r="W774" s="132">
        <f t="shared" ca="1" si="138"/>
        <v>29520</v>
      </c>
      <c r="X774" s="132">
        <f t="shared" ca="1" si="139"/>
        <v>29520</v>
      </c>
      <c r="Y774" s="132">
        <f t="shared" ca="1" si="140"/>
        <v>29520</v>
      </c>
      <c r="Z774">
        <f t="shared" si="143"/>
        <v>765</v>
      </c>
    </row>
    <row r="775" spans="7:26" x14ac:dyDescent="0.2">
      <c r="G775" s="371"/>
      <c r="M775" t="str">
        <f t="shared" si="141"/>
        <v/>
      </c>
      <c r="N775" t="str">
        <f t="shared" si="142"/>
        <v/>
      </c>
      <c r="O775" s="31" t="e">
        <f t="shared" ca="1" si="132"/>
        <v>#VALUE!</v>
      </c>
      <c r="P775" s="132" t="str">
        <f t="shared" ca="1" si="133"/>
        <v/>
      </c>
      <c r="Q775" s="132" t="str">
        <f t="shared" ca="1" si="134"/>
        <v/>
      </c>
      <c r="R775" s="132" t="str">
        <f t="shared" ca="1" si="135"/>
        <v/>
      </c>
      <c r="S775" s="132" t="str">
        <f t="shared" ca="1" si="136"/>
        <v/>
      </c>
      <c r="U775" s="131">
        <v>0.9472222222222223</v>
      </c>
      <c r="V775" s="132">
        <f t="shared" ca="1" si="137"/>
        <v>29520</v>
      </c>
      <c r="W775" s="132">
        <f t="shared" ca="1" si="138"/>
        <v>29520</v>
      </c>
      <c r="X775" s="132">
        <f t="shared" ca="1" si="139"/>
        <v>29520</v>
      </c>
      <c r="Y775" s="132">
        <f t="shared" ca="1" si="140"/>
        <v>29520</v>
      </c>
      <c r="Z775">
        <f t="shared" si="143"/>
        <v>766</v>
      </c>
    </row>
    <row r="776" spans="7:26" x14ac:dyDescent="0.2">
      <c r="G776" s="371"/>
      <c r="M776" t="str">
        <f t="shared" si="141"/>
        <v/>
      </c>
      <c r="N776" t="str">
        <f t="shared" si="142"/>
        <v/>
      </c>
      <c r="O776" s="31" t="e">
        <f t="shared" ca="1" si="132"/>
        <v>#VALUE!</v>
      </c>
      <c r="P776" s="132" t="str">
        <f t="shared" ca="1" si="133"/>
        <v/>
      </c>
      <c r="Q776" s="132" t="str">
        <f t="shared" ca="1" si="134"/>
        <v/>
      </c>
      <c r="R776" s="132" t="str">
        <f t="shared" ca="1" si="135"/>
        <v/>
      </c>
      <c r="S776" s="132" t="str">
        <f t="shared" ca="1" si="136"/>
        <v/>
      </c>
      <c r="U776" s="131">
        <v>0.94791666666666663</v>
      </c>
      <c r="V776" s="132">
        <f t="shared" ca="1" si="137"/>
        <v>29520</v>
      </c>
      <c r="W776" s="132">
        <f t="shared" ca="1" si="138"/>
        <v>29520</v>
      </c>
      <c r="X776" s="132">
        <f t="shared" ca="1" si="139"/>
        <v>29520</v>
      </c>
      <c r="Y776" s="132">
        <f t="shared" ca="1" si="140"/>
        <v>29520</v>
      </c>
      <c r="Z776">
        <f t="shared" si="143"/>
        <v>767</v>
      </c>
    </row>
    <row r="777" spans="7:26" x14ac:dyDescent="0.2">
      <c r="G777" s="371"/>
      <c r="M777" t="str">
        <f t="shared" si="141"/>
        <v/>
      </c>
      <c r="N777" t="str">
        <f t="shared" si="142"/>
        <v/>
      </c>
      <c r="O777" s="31" t="e">
        <f t="shared" ca="1" si="132"/>
        <v>#VALUE!</v>
      </c>
      <c r="P777" s="132" t="str">
        <f t="shared" ca="1" si="133"/>
        <v/>
      </c>
      <c r="Q777" s="132" t="str">
        <f t="shared" ca="1" si="134"/>
        <v/>
      </c>
      <c r="R777" s="132" t="str">
        <f t="shared" ca="1" si="135"/>
        <v/>
      </c>
      <c r="S777" s="132" t="str">
        <f t="shared" ca="1" si="136"/>
        <v/>
      </c>
      <c r="U777" s="131">
        <v>0.94861111111111107</v>
      </c>
      <c r="V777" s="132">
        <f t="shared" ca="1" si="137"/>
        <v>29520</v>
      </c>
      <c r="W777" s="132">
        <f t="shared" ca="1" si="138"/>
        <v>29520</v>
      </c>
      <c r="X777" s="132">
        <f t="shared" ca="1" si="139"/>
        <v>29520</v>
      </c>
      <c r="Y777" s="132">
        <f t="shared" ca="1" si="140"/>
        <v>29520</v>
      </c>
      <c r="Z777">
        <f t="shared" si="143"/>
        <v>768</v>
      </c>
    </row>
    <row r="778" spans="7:26" x14ac:dyDescent="0.2">
      <c r="G778" s="371"/>
      <c r="M778" t="str">
        <f t="shared" si="141"/>
        <v/>
      </c>
      <c r="N778" t="str">
        <f t="shared" si="142"/>
        <v/>
      </c>
      <c r="O778" s="31" t="e">
        <f t="shared" ref="O778:O841" ca="1" si="144">IF(ISNUMBER($G778),OFFSET(G$9,$N778,0),"")+IF(VALUE(OFFSET(G$9,$N778,0))&lt;8/24,1,0)</f>
        <v>#VALUE!</v>
      </c>
      <c r="P778" s="132" t="str">
        <f t="shared" ref="P778:P841" ca="1" si="145">IF(ISNUMBER($G778),OFFSET(H$9,$N778,0),"")</f>
        <v/>
      </c>
      <c r="Q778" s="132" t="str">
        <f t="shared" ref="Q778:Q841" ca="1" si="146">IF(ISNUMBER($G778),OFFSET(I$9,$N778,0),"")</f>
        <v/>
      </c>
      <c r="R778" s="132" t="str">
        <f t="shared" ref="R778:R841" ca="1" si="147">IF(ISNUMBER($G778),OFFSET(J$9,$N778,0),"")</f>
        <v/>
      </c>
      <c r="S778" s="132" t="str">
        <f t="shared" ref="S778:S841" ca="1" si="148">IF(ISNUMBER($G778),OFFSET(K$9,$N778,0),"")</f>
        <v/>
      </c>
      <c r="U778" s="131">
        <v>0.94930555555555562</v>
      </c>
      <c r="V778" s="132">
        <f t="shared" ref="V778:V841" ca="1" si="149">VLOOKUP($U778,OFFSET($O$10,0,0,$H$8,5),2)</f>
        <v>29520</v>
      </c>
      <c r="W778" s="132">
        <f t="shared" ref="W778:W841" ca="1" si="150">VLOOKUP($U778,OFFSET($O$10,0,0,$H$8,5),3)</f>
        <v>29520</v>
      </c>
      <c r="X778" s="132">
        <f t="shared" ref="X778:X841" ca="1" si="151">VLOOKUP($U778,OFFSET($O$10,0,0,$H$8,5),4)</f>
        <v>29520</v>
      </c>
      <c r="Y778" s="132">
        <f t="shared" ref="Y778:Y841" ca="1" si="152">VLOOKUP($U778,OFFSET($O$10,0,0,$H$8,5),5)</f>
        <v>29520</v>
      </c>
      <c r="Z778">
        <f t="shared" si="143"/>
        <v>769</v>
      </c>
    </row>
    <row r="779" spans="7:26" x14ac:dyDescent="0.2">
      <c r="G779" s="371"/>
      <c r="M779" t="str">
        <f t="shared" ref="M779:M842" si="153">IF(M778&lt;$H$8,M778+1,"")</f>
        <v/>
      </c>
      <c r="N779" t="str">
        <f t="shared" ref="N779:N842" si="154">IF(AND(ISNUMBER(N778),1&lt;N778),N778-1,"")</f>
        <v/>
      </c>
      <c r="O779" s="31" t="e">
        <f t="shared" ca="1" si="144"/>
        <v>#VALUE!</v>
      </c>
      <c r="P779" s="132" t="str">
        <f t="shared" ca="1" si="145"/>
        <v/>
      </c>
      <c r="Q779" s="132" t="str">
        <f t="shared" ca="1" si="146"/>
        <v/>
      </c>
      <c r="R779" s="132" t="str">
        <f t="shared" ca="1" si="147"/>
        <v/>
      </c>
      <c r="S779" s="132" t="str">
        <f t="shared" ca="1" si="148"/>
        <v/>
      </c>
      <c r="U779" s="131">
        <v>0.95000000000000007</v>
      </c>
      <c r="V779" s="132">
        <f t="shared" ca="1" si="149"/>
        <v>29520</v>
      </c>
      <c r="W779" s="132">
        <f t="shared" ca="1" si="150"/>
        <v>29520</v>
      </c>
      <c r="X779" s="132">
        <f t="shared" ca="1" si="151"/>
        <v>29520</v>
      </c>
      <c r="Y779" s="132">
        <f t="shared" ca="1" si="152"/>
        <v>29520</v>
      </c>
      <c r="Z779">
        <f t="shared" ref="Z779:Z842" si="155">Z778+1</f>
        <v>770</v>
      </c>
    </row>
    <row r="780" spans="7:26" x14ac:dyDescent="0.2">
      <c r="G780" s="371"/>
      <c r="M780" t="str">
        <f t="shared" si="153"/>
        <v/>
      </c>
      <c r="N780" t="str">
        <f t="shared" si="154"/>
        <v/>
      </c>
      <c r="O780" s="31" t="e">
        <f t="shared" ca="1" si="144"/>
        <v>#VALUE!</v>
      </c>
      <c r="P780" s="132" t="str">
        <f t="shared" ca="1" si="145"/>
        <v/>
      </c>
      <c r="Q780" s="132" t="str">
        <f t="shared" ca="1" si="146"/>
        <v/>
      </c>
      <c r="R780" s="132" t="str">
        <f t="shared" ca="1" si="147"/>
        <v/>
      </c>
      <c r="S780" s="132" t="str">
        <f t="shared" ca="1" si="148"/>
        <v/>
      </c>
      <c r="U780" s="131">
        <v>0.9506944444444444</v>
      </c>
      <c r="V780" s="132">
        <f t="shared" ca="1" si="149"/>
        <v>29520</v>
      </c>
      <c r="W780" s="132">
        <f t="shared" ca="1" si="150"/>
        <v>29520</v>
      </c>
      <c r="X780" s="132">
        <f t="shared" ca="1" si="151"/>
        <v>29520</v>
      </c>
      <c r="Y780" s="132">
        <f t="shared" ca="1" si="152"/>
        <v>29520</v>
      </c>
      <c r="Z780">
        <f t="shared" si="155"/>
        <v>771</v>
      </c>
    </row>
    <row r="781" spans="7:26" x14ac:dyDescent="0.2">
      <c r="G781" s="371"/>
      <c r="M781" t="str">
        <f t="shared" si="153"/>
        <v/>
      </c>
      <c r="N781" t="str">
        <f t="shared" si="154"/>
        <v/>
      </c>
      <c r="O781" s="31" t="e">
        <f t="shared" ca="1" si="144"/>
        <v>#VALUE!</v>
      </c>
      <c r="P781" s="132" t="str">
        <f t="shared" ca="1" si="145"/>
        <v/>
      </c>
      <c r="Q781" s="132" t="str">
        <f t="shared" ca="1" si="146"/>
        <v/>
      </c>
      <c r="R781" s="132" t="str">
        <f t="shared" ca="1" si="147"/>
        <v/>
      </c>
      <c r="S781" s="132" t="str">
        <f t="shared" ca="1" si="148"/>
        <v/>
      </c>
      <c r="U781" s="131">
        <v>0.95138888888888884</v>
      </c>
      <c r="V781" s="132">
        <f t="shared" ca="1" si="149"/>
        <v>29520</v>
      </c>
      <c r="W781" s="132">
        <f t="shared" ca="1" si="150"/>
        <v>29520</v>
      </c>
      <c r="X781" s="132">
        <f t="shared" ca="1" si="151"/>
        <v>29520</v>
      </c>
      <c r="Y781" s="132">
        <f t="shared" ca="1" si="152"/>
        <v>29520</v>
      </c>
      <c r="Z781">
        <f t="shared" si="155"/>
        <v>772</v>
      </c>
    </row>
    <row r="782" spans="7:26" x14ac:dyDescent="0.2">
      <c r="G782" s="371"/>
      <c r="M782" t="str">
        <f t="shared" si="153"/>
        <v/>
      </c>
      <c r="N782" t="str">
        <f t="shared" si="154"/>
        <v/>
      </c>
      <c r="O782" s="31" t="e">
        <f t="shared" ca="1" si="144"/>
        <v>#VALUE!</v>
      </c>
      <c r="P782" s="132" t="str">
        <f t="shared" ca="1" si="145"/>
        <v/>
      </c>
      <c r="Q782" s="132" t="str">
        <f t="shared" ca="1" si="146"/>
        <v/>
      </c>
      <c r="R782" s="132" t="str">
        <f t="shared" ca="1" si="147"/>
        <v/>
      </c>
      <c r="S782" s="132" t="str">
        <f t="shared" ca="1" si="148"/>
        <v/>
      </c>
      <c r="U782" s="131">
        <v>0.95208333333333339</v>
      </c>
      <c r="V782" s="132">
        <f t="shared" ca="1" si="149"/>
        <v>29520</v>
      </c>
      <c r="W782" s="132">
        <f t="shared" ca="1" si="150"/>
        <v>29520</v>
      </c>
      <c r="X782" s="132">
        <f t="shared" ca="1" si="151"/>
        <v>29520</v>
      </c>
      <c r="Y782" s="132">
        <f t="shared" ca="1" si="152"/>
        <v>29520</v>
      </c>
      <c r="Z782">
        <f t="shared" si="155"/>
        <v>773</v>
      </c>
    </row>
    <row r="783" spans="7:26" x14ac:dyDescent="0.2">
      <c r="G783" s="371"/>
      <c r="M783" t="str">
        <f t="shared" si="153"/>
        <v/>
      </c>
      <c r="N783" t="str">
        <f t="shared" si="154"/>
        <v/>
      </c>
      <c r="O783" s="31" t="e">
        <f t="shared" ca="1" si="144"/>
        <v>#VALUE!</v>
      </c>
      <c r="P783" s="132" t="str">
        <f t="shared" ca="1" si="145"/>
        <v/>
      </c>
      <c r="Q783" s="132" t="str">
        <f t="shared" ca="1" si="146"/>
        <v/>
      </c>
      <c r="R783" s="132" t="str">
        <f t="shared" ca="1" si="147"/>
        <v/>
      </c>
      <c r="S783" s="132" t="str">
        <f t="shared" ca="1" si="148"/>
        <v/>
      </c>
      <c r="U783" s="131">
        <v>0.95277777777777783</v>
      </c>
      <c r="V783" s="132">
        <f t="shared" ca="1" si="149"/>
        <v>29520</v>
      </c>
      <c r="W783" s="132">
        <f t="shared" ca="1" si="150"/>
        <v>29520</v>
      </c>
      <c r="X783" s="132">
        <f t="shared" ca="1" si="151"/>
        <v>29520</v>
      </c>
      <c r="Y783" s="132">
        <f t="shared" ca="1" si="152"/>
        <v>29520</v>
      </c>
      <c r="Z783">
        <f t="shared" si="155"/>
        <v>774</v>
      </c>
    </row>
    <row r="784" spans="7:26" x14ac:dyDescent="0.2">
      <c r="G784" s="371"/>
      <c r="M784" t="str">
        <f t="shared" si="153"/>
        <v/>
      </c>
      <c r="N784" t="str">
        <f t="shared" si="154"/>
        <v/>
      </c>
      <c r="O784" s="31" t="e">
        <f t="shared" ca="1" si="144"/>
        <v>#VALUE!</v>
      </c>
      <c r="P784" s="132" t="str">
        <f t="shared" ca="1" si="145"/>
        <v/>
      </c>
      <c r="Q784" s="132" t="str">
        <f t="shared" ca="1" si="146"/>
        <v/>
      </c>
      <c r="R784" s="132" t="str">
        <f t="shared" ca="1" si="147"/>
        <v/>
      </c>
      <c r="S784" s="132" t="str">
        <f t="shared" ca="1" si="148"/>
        <v/>
      </c>
      <c r="U784" s="131">
        <v>0.95347222222222217</v>
      </c>
      <c r="V784" s="132">
        <f t="shared" ca="1" si="149"/>
        <v>29520</v>
      </c>
      <c r="W784" s="132">
        <f t="shared" ca="1" si="150"/>
        <v>29520</v>
      </c>
      <c r="X784" s="132">
        <f t="shared" ca="1" si="151"/>
        <v>29520</v>
      </c>
      <c r="Y784" s="132">
        <f t="shared" ca="1" si="152"/>
        <v>29520</v>
      </c>
      <c r="Z784">
        <f t="shared" si="155"/>
        <v>775</v>
      </c>
    </row>
    <row r="785" spans="7:26" x14ac:dyDescent="0.2">
      <c r="G785" s="371"/>
      <c r="M785" t="str">
        <f t="shared" si="153"/>
        <v/>
      </c>
      <c r="N785" t="str">
        <f t="shared" si="154"/>
        <v/>
      </c>
      <c r="O785" s="31" t="e">
        <f t="shared" ca="1" si="144"/>
        <v>#VALUE!</v>
      </c>
      <c r="P785" s="132" t="str">
        <f t="shared" ca="1" si="145"/>
        <v/>
      </c>
      <c r="Q785" s="132" t="str">
        <f t="shared" ca="1" si="146"/>
        <v/>
      </c>
      <c r="R785" s="132" t="str">
        <f t="shared" ca="1" si="147"/>
        <v/>
      </c>
      <c r="S785" s="132" t="str">
        <f t="shared" ca="1" si="148"/>
        <v/>
      </c>
      <c r="U785" s="131">
        <v>0.95416666666666661</v>
      </c>
      <c r="V785" s="132">
        <f t="shared" ca="1" si="149"/>
        <v>29520</v>
      </c>
      <c r="W785" s="132">
        <f t="shared" ca="1" si="150"/>
        <v>29520</v>
      </c>
      <c r="X785" s="132">
        <f t="shared" ca="1" si="151"/>
        <v>29520</v>
      </c>
      <c r="Y785" s="132">
        <f t="shared" ca="1" si="152"/>
        <v>29520</v>
      </c>
      <c r="Z785">
        <f t="shared" si="155"/>
        <v>776</v>
      </c>
    </row>
    <row r="786" spans="7:26" x14ac:dyDescent="0.2">
      <c r="G786" s="371"/>
      <c r="M786" t="str">
        <f t="shared" si="153"/>
        <v/>
      </c>
      <c r="N786" t="str">
        <f t="shared" si="154"/>
        <v/>
      </c>
      <c r="O786" s="31" t="e">
        <f t="shared" ca="1" si="144"/>
        <v>#VALUE!</v>
      </c>
      <c r="P786" s="132" t="str">
        <f t="shared" ca="1" si="145"/>
        <v/>
      </c>
      <c r="Q786" s="132" t="str">
        <f t="shared" ca="1" si="146"/>
        <v/>
      </c>
      <c r="R786" s="132" t="str">
        <f t="shared" ca="1" si="147"/>
        <v/>
      </c>
      <c r="S786" s="132" t="str">
        <f t="shared" ca="1" si="148"/>
        <v/>
      </c>
      <c r="U786" s="131">
        <v>0.95486111111111116</v>
      </c>
      <c r="V786" s="132">
        <f t="shared" ca="1" si="149"/>
        <v>29520</v>
      </c>
      <c r="W786" s="132">
        <f t="shared" ca="1" si="150"/>
        <v>29520</v>
      </c>
      <c r="X786" s="132">
        <f t="shared" ca="1" si="151"/>
        <v>29520</v>
      </c>
      <c r="Y786" s="132">
        <f t="shared" ca="1" si="152"/>
        <v>29520</v>
      </c>
      <c r="Z786">
        <f t="shared" si="155"/>
        <v>777</v>
      </c>
    </row>
    <row r="787" spans="7:26" x14ac:dyDescent="0.2">
      <c r="G787" s="371"/>
      <c r="M787" t="str">
        <f t="shared" si="153"/>
        <v/>
      </c>
      <c r="N787" t="str">
        <f t="shared" si="154"/>
        <v/>
      </c>
      <c r="O787" s="31" t="e">
        <f t="shared" ca="1" si="144"/>
        <v>#VALUE!</v>
      </c>
      <c r="P787" s="132" t="str">
        <f t="shared" ca="1" si="145"/>
        <v/>
      </c>
      <c r="Q787" s="132" t="str">
        <f t="shared" ca="1" si="146"/>
        <v/>
      </c>
      <c r="R787" s="132" t="str">
        <f t="shared" ca="1" si="147"/>
        <v/>
      </c>
      <c r="S787" s="132" t="str">
        <f t="shared" ca="1" si="148"/>
        <v/>
      </c>
      <c r="U787" s="131">
        <v>0.9555555555555556</v>
      </c>
      <c r="V787" s="132">
        <f t="shared" ca="1" si="149"/>
        <v>29520</v>
      </c>
      <c r="W787" s="132">
        <f t="shared" ca="1" si="150"/>
        <v>29520</v>
      </c>
      <c r="X787" s="132">
        <f t="shared" ca="1" si="151"/>
        <v>29520</v>
      </c>
      <c r="Y787" s="132">
        <f t="shared" ca="1" si="152"/>
        <v>29520</v>
      </c>
      <c r="Z787">
        <f t="shared" si="155"/>
        <v>778</v>
      </c>
    </row>
    <row r="788" spans="7:26" x14ac:dyDescent="0.2">
      <c r="G788" s="371"/>
      <c r="M788" t="str">
        <f t="shared" si="153"/>
        <v/>
      </c>
      <c r="N788" t="str">
        <f t="shared" si="154"/>
        <v/>
      </c>
      <c r="O788" s="31" t="e">
        <f t="shared" ca="1" si="144"/>
        <v>#VALUE!</v>
      </c>
      <c r="P788" s="132" t="str">
        <f t="shared" ca="1" si="145"/>
        <v/>
      </c>
      <c r="Q788" s="132" t="str">
        <f t="shared" ca="1" si="146"/>
        <v/>
      </c>
      <c r="R788" s="132" t="str">
        <f t="shared" ca="1" si="147"/>
        <v/>
      </c>
      <c r="S788" s="132" t="str">
        <f t="shared" ca="1" si="148"/>
        <v/>
      </c>
      <c r="U788" s="131">
        <v>0.95624999999999993</v>
      </c>
      <c r="V788" s="132">
        <f t="shared" ca="1" si="149"/>
        <v>29520</v>
      </c>
      <c r="W788" s="132">
        <f t="shared" ca="1" si="150"/>
        <v>29520</v>
      </c>
      <c r="X788" s="132">
        <f t="shared" ca="1" si="151"/>
        <v>29520</v>
      </c>
      <c r="Y788" s="132">
        <f t="shared" ca="1" si="152"/>
        <v>29520</v>
      </c>
      <c r="Z788">
        <f t="shared" si="155"/>
        <v>779</v>
      </c>
    </row>
    <row r="789" spans="7:26" x14ac:dyDescent="0.2">
      <c r="G789" s="371"/>
      <c r="M789" t="str">
        <f t="shared" si="153"/>
        <v/>
      </c>
      <c r="N789" t="str">
        <f t="shared" si="154"/>
        <v/>
      </c>
      <c r="O789" s="31" t="e">
        <f t="shared" ca="1" si="144"/>
        <v>#VALUE!</v>
      </c>
      <c r="P789" s="132" t="str">
        <f t="shared" ca="1" si="145"/>
        <v/>
      </c>
      <c r="Q789" s="132" t="str">
        <f t="shared" ca="1" si="146"/>
        <v/>
      </c>
      <c r="R789" s="132" t="str">
        <f t="shared" ca="1" si="147"/>
        <v/>
      </c>
      <c r="S789" s="132" t="str">
        <f t="shared" ca="1" si="148"/>
        <v/>
      </c>
      <c r="U789" s="131">
        <v>0.95694444444444438</v>
      </c>
      <c r="V789" s="132">
        <f t="shared" ca="1" si="149"/>
        <v>29520</v>
      </c>
      <c r="W789" s="132">
        <f t="shared" ca="1" si="150"/>
        <v>29520</v>
      </c>
      <c r="X789" s="132">
        <f t="shared" ca="1" si="151"/>
        <v>29520</v>
      </c>
      <c r="Y789" s="132">
        <f t="shared" ca="1" si="152"/>
        <v>29520</v>
      </c>
      <c r="Z789">
        <f t="shared" si="155"/>
        <v>780</v>
      </c>
    </row>
    <row r="790" spans="7:26" x14ac:dyDescent="0.2">
      <c r="G790" s="371"/>
      <c r="M790" t="str">
        <f t="shared" si="153"/>
        <v/>
      </c>
      <c r="N790" t="str">
        <f t="shared" si="154"/>
        <v/>
      </c>
      <c r="O790" s="31" t="e">
        <f t="shared" ca="1" si="144"/>
        <v>#VALUE!</v>
      </c>
      <c r="P790" s="132" t="str">
        <f t="shared" ca="1" si="145"/>
        <v/>
      </c>
      <c r="Q790" s="132" t="str">
        <f t="shared" ca="1" si="146"/>
        <v/>
      </c>
      <c r="R790" s="132" t="str">
        <f t="shared" ca="1" si="147"/>
        <v/>
      </c>
      <c r="S790" s="132" t="str">
        <f t="shared" ca="1" si="148"/>
        <v/>
      </c>
      <c r="U790" s="131">
        <v>0.95763888888888893</v>
      </c>
      <c r="V790" s="132">
        <f t="shared" ca="1" si="149"/>
        <v>29520</v>
      </c>
      <c r="W790" s="132">
        <f t="shared" ca="1" si="150"/>
        <v>29520</v>
      </c>
      <c r="X790" s="132">
        <f t="shared" ca="1" si="151"/>
        <v>29520</v>
      </c>
      <c r="Y790" s="132">
        <f t="shared" ca="1" si="152"/>
        <v>29520</v>
      </c>
      <c r="Z790">
        <f t="shared" si="155"/>
        <v>781</v>
      </c>
    </row>
    <row r="791" spans="7:26" x14ac:dyDescent="0.2">
      <c r="G791" s="371"/>
      <c r="M791" t="str">
        <f t="shared" si="153"/>
        <v/>
      </c>
      <c r="N791" t="str">
        <f t="shared" si="154"/>
        <v/>
      </c>
      <c r="O791" s="31" t="e">
        <f t="shared" ca="1" si="144"/>
        <v>#VALUE!</v>
      </c>
      <c r="P791" s="132" t="str">
        <f t="shared" ca="1" si="145"/>
        <v/>
      </c>
      <c r="Q791" s="132" t="str">
        <f t="shared" ca="1" si="146"/>
        <v/>
      </c>
      <c r="R791" s="132" t="str">
        <f t="shared" ca="1" si="147"/>
        <v/>
      </c>
      <c r="S791" s="132" t="str">
        <f t="shared" ca="1" si="148"/>
        <v/>
      </c>
      <c r="U791" s="131">
        <v>0.95833333333333337</v>
      </c>
      <c r="V791" s="132">
        <f t="shared" ca="1" si="149"/>
        <v>29520</v>
      </c>
      <c r="W791" s="132">
        <f t="shared" ca="1" si="150"/>
        <v>29520</v>
      </c>
      <c r="X791" s="132">
        <f t="shared" ca="1" si="151"/>
        <v>29520</v>
      </c>
      <c r="Y791" s="132">
        <f t="shared" ca="1" si="152"/>
        <v>29520</v>
      </c>
      <c r="Z791">
        <f t="shared" si="155"/>
        <v>782</v>
      </c>
    </row>
    <row r="792" spans="7:26" x14ac:dyDescent="0.2">
      <c r="G792" s="371"/>
      <c r="M792" t="str">
        <f t="shared" si="153"/>
        <v/>
      </c>
      <c r="N792" t="str">
        <f t="shared" si="154"/>
        <v/>
      </c>
      <c r="O792" s="31" t="e">
        <f t="shared" ca="1" si="144"/>
        <v>#VALUE!</v>
      </c>
      <c r="P792" s="132" t="str">
        <f t="shared" ca="1" si="145"/>
        <v/>
      </c>
      <c r="Q792" s="132" t="str">
        <f t="shared" ca="1" si="146"/>
        <v/>
      </c>
      <c r="R792" s="132" t="str">
        <f t="shared" ca="1" si="147"/>
        <v/>
      </c>
      <c r="S792" s="132" t="str">
        <f t="shared" ca="1" si="148"/>
        <v/>
      </c>
      <c r="U792" s="131">
        <v>0.9590277777777777</v>
      </c>
      <c r="V792" s="132">
        <f t="shared" ca="1" si="149"/>
        <v>29520</v>
      </c>
      <c r="W792" s="132">
        <f t="shared" ca="1" si="150"/>
        <v>29520</v>
      </c>
      <c r="X792" s="132">
        <f t="shared" ca="1" si="151"/>
        <v>29520</v>
      </c>
      <c r="Y792" s="132">
        <f t="shared" ca="1" si="152"/>
        <v>29520</v>
      </c>
      <c r="Z792">
        <f t="shared" si="155"/>
        <v>783</v>
      </c>
    </row>
    <row r="793" spans="7:26" x14ac:dyDescent="0.2">
      <c r="G793" s="371"/>
      <c r="M793" t="str">
        <f t="shared" si="153"/>
        <v/>
      </c>
      <c r="N793" t="str">
        <f t="shared" si="154"/>
        <v/>
      </c>
      <c r="O793" s="31" t="e">
        <f t="shared" ca="1" si="144"/>
        <v>#VALUE!</v>
      </c>
      <c r="P793" s="132" t="str">
        <f t="shared" ca="1" si="145"/>
        <v/>
      </c>
      <c r="Q793" s="132" t="str">
        <f t="shared" ca="1" si="146"/>
        <v/>
      </c>
      <c r="R793" s="132" t="str">
        <f t="shared" ca="1" si="147"/>
        <v/>
      </c>
      <c r="S793" s="132" t="str">
        <f t="shared" ca="1" si="148"/>
        <v/>
      </c>
      <c r="U793" s="131">
        <v>0.95972222222222225</v>
      </c>
      <c r="V793" s="132">
        <f t="shared" ca="1" si="149"/>
        <v>29520</v>
      </c>
      <c r="W793" s="132">
        <f t="shared" ca="1" si="150"/>
        <v>29520</v>
      </c>
      <c r="X793" s="132">
        <f t="shared" ca="1" si="151"/>
        <v>29520</v>
      </c>
      <c r="Y793" s="132">
        <f t="shared" ca="1" si="152"/>
        <v>29520</v>
      </c>
      <c r="Z793">
        <f t="shared" si="155"/>
        <v>784</v>
      </c>
    </row>
    <row r="794" spans="7:26" x14ac:dyDescent="0.2">
      <c r="G794" s="371"/>
      <c r="M794" t="str">
        <f t="shared" si="153"/>
        <v/>
      </c>
      <c r="N794" t="str">
        <f t="shared" si="154"/>
        <v/>
      </c>
      <c r="O794" s="31" t="e">
        <f t="shared" ca="1" si="144"/>
        <v>#VALUE!</v>
      </c>
      <c r="P794" s="132" t="str">
        <f t="shared" ca="1" si="145"/>
        <v/>
      </c>
      <c r="Q794" s="132" t="str">
        <f t="shared" ca="1" si="146"/>
        <v/>
      </c>
      <c r="R794" s="132" t="str">
        <f t="shared" ca="1" si="147"/>
        <v/>
      </c>
      <c r="S794" s="132" t="str">
        <f t="shared" ca="1" si="148"/>
        <v/>
      </c>
      <c r="U794" s="131">
        <v>0.9604166666666667</v>
      </c>
      <c r="V794" s="132">
        <f t="shared" ca="1" si="149"/>
        <v>29520</v>
      </c>
      <c r="W794" s="132">
        <f t="shared" ca="1" si="150"/>
        <v>29520</v>
      </c>
      <c r="X794" s="132">
        <f t="shared" ca="1" si="151"/>
        <v>29520</v>
      </c>
      <c r="Y794" s="132">
        <f t="shared" ca="1" si="152"/>
        <v>29520</v>
      </c>
      <c r="Z794">
        <f t="shared" si="155"/>
        <v>785</v>
      </c>
    </row>
    <row r="795" spans="7:26" x14ac:dyDescent="0.2">
      <c r="G795" s="371"/>
      <c r="M795" t="str">
        <f t="shared" si="153"/>
        <v/>
      </c>
      <c r="N795" t="str">
        <f t="shared" si="154"/>
        <v/>
      </c>
      <c r="O795" s="31" t="e">
        <f t="shared" ca="1" si="144"/>
        <v>#VALUE!</v>
      </c>
      <c r="P795" s="132" t="str">
        <f t="shared" ca="1" si="145"/>
        <v/>
      </c>
      <c r="Q795" s="132" t="str">
        <f t="shared" ca="1" si="146"/>
        <v/>
      </c>
      <c r="R795" s="132" t="str">
        <f t="shared" ca="1" si="147"/>
        <v/>
      </c>
      <c r="S795" s="132" t="str">
        <f t="shared" ca="1" si="148"/>
        <v/>
      </c>
      <c r="U795" s="131">
        <v>0.96111111111111114</v>
      </c>
      <c r="V795" s="132">
        <f t="shared" ca="1" si="149"/>
        <v>29520</v>
      </c>
      <c r="W795" s="132">
        <f t="shared" ca="1" si="150"/>
        <v>29520</v>
      </c>
      <c r="X795" s="132">
        <f t="shared" ca="1" si="151"/>
        <v>29520</v>
      </c>
      <c r="Y795" s="132">
        <f t="shared" ca="1" si="152"/>
        <v>29520</v>
      </c>
      <c r="Z795">
        <f t="shared" si="155"/>
        <v>786</v>
      </c>
    </row>
    <row r="796" spans="7:26" x14ac:dyDescent="0.2">
      <c r="G796" s="371"/>
      <c r="M796" t="str">
        <f t="shared" si="153"/>
        <v/>
      </c>
      <c r="N796" t="str">
        <f t="shared" si="154"/>
        <v/>
      </c>
      <c r="O796" s="31" t="e">
        <f t="shared" ca="1" si="144"/>
        <v>#VALUE!</v>
      </c>
      <c r="P796" s="132" t="str">
        <f t="shared" ca="1" si="145"/>
        <v/>
      </c>
      <c r="Q796" s="132" t="str">
        <f t="shared" ca="1" si="146"/>
        <v/>
      </c>
      <c r="R796" s="132" t="str">
        <f t="shared" ca="1" si="147"/>
        <v/>
      </c>
      <c r="S796" s="132" t="str">
        <f t="shared" ca="1" si="148"/>
        <v/>
      </c>
      <c r="U796" s="131">
        <v>0.96180555555555547</v>
      </c>
      <c r="V796" s="132">
        <f t="shared" ca="1" si="149"/>
        <v>29520</v>
      </c>
      <c r="W796" s="132">
        <f t="shared" ca="1" si="150"/>
        <v>29520</v>
      </c>
      <c r="X796" s="132">
        <f t="shared" ca="1" si="151"/>
        <v>29520</v>
      </c>
      <c r="Y796" s="132">
        <f t="shared" ca="1" si="152"/>
        <v>29520</v>
      </c>
      <c r="Z796">
        <f t="shared" si="155"/>
        <v>787</v>
      </c>
    </row>
    <row r="797" spans="7:26" x14ac:dyDescent="0.2">
      <c r="G797" s="371"/>
      <c r="M797" t="str">
        <f t="shared" si="153"/>
        <v/>
      </c>
      <c r="N797" t="str">
        <f t="shared" si="154"/>
        <v/>
      </c>
      <c r="O797" s="31" t="e">
        <f t="shared" ca="1" si="144"/>
        <v>#VALUE!</v>
      </c>
      <c r="P797" s="132" t="str">
        <f t="shared" ca="1" si="145"/>
        <v/>
      </c>
      <c r="Q797" s="132" t="str">
        <f t="shared" ca="1" si="146"/>
        <v/>
      </c>
      <c r="R797" s="132" t="str">
        <f t="shared" ca="1" si="147"/>
        <v/>
      </c>
      <c r="S797" s="132" t="str">
        <f t="shared" ca="1" si="148"/>
        <v/>
      </c>
      <c r="U797" s="131">
        <v>0.96250000000000002</v>
      </c>
      <c r="V797" s="132">
        <f t="shared" ca="1" si="149"/>
        <v>29520</v>
      </c>
      <c r="W797" s="132">
        <f t="shared" ca="1" si="150"/>
        <v>29520</v>
      </c>
      <c r="X797" s="132">
        <f t="shared" ca="1" si="151"/>
        <v>29520</v>
      </c>
      <c r="Y797" s="132">
        <f t="shared" ca="1" si="152"/>
        <v>29520</v>
      </c>
      <c r="Z797">
        <f t="shared" si="155"/>
        <v>788</v>
      </c>
    </row>
    <row r="798" spans="7:26" x14ac:dyDescent="0.2">
      <c r="G798" s="371"/>
      <c r="M798" t="str">
        <f t="shared" si="153"/>
        <v/>
      </c>
      <c r="N798" t="str">
        <f t="shared" si="154"/>
        <v/>
      </c>
      <c r="O798" s="31" t="e">
        <f t="shared" ca="1" si="144"/>
        <v>#VALUE!</v>
      </c>
      <c r="P798" s="132" t="str">
        <f t="shared" ca="1" si="145"/>
        <v/>
      </c>
      <c r="Q798" s="132" t="str">
        <f t="shared" ca="1" si="146"/>
        <v/>
      </c>
      <c r="R798" s="132" t="str">
        <f t="shared" ca="1" si="147"/>
        <v/>
      </c>
      <c r="S798" s="132" t="str">
        <f t="shared" ca="1" si="148"/>
        <v/>
      </c>
      <c r="U798" s="131">
        <v>0.96319444444444446</v>
      </c>
      <c r="V798" s="132">
        <f t="shared" ca="1" si="149"/>
        <v>29520</v>
      </c>
      <c r="W798" s="132">
        <f t="shared" ca="1" si="150"/>
        <v>29520</v>
      </c>
      <c r="X798" s="132">
        <f t="shared" ca="1" si="151"/>
        <v>29520</v>
      </c>
      <c r="Y798" s="132">
        <f t="shared" ca="1" si="152"/>
        <v>29520</v>
      </c>
      <c r="Z798">
        <f t="shared" si="155"/>
        <v>789</v>
      </c>
    </row>
    <row r="799" spans="7:26" x14ac:dyDescent="0.2">
      <c r="G799" s="371"/>
      <c r="M799" t="str">
        <f t="shared" si="153"/>
        <v/>
      </c>
      <c r="N799" t="str">
        <f t="shared" si="154"/>
        <v/>
      </c>
      <c r="O799" s="31" t="e">
        <f t="shared" ca="1" si="144"/>
        <v>#VALUE!</v>
      </c>
      <c r="P799" s="132" t="str">
        <f t="shared" ca="1" si="145"/>
        <v/>
      </c>
      <c r="Q799" s="132" t="str">
        <f t="shared" ca="1" si="146"/>
        <v/>
      </c>
      <c r="R799" s="132" t="str">
        <f t="shared" ca="1" si="147"/>
        <v/>
      </c>
      <c r="S799" s="132" t="str">
        <f t="shared" ca="1" si="148"/>
        <v/>
      </c>
      <c r="U799" s="131">
        <v>0.96388888888888891</v>
      </c>
      <c r="V799" s="132">
        <f t="shared" ca="1" si="149"/>
        <v>29520</v>
      </c>
      <c r="W799" s="132">
        <f t="shared" ca="1" si="150"/>
        <v>29520</v>
      </c>
      <c r="X799" s="132">
        <f t="shared" ca="1" si="151"/>
        <v>29520</v>
      </c>
      <c r="Y799" s="132">
        <f t="shared" ca="1" si="152"/>
        <v>29520</v>
      </c>
      <c r="Z799">
        <f t="shared" si="155"/>
        <v>790</v>
      </c>
    </row>
    <row r="800" spans="7:26" x14ac:dyDescent="0.2">
      <c r="G800" s="371"/>
      <c r="M800" t="str">
        <f t="shared" si="153"/>
        <v/>
      </c>
      <c r="N800" t="str">
        <f t="shared" si="154"/>
        <v/>
      </c>
      <c r="O800" s="31" t="e">
        <f t="shared" ca="1" si="144"/>
        <v>#VALUE!</v>
      </c>
      <c r="P800" s="132" t="str">
        <f t="shared" ca="1" si="145"/>
        <v/>
      </c>
      <c r="Q800" s="132" t="str">
        <f t="shared" ca="1" si="146"/>
        <v/>
      </c>
      <c r="R800" s="132" t="str">
        <f t="shared" ca="1" si="147"/>
        <v/>
      </c>
      <c r="S800" s="132" t="str">
        <f t="shared" ca="1" si="148"/>
        <v/>
      </c>
      <c r="U800" s="131">
        <v>0.96458333333333324</v>
      </c>
      <c r="V800" s="132">
        <f t="shared" ca="1" si="149"/>
        <v>29520</v>
      </c>
      <c r="W800" s="132">
        <f t="shared" ca="1" si="150"/>
        <v>29520</v>
      </c>
      <c r="X800" s="132">
        <f t="shared" ca="1" si="151"/>
        <v>29520</v>
      </c>
      <c r="Y800" s="132">
        <f t="shared" ca="1" si="152"/>
        <v>29520</v>
      </c>
      <c r="Z800">
        <f t="shared" si="155"/>
        <v>791</v>
      </c>
    </row>
    <row r="801" spans="7:26" x14ac:dyDescent="0.2">
      <c r="G801" s="371"/>
      <c r="M801" t="str">
        <f t="shared" si="153"/>
        <v/>
      </c>
      <c r="N801" t="str">
        <f t="shared" si="154"/>
        <v/>
      </c>
      <c r="O801" s="31" t="e">
        <f t="shared" ca="1" si="144"/>
        <v>#VALUE!</v>
      </c>
      <c r="P801" s="132" t="str">
        <f t="shared" ca="1" si="145"/>
        <v/>
      </c>
      <c r="Q801" s="132" t="str">
        <f t="shared" ca="1" si="146"/>
        <v/>
      </c>
      <c r="R801" s="132" t="str">
        <f t="shared" ca="1" si="147"/>
        <v/>
      </c>
      <c r="S801" s="132" t="str">
        <f t="shared" ca="1" si="148"/>
        <v/>
      </c>
      <c r="U801" s="131">
        <v>0.96527777777777779</v>
      </c>
      <c r="V801" s="132">
        <f t="shared" ca="1" si="149"/>
        <v>29520</v>
      </c>
      <c r="W801" s="132">
        <f t="shared" ca="1" si="150"/>
        <v>29520</v>
      </c>
      <c r="X801" s="132">
        <f t="shared" ca="1" si="151"/>
        <v>29520</v>
      </c>
      <c r="Y801" s="132">
        <f t="shared" ca="1" si="152"/>
        <v>29520</v>
      </c>
      <c r="Z801">
        <f t="shared" si="155"/>
        <v>792</v>
      </c>
    </row>
    <row r="802" spans="7:26" x14ac:dyDescent="0.2">
      <c r="G802" s="371"/>
      <c r="M802" t="str">
        <f t="shared" si="153"/>
        <v/>
      </c>
      <c r="N802" t="str">
        <f t="shared" si="154"/>
        <v/>
      </c>
      <c r="O802" s="31" t="e">
        <f t="shared" ca="1" si="144"/>
        <v>#VALUE!</v>
      </c>
      <c r="P802" s="132" t="str">
        <f t="shared" ca="1" si="145"/>
        <v/>
      </c>
      <c r="Q802" s="132" t="str">
        <f t="shared" ca="1" si="146"/>
        <v/>
      </c>
      <c r="R802" s="132" t="str">
        <f t="shared" ca="1" si="147"/>
        <v/>
      </c>
      <c r="S802" s="132" t="str">
        <f t="shared" ca="1" si="148"/>
        <v/>
      </c>
      <c r="U802" s="131">
        <v>0.96597222222222223</v>
      </c>
      <c r="V802" s="132">
        <f t="shared" ca="1" si="149"/>
        <v>29520</v>
      </c>
      <c r="W802" s="132">
        <f t="shared" ca="1" si="150"/>
        <v>29520</v>
      </c>
      <c r="X802" s="132">
        <f t="shared" ca="1" si="151"/>
        <v>29520</v>
      </c>
      <c r="Y802" s="132">
        <f t="shared" ca="1" si="152"/>
        <v>29520</v>
      </c>
      <c r="Z802">
        <f t="shared" si="155"/>
        <v>793</v>
      </c>
    </row>
    <row r="803" spans="7:26" x14ac:dyDescent="0.2">
      <c r="G803" s="371"/>
      <c r="M803" t="str">
        <f t="shared" si="153"/>
        <v/>
      </c>
      <c r="N803" t="str">
        <f t="shared" si="154"/>
        <v/>
      </c>
      <c r="O803" s="31" t="e">
        <f t="shared" ca="1" si="144"/>
        <v>#VALUE!</v>
      </c>
      <c r="P803" s="132" t="str">
        <f t="shared" ca="1" si="145"/>
        <v/>
      </c>
      <c r="Q803" s="132" t="str">
        <f t="shared" ca="1" si="146"/>
        <v/>
      </c>
      <c r="R803" s="132" t="str">
        <f t="shared" ca="1" si="147"/>
        <v/>
      </c>
      <c r="S803" s="132" t="str">
        <f t="shared" ca="1" si="148"/>
        <v/>
      </c>
      <c r="U803" s="131">
        <v>0.96666666666666667</v>
      </c>
      <c r="V803" s="132">
        <f t="shared" ca="1" si="149"/>
        <v>29520</v>
      </c>
      <c r="W803" s="132">
        <f t="shared" ca="1" si="150"/>
        <v>29520</v>
      </c>
      <c r="X803" s="132">
        <f t="shared" ca="1" si="151"/>
        <v>29520</v>
      </c>
      <c r="Y803" s="132">
        <f t="shared" ca="1" si="152"/>
        <v>29520</v>
      </c>
      <c r="Z803">
        <f t="shared" si="155"/>
        <v>794</v>
      </c>
    </row>
    <row r="804" spans="7:26" x14ac:dyDescent="0.2">
      <c r="G804" s="371"/>
      <c r="M804" t="str">
        <f t="shared" si="153"/>
        <v/>
      </c>
      <c r="N804" t="str">
        <f t="shared" si="154"/>
        <v/>
      </c>
      <c r="O804" s="31" t="e">
        <f t="shared" ca="1" si="144"/>
        <v>#VALUE!</v>
      </c>
      <c r="P804" s="132" t="str">
        <f t="shared" ca="1" si="145"/>
        <v/>
      </c>
      <c r="Q804" s="132" t="str">
        <f t="shared" ca="1" si="146"/>
        <v/>
      </c>
      <c r="R804" s="132" t="str">
        <f t="shared" ca="1" si="147"/>
        <v/>
      </c>
      <c r="S804" s="132" t="str">
        <f t="shared" ca="1" si="148"/>
        <v/>
      </c>
      <c r="U804" s="131">
        <v>0.96736111111111101</v>
      </c>
      <c r="V804" s="132">
        <f t="shared" ca="1" si="149"/>
        <v>29520</v>
      </c>
      <c r="W804" s="132">
        <f t="shared" ca="1" si="150"/>
        <v>29520</v>
      </c>
      <c r="X804" s="132">
        <f t="shared" ca="1" si="151"/>
        <v>29520</v>
      </c>
      <c r="Y804" s="132">
        <f t="shared" ca="1" si="152"/>
        <v>29520</v>
      </c>
      <c r="Z804">
        <f t="shared" si="155"/>
        <v>795</v>
      </c>
    </row>
    <row r="805" spans="7:26" x14ac:dyDescent="0.2">
      <c r="G805" s="371"/>
      <c r="M805" t="str">
        <f t="shared" si="153"/>
        <v/>
      </c>
      <c r="N805" t="str">
        <f t="shared" si="154"/>
        <v/>
      </c>
      <c r="O805" s="31" t="e">
        <f t="shared" ca="1" si="144"/>
        <v>#VALUE!</v>
      </c>
      <c r="P805" s="132" t="str">
        <f t="shared" ca="1" si="145"/>
        <v/>
      </c>
      <c r="Q805" s="132" t="str">
        <f t="shared" ca="1" si="146"/>
        <v/>
      </c>
      <c r="R805" s="132" t="str">
        <f t="shared" ca="1" si="147"/>
        <v/>
      </c>
      <c r="S805" s="132" t="str">
        <f t="shared" ca="1" si="148"/>
        <v/>
      </c>
      <c r="U805" s="131">
        <v>0.96805555555555556</v>
      </c>
      <c r="V805" s="132">
        <f t="shared" ca="1" si="149"/>
        <v>29520</v>
      </c>
      <c r="W805" s="132">
        <f t="shared" ca="1" si="150"/>
        <v>29520</v>
      </c>
      <c r="X805" s="132">
        <f t="shared" ca="1" si="151"/>
        <v>29520</v>
      </c>
      <c r="Y805" s="132">
        <f t="shared" ca="1" si="152"/>
        <v>29520</v>
      </c>
      <c r="Z805">
        <f t="shared" si="155"/>
        <v>796</v>
      </c>
    </row>
    <row r="806" spans="7:26" x14ac:dyDescent="0.2">
      <c r="G806" s="371"/>
      <c r="M806" t="str">
        <f t="shared" si="153"/>
        <v/>
      </c>
      <c r="N806" t="str">
        <f t="shared" si="154"/>
        <v/>
      </c>
      <c r="O806" s="31" t="e">
        <f t="shared" ca="1" si="144"/>
        <v>#VALUE!</v>
      </c>
      <c r="P806" s="132" t="str">
        <f t="shared" ca="1" si="145"/>
        <v/>
      </c>
      <c r="Q806" s="132" t="str">
        <f t="shared" ca="1" si="146"/>
        <v/>
      </c>
      <c r="R806" s="132" t="str">
        <f t="shared" ca="1" si="147"/>
        <v/>
      </c>
      <c r="S806" s="132" t="str">
        <f t="shared" ca="1" si="148"/>
        <v/>
      </c>
      <c r="U806" s="131">
        <v>0.96875</v>
      </c>
      <c r="V806" s="132">
        <f t="shared" ca="1" si="149"/>
        <v>29520</v>
      </c>
      <c r="W806" s="132">
        <f t="shared" ca="1" si="150"/>
        <v>29520</v>
      </c>
      <c r="X806" s="132">
        <f t="shared" ca="1" si="151"/>
        <v>29520</v>
      </c>
      <c r="Y806" s="132">
        <f t="shared" ca="1" si="152"/>
        <v>29520</v>
      </c>
      <c r="Z806">
        <f t="shared" si="155"/>
        <v>797</v>
      </c>
    </row>
    <row r="807" spans="7:26" x14ac:dyDescent="0.2">
      <c r="G807" s="371"/>
      <c r="M807" t="str">
        <f t="shared" si="153"/>
        <v/>
      </c>
      <c r="N807" t="str">
        <f t="shared" si="154"/>
        <v/>
      </c>
      <c r="O807" s="31" t="e">
        <f t="shared" ca="1" si="144"/>
        <v>#VALUE!</v>
      </c>
      <c r="P807" s="132" t="str">
        <f t="shared" ca="1" si="145"/>
        <v/>
      </c>
      <c r="Q807" s="132" t="str">
        <f t="shared" ca="1" si="146"/>
        <v/>
      </c>
      <c r="R807" s="132" t="str">
        <f t="shared" ca="1" si="147"/>
        <v/>
      </c>
      <c r="S807" s="132" t="str">
        <f t="shared" ca="1" si="148"/>
        <v/>
      </c>
      <c r="U807" s="131">
        <v>0.96944444444444444</v>
      </c>
      <c r="V807" s="132">
        <f t="shared" ca="1" si="149"/>
        <v>29520</v>
      </c>
      <c r="W807" s="132">
        <f t="shared" ca="1" si="150"/>
        <v>29520</v>
      </c>
      <c r="X807" s="132">
        <f t="shared" ca="1" si="151"/>
        <v>29520</v>
      </c>
      <c r="Y807" s="132">
        <f t="shared" ca="1" si="152"/>
        <v>29520</v>
      </c>
      <c r="Z807">
        <f t="shared" si="155"/>
        <v>798</v>
      </c>
    </row>
    <row r="808" spans="7:26" x14ac:dyDescent="0.2">
      <c r="G808" s="371"/>
      <c r="M808" t="str">
        <f t="shared" si="153"/>
        <v/>
      </c>
      <c r="N808" t="str">
        <f t="shared" si="154"/>
        <v/>
      </c>
      <c r="O808" s="31" t="e">
        <f t="shared" ca="1" si="144"/>
        <v>#VALUE!</v>
      </c>
      <c r="P808" s="132" t="str">
        <f t="shared" ca="1" si="145"/>
        <v/>
      </c>
      <c r="Q808" s="132" t="str">
        <f t="shared" ca="1" si="146"/>
        <v/>
      </c>
      <c r="R808" s="132" t="str">
        <f t="shared" ca="1" si="147"/>
        <v/>
      </c>
      <c r="S808" s="132" t="str">
        <f t="shared" ca="1" si="148"/>
        <v/>
      </c>
      <c r="U808" s="131">
        <v>0.97013888888888899</v>
      </c>
      <c r="V808" s="132">
        <f t="shared" ca="1" si="149"/>
        <v>29520</v>
      </c>
      <c r="W808" s="132">
        <f t="shared" ca="1" si="150"/>
        <v>29520</v>
      </c>
      <c r="X808" s="132">
        <f t="shared" ca="1" si="151"/>
        <v>29520</v>
      </c>
      <c r="Y808" s="132">
        <f t="shared" ca="1" si="152"/>
        <v>29520</v>
      </c>
      <c r="Z808">
        <f t="shared" si="155"/>
        <v>799</v>
      </c>
    </row>
    <row r="809" spans="7:26" x14ac:dyDescent="0.2">
      <c r="G809" s="371"/>
      <c r="M809" t="str">
        <f t="shared" si="153"/>
        <v/>
      </c>
      <c r="N809" t="str">
        <f t="shared" si="154"/>
        <v/>
      </c>
      <c r="O809" s="31" t="e">
        <f t="shared" ca="1" si="144"/>
        <v>#VALUE!</v>
      </c>
      <c r="P809" s="132" t="str">
        <f t="shared" ca="1" si="145"/>
        <v/>
      </c>
      <c r="Q809" s="132" t="str">
        <f t="shared" ca="1" si="146"/>
        <v/>
      </c>
      <c r="R809" s="132" t="str">
        <f t="shared" ca="1" si="147"/>
        <v/>
      </c>
      <c r="S809" s="132" t="str">
        <f t="shared" ca="1" si="148"/>
        <v/>
      </c>
      <c r="U809" s="131">
        <v>0.97083333333333333</v>
      </c>
      <c r="V809" s="132">
        <f t="shared" ca="1" si="149"/>
        <v>29520</v>
      </c>
      <c r="W809" s="132">
        <f t="shared" ca="1" si="150"/>
        <v>29520</v>
      </c>
      <c r="X809" s="132">
        <f t="shared" ca="1" si="151"/>
        <v>29520</v>
      </c>
      <c r="Y809" s="132">
        <f t="shared" ca="1" si="152"/>
        <v>29520</v>
      </c>
      <c r="Z809">
        <f t="shared" si="155"/>
        <v>800</v>
      </c>
    </row>
    <row r="810" spans="7:26" x14ac:dyDescent="0.2">
      <c r="G810" s="371"/>
      <c r="M810" t="str">
        <f t="shared" si="153"/>
        <v/>
      </c>
      <c r="N810" t="str">
        <f t="shared" si="154"/>
        <v/>
      </c>
      <c r="O810" s="31" t="e">
        <f t="shared" ca="1" si="144"/>
        <v>#VALUE!</v>
      </c>
      <c r="P810" s="132" t="str">
        <f t="shared" ca="1" si="145"/>
        <v/>
      </c>
      <c r="Q810" s="132" t="str">
        <f t="shared" ca="1" si="146"/>
        <v/>
      </c>
      <c r="R810" s="132" t="str">
        <f t="shared" ca="1" si="147"/>
        <v/>
      </c>
      <c r="S810" s="132" t="str">
        <f t="shared" ca="1" si="148"/>
        <v/>
      </c>
      <c r="U810" s="131">
        <v>0.97152777777777777</v>
      </c>
      <c r="V810" s="132">
        <f t="shared" ca="1" si="149"/>
        <v>29520</v>
      </c>
      <c r="W810" s="132">
        <f t="shared" ca="1" si="150"/>
        <v>29520</v>
      </c>
      <c r="X810" s="132">
        <f t="shared" ca="1" si="151"/>
        <v>29520</v>
      </c>
      <c r="Y810" s="132">
        <f t="shared" ca="1" si="152"/>
        <v>29520</v>
      </c>
      <c r="Z810">
        <f t="shared" si="155"/>
        <v>801</v>
      </c>
    </row>
    <row r="811" spans="7:26" x14ac:dyDescent="0.2">
      <c r="G811" s="371"/>
      <c r="M811" t="str">
        <f t="shared" si="153"/>
        <v/>
      </c>
      <c r="N811" t="str">
        <f t="shared" si="154"/>
        <v/>
      </c>
      <c r="O811" s="31" t="e">
        <f t="shared" ca="1" si="144"/>
        <v>#VALUE!</v>
      </c>
      <c r="P811" s="132" t="str">
        <f t="shared" ca="1" si="145"/>
        <v/>
      </c>
      <c r="Q811" s="132" t="str">
        <f t="shared" ca="1" si="146"/>
        <v/>
      </c>
      <c r="R811" s="132" t="str">
        <f t="shared" ca="1" si="147"/>
        <v/>
      </c>
      <c r="S811" s="132" t="str">
        <f t="shared" ca="1" si="148"/>
        <v/>
      </c>
      <c r="U811" s="131">
        <v>0.97222222222222221</v>
      </c>
      <c r="V811" s="132">
        <f t="shared" ca="1" si="149"/>
        <v>29520</v>
      </c>
      <c r="W811" s="132">
        <f t="shared" ca="1" si="150"/>
        <v>29520</v>
      </c>
      <c r="X811" s="132">
        <f t="shared" ca="1" si="151"/>
        <v>29520</v>
      </c>
      <c r="Y811" s="132">
        <f t="shared" ca="1" si="152"/>
        <v>29520</v>
      </c>
      <c r="Z811">
        <f t="shared" si="155"/>
        <v>802</v>
      </c>
    </row>
    <row r="812" spans="7:26" x14ac:dyDescent="0.2">
      <c r="G812" s="371"/>
      <c r="M812" t="str">
        <f t="shared" si="153"/>
        <v/>
      </c>
      <c r="N812" t="str">
        <f t="shared" si="154"/>
        <v/>
      </c>
      <c r="O812" s="31" t="e">
        <f t="shared" ca="1" si="144"/>
        <v>#VALUE!</v>
      </c>
      <c r="P812" s="132" t="str">
        <f t="shared" ca="1" si="145"/>
        <v/>
      </c>
      <c r="Q812" s="132" t="str">
        <f t="shared" ca="1" si="146"/>
        <v/>
      </c>
      <c r="R812" s="132" t="str">
        <f t="shared" ca="1" si="147"/>
        <v/>
      </c>
      <c r="S812" s="132" t="str">
        <f t="shared" ca="1" si="148"/>
        <v/>
      </c>
      <c r="U812" s="131">
        <v>0.97291666666666676</v>
      </c>
      <c r="V812" s="132">
        <f t="shared" ca="1" si="149"/>
        <v>29520</v>
      </c>
      <c r="W812" s="132">
        <f t="shared" ca="1" si="150"/>
        <v>29520</v>
      </c>
      <c r="X812" s="132">
        <f t="shared" ca="1" si="151"/>
        <v>29520</v>
      </c>
      <c r="Y812" s="132">
        <f t="shared" ca="1" si="152"/>
        <v>29520</v>
      </c>
      <c r="Z812">
        <f t="shared" si="155"/>
        <v>803</v>
      </c>
    </row>
    <row r="813" spans="7:26" x14ac:dyDescent="0.2">
      <c r="G813" s="371"/>
      <c r="M813" t="str">
        <f t="shared" si="153"/>
        <v/>
      </c>
      <c r="N813" t="str">
        <f t="shared" si="154"/>
        <v/>
      </c>
      <c r="O813" s="31" t="e">
        <f t="shared" ca="1" si="144"/>
        <v>#VALUE!</v>
      </c>
      <c r="P813" s="132" t="str">
        <f t="shared" ca="1" si="145"/>
        <v/>
      </c>
      <c r="Q813" s="132" t="str">
        <f t="shared" ca="1" si="146"/>
        <v/>
      </c>
      <c r="R813" s="132" t="str">
        <f t="shared" ca="1" si="147"/>
        <v/>
      </c>
      <c r="S813" s="132" t="str">
        <f t="shared" ca="1" si="148"/>
        <v/>
      </c>
      <c r="U813" s="131">
        <v>0.97361111111111109</v>
      </c>
      <c r="V813" s="132">
        <f t="shared" ca="1" si="149"/>
        <v>29520</v>
      </c>
      <c r="W813" s="132">
        <f t="shared" ca="1" si="150"/>
        <v>29520</v>
      </c>
      <c r="X813" s="132">
        <f t="shared" ca="1" si="151"/>
        <v>29520</v>
      </c>
      <c r="Y813" s="132">
        <f t="shared" ca="1" si="152"/>
        <v>29520</v>
      </c>
      <c r="Z813">
        <f t="shared" si="155"/>
        <v>804</v>
      </c>
    </row>
    <row r="814" spans="7:26" x14ac:dyDescent="0.2">
      <c r="G814" s="371"/>
      <c r="M814" t="str">
        <f t="shared" si="153"/>
        <v/>
      </c>
      <c r="N814" t="str">
        <f t="shared" si="154"/>
        <v/>
      </c>
      <c r="O814" s="31" t="e">
        <f t="shared" ca="1" si="144"/>
        <v>#VALUE!</v>
      </c>
      <c r="P814" s="132" t="str">
        <f t="shared" ca="1" si="145"/>
        <v/>
      </c>
      <c r="Q814" s="132" t="str">
        <f t="shared" ca="1" si="146"/>
        <v/>
      </c>
      <c r="R814" s="132" t="str">
        <f t="shared" ca="1" si="147"/>
        <v/>
      </c>
      <c r="S814" s="132" t="str">
        <f t="shared" ca="1" si="148"/>
        <v/>
      </c>
      <c r="U814" s="131">
        <v>0.97430555555555554</v>
      </c>
      <c r="V814" s="132">
        <f t="shared" ca="1" si="149"/>
        <v>29520</v>
      </c>
      <c r="W814" s="132">
        <f t="shared" ca="1" si="150"/>
        <v>29520</v>
      </c>
      <c r="X814" s="132">
        <f t="shared" ca="1" si="151"/>
        <v>29520</v>
      </c>
      <c r="Y814" s="132">
        <f t="shared" ca="1" si="152"/>
        <v>29520</v>
      </c>
      <c r="Z814">
        <f t="shared" si="155"/>
        <v>805</v>
      </c>
    </row>
    <row r="815" spans="7:26" x14ac:dyDescent="0.2">
      <c r="G815" s="371"/>
      <c r="M815" t="str">
        <f t="shared" si="153"/>
        <v/>
      </c>
      <c r="N815" t="str">
        <f t="shared" si="154"/>
        <v/>
      </c>
      <c r="O815" s="31" t="e">
        <f t="shared" ca="1" si="144"/>
        <v>#VALUE!</v>
      </c>
      <c r="P815" s="132" t="str">
        <f t="shared" ca="1" si="145"/>
        <v/>
      </c>
      <c r="Q815" s="132" t="str">
        <f t="shared" ca="1" si="146"/>
        <v/>
      </c>
      <c r="R815" s="132" t="str">
        <f t="shared" ca="1" si="147"/>
        <v/>
      </c>
      <c r="S815" s="132" t="str">
        <f t="shared" ca="1" si="148"/>
        <v/>
      </c>
      <c r="U815" s="131">
        <v>0.97499999999999998</v>
      </c>
      <c r="V815" s="132">
        <f t="shared" ca="1" si="149"/>
        <v>29520</v>
      </c>
      <c r="W815" s="132">
        <f t="shared" ca="1" si="150"/>
        <v>29520</v>
      </c>
      <c r="X815" s="132">
        <f t="shared" ca="1" si="151"/>
        <v>29520</v>
      </c>
      <c r="Y815" s="132">
        <f t="shared" ca="1" si="152"/>
        <v>29520</v>
      </c>
      <c r="Z815">
        <f t="shared" si="155"/>
        <v>806</v>
      </c>
    </row>
    <row r="816" spans="7:26" x14ac:dyDescent="0.2">
      <c r="G816" s="371"/>
      <c r="M816" t="str">
        <f t="shared" si="153"/>
        <v/>
      </c>
      <c r="N816" t="str">
        <f t="shared" si="154"/>
        <v/>
      </c>
      <c r="O816" s="31" t="e">
        <f t="shared" ca="1" si="144"/>
        <v>#VALUE!</v>
      </c>
      <c r="P816" s="132" t="str">
        <f t="shared" ca="1" si="145"/>
        <v/>
      </c>
      <c r="Q816" s="132" t="str">
        <f t="shared" ca="1" si="146"/>
        <v/>
      </c>
      <c r="R816" s="132" t="str">
        <f t="shared" ca="1" si="147"/>
        <v/>
      </c>
      <c r="S816" s="132" t="str">
        <f t="shared" ca="1" si="148"/>
        <v/>
      </c>
      <c r="U816" s="131">
        <v>0.97569444444444453</v>
      </c>
      <c r="V816" s="132">
        <f t="shared" ca="1" si="149"/>
        <v>29520</v>
      </c>
      <c r="W816" s="132">
        <f t="shared" ca="1" si="150"/>
        <v>29520</v>
      </c>
      <c r="X816" s="132">
        <f t="shared" ca="1" si="151"/>
        <v>29520</v>
      </c>
      <c r="Y816" s="132">
        <f t="shared" ca="1" si="152"/>
        <v>29520</v>
      </c>
      <c r="Z816">
        <f t="shared" si="155"/>
        <v>807</v>
      </c>
    </row>
    <row r="817" spans="7:26" x14ac:dyDescent="0.2">
      <c r="G817" s="371"/>
      <c r="M817" t="str">
        <f t="shared" si="153"/>
        <v/>
      </c>
      <c r="N817" t="str">
        <f t="shared" si="154"/>
        <v/>
      </c>
      <c r="O817" s="31" t="e">
        <f t="shared" ca="1" si="144"/>
        <v>#VALUE!</v>
      </c>
      <c r="P817" s="132" t="str">
        <f t="shared" ca="1" si="145"/>
        <v/>
      </c>
      <c r="Q817" s="132" t="str">
        <f t="shared" ca="1" si="146"/>
        <v/>
      </c>
      <c r="R817" s="132" t="str">
        <f t="shared" ca="1" si="147"/>
        <v/>
      </c>
      <c r="S817" s="132" t="str">
        <f t="shared" ca="1" si="148"/>
        <v/>
      </c>
      <c r="U817" s="131">
        <v>0.97638888888888886</v>
      </c>
      <c r="V817" s="132">
        <f t="shared" ca="1" si="149"/>
        <v>29520</v>
      </c>
      <c r="W817" s="132">
        <f t="shared" ca="1" si="150"/>
        <v>29520</v>
      </c>
      <c r="X817" s="132">
        <f t="shared" ca="1" si="151"/>
        <v>29520</v>
      </c>
      <c r="Y817" s="132">
        <f t="shared" ca="1" si="152"/>
        <v>29520</v>
      </c>
      <c r="Z817">
        <f t="shared" si="155"/>
        <v>808</v>
      </c>
    </row>
    <row r="818" spans="7:26" x14ac:dyDescent="0.2">
      <c r="G818" s="371"/>
      <c r="M818" t="str">
        <f t="shared" si="153"/>
        <v/>
      </c>
      <c r="N818" t="str">
        <f t="shared" si="154"/>
        <v/>
      </c>
      <c r="O818" s="31" t="e">
        <f t="shared" ca="1" si="144"/>
        <v>#VALUE!</v>
      </c>
      <c r="P818" s="132" t="str">
        <f t="shared" ca="1" si="145"/>
        <v/>
      </c>
      <c r="Q818" s="132" t="str">
        <f t="shared" ca="1" si="146"/>
        <v/>
      </c>
      <c r="R818" s="132" t="str">
        <f t="shared" ca="1" si="147"/>
        <v/>
      </c>
      <c r="S818" s="132" t="str">
        <f t="shared" ca="1" si="148"/>
        <v/>
      </c>
      <c r="U818" s="131">
        <v>0.9770833333333333</v>
      </c>
      <c r="V818" s="132">
        <f t="shared" ca="1" si="149"/>
        <v>29520</v>
      </c>
      <c r="W818" s="132">
        <f t="shared" ca="1" si="150"/>
        <v>29520</v>
      </c>
      <c r="X818" s="132">
        <f t="shared" ca="1" si="151"/>
        <v>29520</v>
      </c>
      <c r="Y818" s="132">
        <f t="shared" ca="1" si="152"/>
        <v>29520</v>
      </c>
      <c r="Z818">
        <f t="shared" si="155"/>
        <v>809</v>
      </c>
    </row>
    <row r="819" spans="7:26" x14ac:dyDescent="0.2">
      <c r="G819" s="371"/>
      <c r="M819" t="str">
        <f t="shared" si="153"/>
        <v/>
      </c>
      <c r="N819" t="str">
        <f t="shared" si="154"/>
        <v/>
      </c>
      <c r="O819" s="31" t="e">
        <f t="shared" ca="1" si="144"/>
        <v>#VALUE!</v>
      </c>
      <c r="P819" s="132" t="str">
        <f t="shared" ca="1" si="145"/>
        <v/>
      </c>
      <c r="Q819" s="132" t="str">
        <f t="shared" ca="1" si="146"/>
        <v/>
      </c>
      <c r="R819" s="132" t="str">
        <f t="shared" ca="1" si="147"/>
        <v/>
      </c>
      <c r="S819" s="132" t="str">
        <f t="shared" ca="1" si="148"/>
        <v/>
      </c>
      <c r="U819" s="131">
        <v>0.97777777777777775</v>
      </c>
      <c r="V819" s="132">
        <f t="shared" ca="1" si="149"/>
        <v>29520</v>
      </c>
      <c r="W819" s="132">
        <f t="shared" ca="1" si="150"/>
        <v>29520</v>
      </c>
      <c r="X819" s="132">
        <f t="shared" ca="1" si="151"/>
        <v>29520</v>
      </c>
      <c r="Y819" s="132">
        <f t="shared" ca="1" si="152"/>
        <v>29520</v>
      </c>
      <c r="Z819">
        <f t="shared" si="155"/>
        <v>810</v>
      </c>
    </row>
    <row r="820" spans="7:26" x14ac:dyDescent="0.2">
      <c r="G820" s="371"/>
      <c r="M820" t="str">
        <f t="shared" si="153"/>
        <v/>
      </c>
      <c r="N820" t="str">
        <f t="shared" si="154"/>
        <v/>
      </c>
      <c r="O820" s="31" t="e">
        <f t="shared" ca="1" si="144"/>
        <v>#VALUE!</v>
      </c>
      <c r="P820" s="132" t="str">
        <f t="shared" ca="1" si="145"/>
        <v/>
      </c>
      <c r="Q820" s="132" t="str">
        <f t="shared" ca="1" si="146"/>
        <v/>
      </c>
      <c r="R820" s="132" t="str">
        <f t="shared" ca="1" si="147"/>
        <v/>
      </c>
      <c r="S820" s="132" t="str">
        <f t="shared" ca="1" si="148"/>
        <v/>
      </c>
      <c r="U820" s="131">
        <v>0.9784722222222223</v>
      </c>
      <c r="V820" s="132">
        <f t="shared" ca="1" si="149"/>
        <v>29520</v>
      </c>
      <c r="W820" s="132">
        <f t="shared" ca="1" si="150"/>
        <v>29520</v>
      </c>
      <c r="X820" s="132">
        <f t="shared" ca="1" si="151"/>
        <v>29520</v>
      </c>
      <c r="Y820" s="132">
        <f t="shared" ca="1" si="152"/>
        <v>29520</v>
      </c>
      <c r="Z820">
        <f t="shared" si="155"/>
        <v>811</v>
      </c>
    </row>
    <row r="821" spans="7:26" x14ac:dyDescent="0.2">
      <c r="G821" s="371"/>
      <c r="M821" t="str">
        <f t="shared" si="153"/>
        <v/>
      </c>
      <c r="N821" t="str">
        <f t="shared" si="154"/>
        <v/>
      </c>
      <c r="O821" s="31" t="e">
        <f t="shared" ca="1" si="144"/>
        <v>#VALUE!</v>
      </c>
      <c r="P821" s="132" t="str">
        <f t="shared" ca="1" si="145"/>
        <v/>
      </c>
      <c r="Q821" s="132" t="str">
        <f t="shared" ca="1" si="146"/>
        <v/>
      </c>
      <c r="R821" s="132" t="str">
        <f t="shared" ca="1" si="147"/>
        <v/>
      </c>
      <c r="S821" s="132" t="str">
        <f t="shared" ca="1" si="148"/>
        <v/>
      </c>
      <c r="U821" s="131">
        <v>0.97916666666666663</v>
      </c>
      <c r="V821" s="132">
        <f t="shared" ca="1" si="149"/>
        <v>29520</v>
      </c>
      <c r="W821" s="132">
        <f t="shared" ca="1" si="150"/>
        <v>29520</v>
      </c>
      <c r="X821" s="132">
        <f t="shared" ca="1" si="151"/>
        <v>29520</v>
      </c>
      <c r="Y821" s="132">
        <f t="shared" ca="1" si="152"/>
        <v>29520</v>
      </c>
      <c r="Z821">
        <f t="shared" si="155"/>
        <v>812</v>
      </c>
    </row>
    <row r="822" spans="7:26" x14ac:dyDescent="0.2">
      <c r="G822" s="371"/>
      <c r="M822" t="str">
        <f t="shared" si="153"/>
        <v/>
      </c>
      <c r="N822" t="str">
        <f t="shared" si="154"/>
        <v/>
      </c>
      <c r="O822" s="31" t="e">
        <f t="shared" ca="1" si="144"/>
        <v>#VALUE!</v>
      </c>
      <c r="P822" s="132" t="str">
        <f t="shared" ca="1" si="145"/>
        <v/>
      </c>
      <c r="Q822" s="132" t="str">
        <f t="shared" ca="1" si="146"/>
        <v/>
      </c>
      <c r="R822" s="132" t="str">
        <f t="shared" ca="1" si="147"/>
        <v/>
      </c>
      <c r="S822" s="132" t="str">
        <f t="shared" ca="1" si="148"/>
        <v/>
      </c>
      <c r="U822" s="131">
        <v>0.97986111111111107</v>
      </c>
      <c r="V822" s="132">
        <f t="shared" ca="1" si="149"/>
        <v>29520</v>
      </c>
      <c r="W822" s="132">
        <f t="shared" ca="1" si="150"/>
        <v>29520</v>
      </c>
      <c r="X822" s="132">
        <f t="shared" ca="1" si="151"/>
        <v>29520</v>
      </c>
      <c r="Y822" s="132">
        <f t="shared" ca="1" si="152"/>
        <v>29520</v>
      </c>
      <c r="Z822">
        <f t="shared" si="155"/>
        <v>813</v>
      </c>
    </row>
    <row r="823" spans="7:26" x14ac:dyDescent="0.2">
      <c r="G823" s="371"/>
      <c r="M823" t="str">
        <f t="shared" si="153"/>
        <v/>
      </c>
      <c r="N823" t="str">
        <f t="shared" si="154"/>
        <v/>
      </c>
      <c r="O823" s="31" t="e">
        <f t="shared" ca="1" si="144"/>
        <v>#VALUE!</v>
      </c>
      <c r="P823" s="132" t="str">
        <f t="shared" ca="1" si="145"/>
        <v/>
      </c>
      <c r="Q823" s="132" t="str">
        <f t="shared" ca="1" si="146"/>
        <v/>
      </c>
      <c r="R823" s="132" t="str">
        <f t="shared" ca="1" si="147"/>
        <v/>
      </c>
      <c r="S823" s="132" t="str">
        <f t="shared" ca="1" si="148"/>
        <v/>
      </c>
      <c r="U823" s="131">
        <v>0.98055555555555562</v>
      </c>
      <c r="V823" s="132">
        <f t="shared" ca="1" si="149"/>
        <v>29520</v>
      </c>
      <c r="W823" s="132">
        <f t="shared" ca="1" si="150"/>
        <v>29520</v>
      </c>
      <c r="X823" s="132">
        <f t="shared" ca="1" si="151"/>
        <v>29520</v>
      </c>
      <c r="Y823" s="132">
        <f t="shared" ca="1" si="152"/>
        <v>29520</v>
      </c>
      <c r="Z823">
        <f t="shared" si="155"/>
        <v>814</v>
      </c>
    </row>
    <row r="824" spans="7:26" x14ac:dyDescent="0.2">
      <c r="G824" s="371"/>
      <c r="M824" t="str">
        <f t="shared" si="153"/>
        <v/>
      </c>
      <c r="N824" t="str">
        <f t="shared" si="154"/>
        <v/>
      </c>
      <c r="O824" s="31" t="e">
        <f t="shared" ca="1" si="144"/>
        <v>#VALUE!</v>
      </c>
      <c r="P824" s="132" t="str">
        <f t="shared" ca="1" si="145"/>
        <v/>
      </c>
      <c r="Q824" s="132" t="str">
        <f t="shared" ca="1" si="146"/>
        <v/>
      </c>
      <c r="R824" s="132" t="str">
        <f t="shared" ca="1" si="147"/>
        <v/>
      </c>
      <c r="S824" s="132" t="str">
        <f t="shared" ca="1" si="148"/>
        <v/>
      </c>
      <c r="U824" s="131">
        <v>0.98125000000000007</v>
      </c>
      <c r="V824" s="132">
        <f t="shared" ca="1" si="149"/>
        <v>29520</v>
      </c>
      <c r="W824" s="132">
        <f t="shared" ca="1" si="150"/>
        <v>29520</v>
      </c>
      <c r="X824" s="132">
        <f t="shared" ca="1" si="151"/>
        <v>29520</v>
      </c>
      <c r="Y824" s="132">
        <f t="shared" ca="1" si="152"/>
        <v>29520</v>
      </c>
      <c r="Z824">
        <f t="shared" si="155"/>
        <v>815</v>
      </c>
    </row>
    <row r="825" spans="7:26" x14ac:dyDescent="0.2">
      <c r="G825" s="371"/>
      <c r="M825" t="str">
        <f t="shared" si="153"/>
        <v/>
      </c>
      <c r="N825" t="str">
        <f t="shared" si="154"/>
        <v/>
      </c>
      <c r="O825" s="31" t="e">
        <f t="shared" ca="1" si="144"/>
        <v>#VALUE!</v>
      </c>
      <c r="P825" s="132" t="str">
        <f t="shared" ca="1" si="145"/>
        <v/>
      </c>
      <c r="Q825" s="132" t="str">
        <f t="shared" ca="1" si="146"/>
        <v/>
      </c>
      <c r="R825" s="132" t="str">
        <f t="shared" ca="1" si="147"/>
        <v/>
      </c>
      <c r="S825" s="132" t="str">
        <f t="shared" ca="1" si="148"/>
        <v/>
      </c>
      <c r="U825" s="131">
        <v>0.9819444444444444</v>
      </c>
      <c r="V825" s="132">
        <f t="shared" ca="1" si="149"/>
        <v>29520</v>
      </c>
      <c r="W825" s="132">
        <f t="shared" ca="1" si="150"/>
        <v>29520</v>
      </c>
      <c r="X825" s="132">
        <f t="shared" ca="1" si="151"/>
        <v>29520</v>
      </c>
      <c r="Y825" s="132">
        <f t="shared" ca="1" si="152"/>
        <v>29520</v>
      </c>
      <c r="Z825">
        <f t="shared" si="155"/>
        <v>816</v>
      </c>
    </row>
    <row r="826" spans="7:26" x14ac:dyDescent="0.2">
      <c r="G826" s="371"/>
      <c r="M826" t="str">
        <f t="shared" si="153"/>
        <v/>
      </c>
      <c r="N826" t="str">
        <f t="shared" si="154"/>
        <v/>
      </c>
      <c r="O826" s="31" t="e">
        <f t="shared" ca="1" si="144"/>
        <v>#VALUE!</v>
      </c>
      <c r="P826" s="132" t="str">
        <f t="shared" ca="1" si="145"/>
        <v/>
      </c>
      <c r="Q826" s="132" t="str">
        <f t="shared" ca="1" si="146"/>
        <v/>
      </c>
      <c r="R826" s="132" t="str">
        <f t="shared" ca="1" si="147"/>
        <v/>
      </c>
      <c r="S826" s="132" t="str">
        <f t="shared" ca="1" si="148"/>
        <v/>
      </c>
      <c r="U826" s="131">
        <v>0.98263888888888884</v>
      </c>
      <c r="V826" s="132">
        <f t="shared" ca="1" si="149"/>
        <v>29520</v>
      </c>
      <c r="W826" s="132">
        <f t="shared" ca="1" si="150"/>
        <v>29520</v>
      </c>
      <c r="X826" s="132">
        <f t="shared" ca="1" si="151"/>
        <v>29520</v>
      </c>
      <c r="Y826" s="132">
        <f t="shared" ca="1" si="152"/>
        <v>29520</v>
      </c>
      <c r="Z826">
        <f t="shared" si="155"/>
        <v>817</v>
      </c>
    </row>
    <row r="827" spans="7:26" x14ac:dyDescent="0.2">
      <c r="G827" s="371"/>
      <c r="M827" t="str">
        <f t="shared" si="153"/>
        <v/>
      </c>
      <c r="N827" t="str">
        <f t="shared" si="154"/>
        <v/>
      </c>
      <c r="O827" s="31" t="e">
        <f t="shared" ca="1" si="144"/>
        <v>#VALUE!</v>
      </c>
      <c r="P827" s="132" t="str">
        <f t="shared" ca="1" si="145"/>
        <v/>
      </c>
      <c r="Q827" s="132" t="str">
        <f t="shared" ca="1" si="146"/>
        <v/>
      </c>
      <c r="R827" s="132" t="str">
        <f t="shared" ca="1" si="147"/>
        <v/>
      </c>
      <c r="S827" s="132" t="str">
        <f t="shared" ca="1" si="148"/>
        <v/>
      </c>
      <c r="U827" s="131">
        <v>0.98333333333333339</v>
      </c>
      <c r="V827" s="132">
        <f t="shared" ca="1" si="149"/>
        <v>29520</v>
      </c>
      <c r="W827" s="132">
        <f t="shared" ca="1" si="150"/>
        <v>29520</v>
      </c>
      <c r="X827" s="132">
        <f t="shared" ca="1" si="151"/>
        <v>29520</v>
      </c>
      <c r="Y827" s="132">
        <f t="shared" ca="1" si="152"/>
        <v>29520</v>
      </c>
      <c r="Z827">
        <f t="shared" si="155"/>
        <v>818</v>
      </c>
    </row>
    <row r="828" spans="7:26" x14ac:dyDescent="0.2">
      <c r="G828" s="371"/>
      <c r="M828" t="str">
        <f t="shared" si="153"/>
        <v/>
      </c>
      <c r="N828" t="str">
        <f t="shared" si="154"/>
        <v/>
      </c>
      <c r="O828" s="31" t="e">
        <f t="shared" ca="1" si="144"/>
        <v>#VALUE!</v>
      </c>
      <c r="P828" s="132" t="str">
        <f t="shared" ca="1" si="145"/>
        <v/>
      </c>
      <c r="Q828" s="132" t="str">
        <f t="shared" ca="1" si="146"/>
        <v/>
      </c>
      <c r="R828" s="132" t="str">
        <f t="shared" ca="1" si="147"/>
        <v/>
      </c>
      <c r="S828" s="132" t="str">
        <f t="shared" ca="1" si="148"/>
        <v/>
      </c>
      <c r="U828" s="131">
        <v>0.98402777777777783</v>
      </c>
      <c r="V828" s="132">
        <f t="shared" ca="1" si="149"/>
        <v>29520</v>
      </c>
      <c r="W828" s="132">
        <f t="shared" ca="1" si="150"/>
        <v>29520</v>
      </c>
      <c r="X828" s="132">
        <f t="shared" ca="1" si="151"/>
        <v>29520</v>
      </c>
      <c r="Y828" s="132">
        <f t="shared" ca="1" si="152"/>
        <v>29520</v>
      </c>
      <c r="Z828">
        <f t="shared" si="155"/>
        <v>819</v>
      </c>
    </row>
    <row r="829" spans="7:26" x14ac:dyDescent="0.2">
      <c r="G829" s="371"/>
      <c r="M829" t="str">
        <f t="shared" si="153"/>
        <v/>
      </c>
      <c r="N829" t="str">
        <f t="shared" si="154"/>
        <v/>
      </c>
      <c r="O829" s="31" t="e">
        <f t="shared" ca="1" si="144"/>
        <v>#VALUE!</v>
      </c>
      <c r="P829" s="132" t="str">
        <f t="shared" ca="1" si="145"/>
        <v/>
      </c>
      <c r="Q829" s="132" t="str">
        <f t="shared" ca="1" si="146"/>
        <v/>
      </c>
      <c r="R829" s="132" t="str">
        <f t="shared" ca="1" si="147"/>
        <v/>
      </c>
      <c r="S829" s="132" t="str">
        <f t="shared" ca="1" si="148"/>
        <v/>
      </c>
      <c r="U829" s="131">
        <v>0.98472222222222217</v>
      </c>
      <c r="V829" s="132">
        <f t="shared" ca="1" si="149"/>
        <v>29520</v>
      </c>
      <c r="W829" s="132">
        <f t="shared" ca="1" si="150"/>
        <v>29520</v>
      </c>
      <c r="X829" s="132">
        <f t="shared" ca="1" si="151"/>
        <v>29520</v>
      </c>
      <c r="Y829" s="132">
        <f t="shared" ca="1" si="152"/>
        <v>29520</v>
      </c>
      <c r="Z829">
        <f t="shared" si="155"/>
        <v>820</v>
      </c>
    </row>
    <row r="830" spans="7:26" x14ac:dyDescent="0.2">
      <c r="G830" s="371"/>
      <c r="M830" t="str">
        <f t="shared" si="153"/>
        <v/>
      </c>
      <c r="N830" t="str">
        <f t="shared" si="154"/>
        <v/>
      </c>
      <c r="O830" s="31" t="e">
        <f t="shared" ca="1" si="144"/>
        <v>#VALUE!</v>
      </c>
      <c r="P830" s="132" t="str">
        <f t="shared" ca="1" si="145"/>
        <v/>
      </c>
      <c r="Q830" s="132" t="str">
        <f t="shared" ca="1" si="146"/>
        <v/>
      </c>
      <c r="R830" s="132" t="str">
        <f t="shared" ca="1" si="147"/>
        <v/>
      </c>
      <c r="S830" s="132" t="str">
        <f t="shared" ca="1" si="148"/>
        <v/>
      </c>
      <c r="U830" s="131">
        <v>0.98541666666666661</v>
      </c>
      <c r="V830" s="132">
        <f t="shared" ca="1" si="149"/>
        <v>29520</v>
      </c>
      <c r="W830" s="132">
        <f t="shared" ca="1" si="150"/>
        <v>29520</v>
      </c>
      <c r="X830" s="132">
        <f t="shared" ca="1" si="151"/>
        <v>29520</v>
      </c>
      <c r="Y830" s="132">
        <f t="shared" ca="1" si="152"/>
        <v>29520</v>
      </c>
      <c r="Z830">
        <f t="shared" si="155"/>
        <v>821</v>
      </c>
    </row>
    <row r="831" spans="7:26" x14ac:dyDescent="0.2">
      <c r="G831" s="371"/>
      <c r="M831" t="str">
        <f t="shared" si="153"/>
        <v/>
      </c>
      <c r="N831" t="str">
        <f t="shared" si="154"/>
        <v/>
      </c>
      <c r="O831" s="31" t="e">
        <f t="shared" ca="1" si="144"/>
        <v>#VALUE!</v>
      </c>
      <c r="P831" s="132" t="str">
        <f t="shared" ca="1" si="145"/>
        <v/>
      </c>
      <c r="Q831" s="132" t="str">
        <f t="shared" ca="1" si="146"/>
        <v/>
      </c>
      <c r="R831" s="132" t="str">
        <f t="shared" ca="1" si="147"/>
        <v/>
      </c>
      <c r="S831" s="132" t="str">
        <f t="shared" ca="1" si="148"/>
        <v/>
      </c>
      <c r="U831" s="131">
        <v>0.98611111111111116</v>
      </c>
      <c r="V831" s="132">
        <f t="shared" ca="1" si="149"/>
        <v>29520</v>
      </c>
      <c r="W831" s="132">
        <f t="shared" ca="1" si="150"/>
        <v>29520</v>
      </c>
      <c r="X831" s="132">
        <f t="shared" ca="1" si="151"/>
        <v>29520</v>
      </c>
      <c r="Y831" s="132">
        <f t="shared" ca="1" si="152"/>
        <v>29520</v>
      </c>
      <c r="Z831">
        <f t="shared" si="155"/>
        <v>822</v>
      </c>
    </row>
    <row r="832" spans="7:26" x14ac:dyDescent="0.2">
      <c r="G832" s="371"/>
      <c r="M832" t="str">
        <f t="shared" si="153"/>
        <v/>
      </c>
      <c r="N832" t="str">
        <f t="shared" si="154"/>
        <v/>
      </c>
      <c r="O832" s="31" t="e">
        <f t="shared" ca="1" si="144"/>
        <v>#VALUE!</v>
      </c>
      <c r="P832" s="132" t="str">
        <f t="shared" ca="1" si="145"/>
        <v/>
      </c>
      <c r="Q832" s="132" t="str">
        <f t="shared" ca="1" si="146"/>
        <v/>
      </c>
      <c r="R832" s="132" t="str">
        <f t="shared" ca="1" si="147"/>
        <v/>
      </c>
      <c r="S832" s="132" t="str">
        <f t="shared" ca="1" si="148"/>
        <v/>
      </c>
      <c r="U832" s="131">
        <v>0.9868055555555556</v>
      </c>
      <c r="V832" s="132">
        <f t="shared" ca="1" si="149"/>
        <v>29520</v>
      </c>
      <c r="W832" s="132">
        <f t="shared" ca="1" si="150"/>
        <v>29520</v>
      </c>
      <c r="X832" s="132">
        <f t="shared" ca="1" si="151"/>
        <v>29520</v>
      </c>
      <c r="Y832" s="132">
        <f t="shared" ca="1" si="152"/>
        <v>29520</v>
      </c>
      <c r="Z832">
        <f t="shared" si="155"/>
        <v>823</v>
      </c>
    </row>
    <row r="833" spans="7:28" x14ac:dyDescent="0.2">
      <c r="G833" s="371"/>
      <c r="M833" t="str">
        <f t="shared" si="153"/>
        <v/>
      </c>
      <c r="N833" t="str">
        <f t="shared" si="154"/>
        <v/>
      </c>
      <c r="O833" s="31" t="e">
        <f t="shared" ca="1" si="144"/>
        <v>#VALUE!</v>
      </c>
      <c r="P833" s="132" t="str">
        <f t="shared" ca="1" si="145"/>
        <v/>
      </c>
      <c r="Q833" s="132" t="str">
        <f t="shared" ca="1" si="146"/>
        <v/>
      </c>
      <c r="R833" s="132" t="str">
        <f t="shared" ca="1" si="147"/>
        <v/>
      </c>
      <c r="S833" s="132" t="str">
        <f t="shared" ca="1" si="148"/>
        <v/>
      </c>
      <c r="U833" s="131">
        <v>0.98749999999999993</v>
      </c>
      <c r="V833" s="132">
        <f t="shared" ca="1" si="149"/>
        <v>29520</v>
      </c>
      <c r="W833" s="132">
        <f t="shared" ca="1" si="150"/>
        <v>29520</v>
      </c>
      <c r="X833" s="132">
        <f t="shared" ca="1" si="151"/>
        <v>29520</v>
      </c>
      <c r="Y833" s="132">
        <f t="shared" ca="1" si="152"/>
        <v>29520</v>
      </c>
      <c r="Z833">
        <f t="shared" si="155"/>
        <v>824</v>
      </c>
    </row>
    <row r="834" spans="7:28" x14ac:dyDescent="0.2">
      <c r="G834" s="371"/>
      <c r="M834" t="str">
        <f t="shared" si="153"/>
        <v/>
      </c>
      <c r="N834" t="str">
        <f t="shared" si="154"/>
        <v/>
      </c>
      <c r="O834" s="31" t="e">
        <f t="shared" ca="1" si="144"/>
        <v>#VALUE!</v>
      </c>
      <c r="P834" s="132" t="str">
        <f t="shared" ca="1" si="145"/>
        <v/>
      </c>
      <c r="Q834" s="132" t="str">
        <f t="shared" ca="1" si="146"/>
        <v/>
      </c>
      <c r="R834" s="132" t="str">
        <f t="shared" ca="1" si="147"/>
        <v/>
      </c>
      <c r="S834" s="132" t="str">
        <f t="shared" ca="1" si="148"/>
        <v/>
      </c>
      <c r="U834" s="131">
        <v>0.98819444444444438</v>
      </c>
      <c r="V834" s="132">
        <f t="shared" ca="1" si="149"/>
        <v>29520</v>
      </c>
      <c r="W834" s="132">
        <f t="shared" ca="1" si="150"/>
        <v>29520</v>
      </c>
      <c r="X834" s="132">
        <f t="shared" ca="1" si="151"/>
        <v>29520</v>
      </c>
      <c r="Y834" s="132">
        <f t="shared" ca="1" si="152"/>
        <v>29520</v>
      </c>
      <c r="Z834">
        <f t="shared" si="155"/>
        <v>825</v>
      </c>
    </row>
    <row r="835" spans="7:28" x14ac:dyDescent="0.2">
      <c r="G835" s="371"/>
      <c r="M835" t="str">
        <f t="shared" si="153"/>
        <v/>
      </c>
      <c r="N835" t="str">
        <f t="shared" si="154"/>
        <v/>
      </c>
      <c r="O835" s="31" t="e">
        <f t="shared" ca="1" si="144"/>
        <v>#VALUE!</v>
      </c>
      <c r="P835" s="132" t="str">
        <f t="shared" ca="1" si="145"/>
        <v/>
      </c>
      <c r="Q835" s="132" t="str">
        <f t="shared" ca="1" si="146"/>
        <v/>
      </c>
      <c r="R835" s="132" t="str">
        <f t="shared" ca="1" si="147"/>
        <v/>
      </c>
      <c r="S835" s="132" t="str">
        <f t="shared" ca="1" si="148"/>
        <v/>
      </c>
      <c r="U835" s="131">
        <v>0.98888888888888893</v>
      </c>
      <c r="V835" s="132">
        <f t="shared" ca="1" si="149"/>
        <v>29520</v>
      </c>
      <c r="W835" s="132">
        <f t="shared" ca="1" si="150"/>
        <v>29520</v>
      </c>
      <c r="X835" s="132">
        <f t="shared" ca="1" si="151"/>
        <v>29520</v>
      </c>
      <c r="Y835" s="132">
        <f t="shared" ca="1" si="152"/>
        <v>29520</v>
      </c>
      <c r="Z835">
        <f t="shared" si="155"/>
        <v>826</v>
      </c>
    </row>
    <row r="836" spans="7:28" x14ac:dyDescent="0.2">
      <c r="G836" s="371"/>
      <c r="M836" t="str">
        <f t="shared" si="153"/>
        <v/>
      </c>
      <c r="N836" t="str">
        <f t="shared" si="154"/>
        <v/>
      </c>
      <c r="O836" s="31" t="e">
        <f t="shared" ca="1" si="144"/>
        <v>#VALUE!</v>
      </c>
      <c r="P836" s="132" t="str">
        <f t="shared" ca="1" si="145"/>
        <v/>
      </c>
      <c r="Q836" s="132" t="str">
        <f t="shared" ca="1" si="146"/>
        <v/>
      </c>
      <c r="R836" s="132" t="str">
        <f t="shared" ca="1" si="147"/>
        <v/>
      </c>
      <c r="S836" s="132" t="str">
        <f t="shared" ca="1" si="148"/>
        <v/>
      </c>
      <c r="U836" s="131">
        <v>0.98958333333333337</v>
      </c>
      <c r="V836" s="132">
        <f t="shared" ca="1" si="149"/>
        <v>29520</v>
      </c>
      <c r="W836" s="132">
        <f t="shared" ca="1" si="150"/>
        <v>29520</v>
      </c>
      <c r="X836" s="132">
        <f t="shared" ca="1" si="151"/>
        <v>29520</v>
      </c>
      <c r="Y836" s="132">
        <f t="shared" ca="1" si="152"/>
        <v>29520</v>
      </c>
      <c r="Z836">
        <f t="shared" si="155"/>
        <v>827</v>
      </c>
      <c r="AB836">
        <v>1</v>
      </c>
    </row>
    <row r="837" spans="7:28" x14ac:dyDescent="0.2">
      <c r="G837" s="371"/>
      <c r="M837" t="str">
        <f t="shared" si="153"/>
        <v/>
      </c>
      <c r="N837" t="str">
        <f t="shared" si="154"/>
        <v/>
      </c>
      <c r="O837" s="31" t="e">
        <f t="shared" ca="1" si="144"/>
        <v>#VALUE!</v>
      </c>
      <c r="P837" s="132" t="str">
        <f t="shared" ca="1" si="145"/>
        <v/>
      </c>
      <c r="Q837" s="132" t="str">
        <f t="shared" ca="1" si="146"/>
        <v/>
      </c>
      <c r="R837" s="132" t="str">
        <f t="shared" ca="1" si="147"/>
        <v/>
      </c>
      <c r="S837" s="132" t="str">
        <f t="shared" ca="1" si="148"/>
        <v/>
      </c>
      <c r="U837" s="131">
        <v>0.9902777777777777</v>
      </c>
      <c r="V837" s="132">
        <f t="shared" ca="1" si="149"/>
        <v>29520</v>
      </c>
      <c r="W837" s="132">
        <f t="shared" ca="1" si="150"/>
        <v>29520</v>
      </c>
      <c r="X837" s="132">
        <f t="shared" ca="1" si="151"/>
        <v>29520</v>
      </c>
      <c r="Y837" s="132">
        <f t="shared" ca="1" si="152"/>
        <v>29520</v>
      </c>
      <c r="Z837">
        <f t="shared" si="155"/>
        <v>828</v>
      </c>
    </row>
    <row r="838" spans="7:28" x14ac:dyDescent="0.2">
      <c r="G838" s="371"/>
      <c r="M838" t="str">
        <f t="shared" si="153"/>
        <v/>
      </c>
      <c r="N838" t="str">
        <f t="shared" si="154"/>
        <v/>
      </c>
      <c r="O838" s="31" t="e">
        <f t="shared" ca="1" si="144"/>
        <v>#VALUE!</v>
      </c>
      <c r="P838" s="132" t="str">
        <f t="shared" ca="1" si="145"/>
        <v/>
      </c>
      <c r="Q838" s="132" t="str">
        <f t="shared" ca="1" si="146"/>
        <v/>
      </c>
      <c r="R838" s="132" t="str">
        <f t="shared" ca="1" si="147"/>
        <v/>
      </c>
      <c r="S838" s="132" t="str">
        <f t="shared" ca="1" si="148"/>
        <v/>
      </c>
      <c r="U838" s="131">
        <v>0.99097222222222225</v>
      </c>
      <c r="V838" s="132">
        <f t="shared" ca="1" si="149"/>
        <v>29520</v>
      </c>
      <c r="W838" s="132">
        <f t="shared" ca="1" si="150"/>
        <v>29520</v>
      </c>
      <c r="X838" s="132">
        <f t="shared" ca="1" si="151"/>
        <v>29520</v>
      </c>
      <c r="Y838" s="132">
        <f t="shared" ca="1" si="152"/>
        <v>29520</v>
      </c>
      <c r="Z838">
        <f t="shared" si="155"/>
        <v>829</v>
      </c>
    </row>
    <row r="839" spans="7:28" x14ac:dyDescent="0.2">
      <c r="G839" s="371"/>
      <c r="M839" t="str">
        <f t="shared" si="153"/>
        <v/>
      </c>
      <c r="N839" t="str">
        <f t="shared" si="154"/>
        <v/>
      </c>
      <c r="O839" s="31" t="e">
        <f t="shared" ca="1" si="144"/>
        <v>#VALUE!</v>
      </c>
      <c r="P839" s="132" t="str">
        <f t="shared" ca="1" si="145"/>
        <v/>
      </c>
      <c r="Q839" s="132" t="str">
        <f t="shared" ca="1" si="146"/>
        <v/>
      </c>
      <c r="R839" s="132" t="str">
        <f t="shared" ca="1" si="147"/>
        <v/>
      </c>
      <c r="S839" s="132" t="str">
        <f t="shared" ca="1" si="148"/>
        <v/>
      </c>
      <c r="U839" s="131">
        <v>0.9916666666666667</v>
      </c>
      <c r="V839" s="132">
        <f t="shared" ca="1" si="149"/>
        <v>29520</v>
      </c>
      <c r="W839" s="132">
        <f t="shared" ca="1" si="150"/>
        <v>29520</v>
      </c>
      <c r="X839" s="132">
        <f t="shared" ca="1" si="151"/>
        <v>29520</v>
      </c>
      <c r="Y839" s="132">
        <f t="shared" ca="1" si="152"/>
        <v>29520</v>
      </c>
      <c r="Z839">
        <f t="shared" si="155"/>
        <v>830</v>
      </c>
    </row>
    <row r="840" spans="7:28" x14ac:dyDescent="0.2">
      <c r="G840" s="371"/>
      <c r="M840" t="str">
        <f t="shared" si="153"/>
        <v/>
      </c>
      <c r="N840" t="str">
        <f t="shared" si="154"/>
        <v/>
      </c>
      <c r="O840" s="31" t="e">
        <f t="shared" ca="1" si="144"/>
        <v>#VALUE!</v>
      </c>
      <c r="P840" s="132" t="str">
        <f t="shared" ca="1" si="145"/>
        <v/>
      </c>
      <c r="Q840" s="132" t="str">
        <f t="shared" ca="1" si="146"/>
        <v/>
      </c>
      <c r="R840" s="132" t="str">
        <f t="shared" ca="1" si="147"/>
        <v/>
      </c>
      <c r="S840" s="132" t="str">
        <f t="shared" ca="1" si="148"/>
        <v/>
      </c>
      <c r="U840" s="131">
        <v>0.99236111111111114</v>
      </c>
      <c r="V840" s="132">
        <f t="shared" ca="1" si="149"/>
        <v>29520</v>
      </c>
      <c r="W840" s="132">
        <f t="shared" ca="1" si="150"/>
        <v>29520</v>
      </c>
      <c r="X840" s="132">
        <f t="shared" ca="1" si="151"/>
        <v>29520</v>
      </c>
      <c r="Y840" s="132">
        <f t="shared" ca="1" si="152"/>
        <v>29520</v>
      </c>
      <c r="Z840">
        <f t="shared" si="155"/>
        <v>831</v>
      </c>
    </row>
    <row r="841" spans="7:28" x14ac:dyDescent="0.2">
      <c r="G841" s="371"/>
      <c r="M841" t="str">
        <f t="shared" si="153"/>
        <v/>
      </c>
      <c r="N841" t="str">
        <f t="shared" si="154"/>
        <v/>
      </c>
      <c r="O841" s="31" t="e">
        <f t="shared" ca="1" si="144"/>
        <v>#VALUE!</v>
      </c>
      <c r="P841" s="132" t="str">
        <f t="shared" ca="1" si="145"/>
        <v/>
      </c>
      <c r="Q841" s="132" t="str">
        <f t="shared" ca="1" si="146"/>
        <v/>
      </c>
      <c r="R841" s="132" t="str">
        <f t="shared" ca="1" si="147"/>
        <v/>
      </c>
      <c r="S841" s="132" t="str">
        <f t="shared" ca="1" si="148"/>
        <v/>
      </c>
      <c r="U841" s="131">
        <v>0.99305555555555547</v>
      </c>
      <c r="V841" s="132">
        <f t="shared" ca="1" si="149"/>
        <v>29520</v>
      </c>
      <c r="W841" s="132">
        <f t="shared" ca="1" si="150"/>
        <v>29520</v>
      </c>
      <c r="X841" s="132">
        <f t="shared" ca="1" si="151"/>
        <v>29520</v>
      </c>
      <c r="Y841" s="132">
        <f t="shared" ca="1" si="152"/>
        <v>29520</v>
      </c>
      <c r="Z841">
        <f t="shared" si="155"/>
        <v>832</v>
      </c>
    </row>
    <row r="842" spans="7:28" x14ac:dyDescent="0.2">
      <c r="G842" s="371"/>
      <c r="M842" t="str">
        <f t="shared" si="153"/>
        <v/>
      </c>
      <c r="N842" t="str">
        <f t="shared" si="154"/>
        <v/>
      </c>
      <c r="O842" s="31" t="e">
        <f t="shared" ref="O842:O905" ca="1" si="156">IF(ISNUMBER($G842),OFFSET(G$9,$N842,0),"")+IF(VALUE(OFFSET(G$9,$N842,0))&lt;8/24,1,0)</f>
        <v>#VALUE!</v>
      </c>
      <c r="P842" s="132" t="str">
        <f t="shared" ref="P842:P905" ca="1" si="157">IF(ISNUMBER($G842),OFFSET(H$9,$N842,0),"")</f>
        <v/>
      </c>
      <c r="Q842" s="132" t="str">
        <f t="shared" ref="Q842:Q905" ca="1" si="158">IF(ISNUMBER($G842),OFFSET(I$9,$N842,0),"")</f>
        <v/>
      </c>
      <c r="R842" s="132" t="str">
        <f t="shared" ref="R842:R905" ca="1" si="159">IF(ISNUMBER($G842),OFFSET(J$9,$N842,0),"")</f>
        <v/>
      </c>
      <c r="S842" s="132" t="str">
        <f t="shared" ref="S842:S905" ca="1" si="160">IF(ISNUMBER($G842),OFFSET(K$9,$N842,0),"")</f>
        <v/>
      </c>
      <c r="U842" s="131">
        <v>0.99375000000000002</v>
      </c>
      <c r="V842" s="132">
        <f t="shared" ref="V842:V905" ca="1" si="161">VLOOKUP($U842,OFFSET($O$10,0,0,$H$8,5),2)</f>
        <v>29520</v>
      </c>
      <c r="W842" s="132">
        <f t="shared" ref="W842:W905" ca="1" si="162">VLOOKUP($U842,OFFSET($O$10,0,0,$H$8,5),3)</f>
        <v>29520</v>
      </c>
      <c r="X842" s="132">
        <f t="shared" ref="X842:X905" ca="1" si="163">VLOOKUP($U842,OFFSET($O$10,0,0,$H$8,5),4)</f>
        <v>29520</v>
      </c>
      <c r="Y842" s="132">
        <f t="shared" ref="Y842:Y905" ca="1" si="164">VLOOKUP($U842,OFFSET($O$10,0,0,$H$8,5),5)</f>
        <v>29520</v>
      </c>
      <c r="Z842">
        <f t="shared" si="155"/>
        <v>833</v>
      </c>
    </row>
    <row r="843" spans="7:28" x14ac:dyDescent="0.2">
      <c r="G843" s="371"/>
      <c r="M843" t="str">
        <f t="shared" ref="M843:M906" si="165">IF(M842&lt;$H$8,M842+1,"")</f>
        <v/>
      </c>
      <c r="N843" t="str">
        <f t="shared" ref="N843:N906" si="166">IF(AND(ISNUMBER(N842),1&lt;N842),N842-1,"")</f>
        <v/>
      </c>
      <c r="O843" s="31" t="e">
        <f t="shared" ca="1" si="156"/>
        <v>#VALUE!</v>
      </c>
      <c r="P843" s="132" t="str">
        <f t="shared" ca="1" si="157"/>
        <v/>
      </c>
      <c r="Q843" s="132" t="str">
        <f t="shared" ca="1" si="158"/>
        <v/>
      </c>
      <c r="R843" s="132" t="str">
        <f t="shared" ca="1" si="159"/>
        <v/>
      </c>
      <c r="S843" s="132" t="str">
        <f t="shared" ca="1" si="160"/>
        <v/>
      </c>
      <c r="U843" s="131">
        <v>0.99444444444444446</v>
      </c>
      <c r="V843" s="132">
        <f t="shared" ca="1" si="161"/>
        <v>29520</v>
      </c>
      <c r="W843" s="132">
        <f t="shared" ca="1" si="162"/>
        <v>29520</v>
      </c>
      <c r="X843" s="132">
        <f t="shared" ca="1" si="163"/>
        <v>29520</v>
      </c>
      <c r="Y843" s="132">
        <f t="shared" ca="1" si="164"/>
        <v>29520</v>
      </c>
      <c r="Z843">
        <f t="shared" ref="Z843:Z906" si="167">Z842+1</f>
        <v>834</v>
      </c>
    </row>
    <row r="844" spans="7:28" x14ac:dyDescent="0.2">
      <c r="G844" s="371"/>
      <c r="M844" t="str">
        <f t="shared" si="165"/>
        <v/>
      </c>
      <c r="N844" t="str">
        <f t="shared" si="166"/>
        <v/>
      </c>
      <c r="O844" s="31" t="e">
        <f t="shared" ca="1" si="156"/>
        <v>#VALUE!</v>
      </c>
      <c r="P844" s="132" t="str">
        <f t="shared" ca="1" si="157"/>
        <v/>
      </c>
      <c r="Q844" s="132" t="str">
        <f t="shared" ca="1" si="158"/>
        <v/>
      </c>
      <c r="R844" s="132" t="str">
        <f t="shared" ca="1" si="159"/>
        <v/>
      </c>
      <c r="S844" s="132" t="str">
        <f t="shared" ca="1" si="160"/>
        <v/>
      </c>
      <c r="U844" s="131">
        <v>0.99513888888888891</v>
      </c>
      <c r="V844" s="132">
        <f t="shared" ca="1" si="161"/>
        <v>29520</v>
      </c>
      <c r="W844" s="132">
        <f t="shared" ca="1" si="162"/>
        <v>29520</v>
      </c>
      <c r="X844" s="132">
        <f t="shared" ca="1" si="163"/>
        <v>29520</v>
      </c>
      <c r="Y844" s="132">
        <f t="shared" ca="1" si="164"/>
        <v>29520</v>
      </c>
      <c r="Z844">
        <f t="shared" si="167"/>
        <v>835</v>
      </c>
    </row>
    <row r="845" spans="7:28" x14ac:dyDescent="0.2">
      <c r="G845" s="371"/>
      <c r="M845" t="str">
        <f t="shared" si="165"/>
        <v/>
      </c>
      <c r="N845" t="str">
        <f t="shared" si="166"/>
        <v/>
      </c>
      <c r="O845" s="31" t="e">
        <f t="shared" ca="1" si="156"/>
        <v>#VALUE!</v>
      </c>
      <c r="P845" s="132" t="str">
        <f t="shared" ca="1" si="157"/>
        <v/>
      </c>
      <c r="Q845" s="132" t="str">
        <f t="shared" ca="1" si="158"/>
        <v/>
      </c>
      <c r="R845" s="132" t="str">
        <f t="shared" ca="1" si="159"/>
        <v/>
      </c>
      <c r="S845" s="132" t="str">
        <f t="shared" ca="1" si="160"/>
        <v/>
      </c>
      <c r="U845" s="131">
        <v>0.99583333333333324</v>
      </c>
      <c r="V845" s="132">
        <f t="shared" ca="1" si="161"/>
        <v>29520</v>
      </c>
      <c r="W845" s="132">
        <f t="shared" ca="1" si="162"/>
        <v>29520</v>
      </c>
      <c r="X845" s="132">
        <f t="shared" ca="1" si="163"/>
        <v>29520</v>
      </c>
      <c r="Y845" s="132">
        <f t="shared" ca="1" si="164"/>
        <v>29520</v>
      </c>
      <c r="Z845">
        <f t="shared" si="167"/>
        <v>836</v>
      </c>
    </row>
    <row r="846" spans="7:28" x14ac:dyDescent="0.2">
      <c r="G846" s="371"/>
      <c r="M846" t="str">
        <f t="shared" si="165"/>
        <v/>
      </c>
      <c r="N846" t="str">
        <f t="shared" si="166"/>
        <v/>
      </c>
      <c r="O846" s="31" t="e">
        <f t="shared" ca="1" si="156"/>
        <v>#VALUE!</v>
      </c>
      <c r="P846" s="132" t="str">
        <f t="shared" ca="1" si="157"/>
        <v/>
      </c>
      <c r="Q846" s="132" t="str">
        <f t="shared" ca="1" si="158"/>
        <v/>
      </c>
      <c r="R846" s="132" t="str">
        <f t="shared" ca="1" si="159"/>
        <v/>
      </c>
      <c r="S846" s="132" t="str">
        <f t="shared" ca="1" si="160"/>
        <v/>
      </c>
      <c r="U846" s="131">
        <v>0.99652777777777779</v>
      </c>
      <c r="V846" s="132">
        <f t="shared" ca="1" si="161"/>
        <v>29520</v>
      </c>
      <c r="W846" s="132">
        <f t="shared" ca="1" si="162"/>
        <v>29520</v>
      </c>
      <c r="X846" s="132">
        <f t="shared" ca="1" si="163"/>
        <v>29520</v>
      </c>
      <c r="Y846" s="132">
        <f t="shared" ca="1" si="164"/>
        <v>29520</v>
      </c>
      <c r="Z846">
        <f t="shared" si="167"/>
        <v>837</v>
      </c>
    </row>
    <row r="847" spans="7:28" x14ac:dyDescent="0.2">
      <c r="G847" s="371"/>
      <c r="M847" t="str">
        <f t="shared" si="165"/>
        <v/>
      </c>
      <c r="N847" t="str">
        <f t="shared" si="166"/>
        <v/>
      </c>
      <c r="O847" s="31" t="e">
        <f t="shared" ca="1" si="156"/>
        <v>#VALUE!</v>
      </c>
      <c r="P847" s="132" t="str">
        <f t="shared" ca="1" si="157"/>
        <v/>
      </c>
      <c r="Q847" s="132" t="str">
        <f t="shared" ca="1" si="158"/>
        <v/>
      </c>
      <c r="R847" s="132" t="str">
        <f t="shared" ca="1" si="159"/>
        <v/>
      </c>
      <c r="S847" s="132" t="str">
        <f t="shared" ca="1" si="160"/>
        <v/>
      </c>
      <c r="U847" s="131">
        <v>0.99722222222222223</v>
      </c>
      <c r="V847" s="132">
        <f t="shared" ca="1" si="161"/>
        <v>29520</v>
      </c>
      <c r="W847" s="132">
        <f t="shared" ca="1" si="162"/>
        <v>29520</v>
      </c>
      <c r="X847" s="132">
        <f t="shared" ca="1" si="163"/>
        <v>29520</v>
      </c>
      <c r="Y847" s="132">
        <f t="shared" ca="1" si="164"/>
        <v>29520</v>
      </c>
      <c r="Z847">
        <f t="shared" si="167"/>
        <v>838</v>
      </c>
    </row>
    <row r="848" spans="7:28" x14ac:dyDescent="0.2">
      <c r="G848" s="371"/>
      <c r="M848" t="str">
        <f t="shared" si="165"/>
        <v/>
      </c>
      <c r="N848" t="str">
        <f t="shared" si="166"/>
        <v/>
      </c>
      <c r="O848" s="31" t="e">
        <f t="shared" ca="1" si="156"/>
        <v>#VALUE!</v>
      </c>
      <c r="P848" s="132" t="str">
        <f t="shared" ca="1" si="157"/>
        <v/>
      </c>
      <c r="Q848" s="132" t="str">
        <f t="shared" ca="1" si="158"/>
        <v/>
      </c>
      <c r="R848" s="132" t="str">
        <f t="shared" ca="1" si="159"/>
        <v/>
      </c>
      <c r="S848" s="132" t="str">
        <f t="shared" ca="1" si="160"/>
        <v/>
      </c>
      <c r="U848" s="131">
        <v>0.99791666666666667</v>
      </c>
      <c r="V848" s="132">
        <f t="shared" ca="1" si="161"/>
        <v>29520</v>
      </c>
      <c r="W848" s="132">
        <f t="shared" ca="1" si="162"/>
        <v>29520</v>
      </c>
      <c r="X848" s="132">
        <f t="shared" ca="1" si="163"/>
        <v>29520</v>
      </c>
      <c r="Y848" s="132">
        <f t="shared" ca="1" si="164"/>
        <v>29520</v>
      </c>
      <c r="Z848">
        <f t="shared" si="167"/>
        <v>839</v>
      </c>
    </row>
    <row r="849" spans="7:26" x14ac:dyDescent="0.2">
      <c r="G849" s="371"/>
      <c r="M849" t="str">
        <f t="shared" si="165"/>
        <v/>
      </c>
      <c r="N849" t="str">
        <f t="shared" si="166"/>
        <v/>
      </c>
      <c r="O849" s="31" t="e">
        <f t="shared" ca="1" si="156"/>
        <v>#VALUE!</v>
      </c>
      <c r="P849" s="132" t="str">
        <f t="shared" ca="1" si="157"/>
        <v/>
      </c>
      <c r="Q849" s="132" t="str">
        <f t="shared" ca="1" si="158"/>
        <v/>
      </c>
      <c r="R849" s="132" t="str">
        <f t="shared" ca="1" si="159"/>
        <v/>
      </c>
      <c r="S849" s="132" t="str">
        <f t="shared" ca="1" si="160"/>
        <v/>
      </c>
      <c r="U849" s="131">
        <v>0.99861111111111101</v>
      </c>
      <c r="V849" s="132">
        <f t="shared" ca="1" si="161"/>
        <v>29520</v>
      </c>
      <c r="W849" s="132">
        <f t="shared" ca="1" si="162"/>
        <v>29520</v>
      </c>
      <c r="X849" s="132">
        <f t="shared" ca="1" si="163"/>
        <v>29520</v>
      </c>
      <c r="Y849" s="132">
        <f t="shared" ca="1" si="164"/>
        <v>29520</v>
      </c>
      <c r="Z849">
        <f t="shared" si="167"/>
        <v>840</v>
      </c>
    </row>
    <row r="850" spans="7:26" x14ac:dyDescent="0.2">
      <c r="G850" s="371"/>
      <c r="M850" t="str">
        <f t="shared" si="165"/>
        <v/>
      </c>
      <c r="N850" t="str">
        <f t="shared" si="166"/>
        <v/>
      </c>
      <c r="O850" s="31" t="e">
        <f t="shared" ca="1" si="156"/>
        <v>#VALUE!</v>
      </c>
      <c r="P850" s="132" t="str">
        <f t="shared" ca="1" si="157"/>
        <v/>
      </c>
      <c r="Q850" s="132" t="str">
        <f t="shared" ca="1" si="158"/>
        <v/>
      </c>
      <c r="R850" s="132" t="str">
        <f t="shared" ca="1" si="159"/>
        <v/>
      </c>
      <c r="S850" s="132" t="str">
        <f t="shared" ca="1" si="160"/>
        <v/>
      </c>
      <c r="U850" s="131">
        <v>0.99930555555555556</v>
      </c>
      <c r="V850" s="132">
        <f t="shared" ca="1" si="161"/>
        <v>29520</v>
      </c>
      <c r="W850" s="132">
        <f t="shared" ca="1" si="162"/>
        <v>29520</v>
      </c>
      <c r="X850" s="132">
        <f t="shared" ca="1" si="163"/>
        <v>29520</v>
      </c>
      <c r="Y850" s="132">
        <f t="shared" ca="1" si="164"/>
        <v>29520</v>
      </c>
      <c r="Z850">
        <f t="shared" si="167"/>
        <v>841</v>
      </c>
    </row>
    <row r="851" spans="7:26" x14ac:dyDescent="0.2">
      <c r="G851" s="371"/>
      <c r="M851" t="str">
        <f t="shared" si="165"/>
        <v/>
      </c>
      <c r="N851" t="str">
        <f t="shared" si="166"/>
        <v/>
      </c>
      <c r="O851" s="31" t="e">
        <f t="shared" ca="1" si="156"/>
        <v>#VALUE!</v>
      </c>
      <c r="P851" s="132" t="str">
        <f t="shared" ca="1" si="157"/>
        <v/>
      </c>
      <c r="Q851" s="132" t="str">
        <f t="shared" ca="1" si="158"/>
        <v/>
      </c>
      <c r="R851" s="132" t="str">
        <f t="shared" ca="1" si="159"/>
        <v/>
      </c>
      <c r="S851" s="132" t="str">
        <f t="shared" ca="1" si="160"/>
        <v/>
      </c>
      <c r="U851" s="31">
        <v>1</v>
      </c>
      <c r="V851" s="132">
        <f t="shared" ca="1" si="161"/>
        <v>29520</v>
      </c>
      <c r="W851" s="132">
        <f t="shared" ca="1" si="162"/>
        <v>29520</v>
      </c>
      <c r="X851" s="132">
        <f t="shared" ca="1" si="163"/>
        <v>29520</v>
      </c>
      <c r="Y851" s="132">
        <f t="shared" ca="1" si="164"/>
        <v>29520</v>
      </c>
      <c r="Z851">
        <f t="shared" si="167"/>
        <v>842</v>
      </c>
    </row>
    <row r="852" spans="7:26" x14ac:dyDescent="0.2">
      <c r="G852" s="371"/>
      <c r="M852" t="str">
        <f t="shared" si="165"/>
        <v/>
      </c>
      <c r="N852" t="str">
        <f t="shared" si="166"/>
        <v/>
      </c>
      <c r="O852" s="31" t="e">
        <f t="shared" ca="1" si="156"/>
        <v>#VALUE!</v>
      </c>
      <c r="P852" s="132" t="str">
        <f t="shared" ca="1" si="157"/>
        <v/>
      </c>
      <c r="Q852" s="132" t="str">
        <f t="shared" ca="1" si="158"/>
        <v/>
      </c>
      <c r="R852" s="132" t="str">
        <f t="shared" ca="1" si="159"/>
        <v/>
      </c>
      <c r="S852" s="132" t="str">
        <f t="shared" ca="1" si="160"/>
        <v/>
      </c>
      <c r="U852" s="31">
        <v>1.0006944444444446</v>
      </c>
      <c r="V852" s="132">
        <f t="shared" ca="1" si="161"/>
        <v>29520</v>
      </c>
      <c r="W852" s="132">
        <f t="shared" ca="1" si="162"/>
        <v>29520</v>
      </c>
      <c r="X852" s="132">
        <f t="shared" ca="1" si="163"/>
        <v>29520</v>
      </c>
      <c r="Y852" s="132">
        <f t="shared" ca="1" si="164"/>
        <v>29520</v>
      </c>
      <c r="Z852">
        <f t="shared" si="167"/>
        <v>843</v>
      </c>
    </row>
    <row r="853" spans="7:26" x14ac:dyDescent="0.2">
      <c r="G853" s="371"/>
      <c r="M853" t="str">
        <f t="shared" si="165"/>
        <v/>
      </c>
      <c r="N853" t="str">
        <f t="shared" si="166"/>
        <v/>
      </c>
      <c r="O853" s="31" t="e">
        <f t="shared" ca="1" si="156"/>
        <v>#VALUE!</v>
      </c>
      <c r="P853" s="132" t="str">
        <f t="shared" ca="1" si="157"/>
        <v/>
      </c>
      <c r="Q853" s="132" t="str">
        <f t="shared" ca="1" si="158"/>
        <v/>
      </c>
      <c r="R853" s="132" t="str">
        <f t="shared" ca="1" si="159"/>
        <v/>
      </c>
      <c r="S853" s="132" t="str">
        <f t="shared" ca="1" si="160"/>
        <v/>
      </c>
      <c r="U853" s="31">
        <v>1.0013888888888889</v>
      </c>
      <c r="V853" s="132">
        <f t="shared" ca="1" si="161"/>
        <v>29520</v>
      </c>
      <c r="W853" s="132">
        <f t="shared" ca="1" si="162"/>
        <v>29520</v>
      </c>
      <c r="X853" s="132">
        <f t="shared" ca="1" si="163"/>
        <v>29520</v>
      </c>
      <c r="Y853" s="132">
        <f t="shared" ca="1" si="164"/>
        <v>29520</v>
      </c>
      <c r="Z853">
        <f t="shared" si="167"/>
        <v>844</v>
      </c>
    </row>
    <row r="854" spans="7:26" x14ac:dyDescent="0.2">
      <c r="G854" s="371"/>
      <c r="M854" t="str">
        <f t="shared" si="165"/>
        <v/>
      </c>
      <c r="N854" t="str">
        <f t="shared" si="166"/>
        <v/>
      </c>
      <c r="O854" s="31" t="e">
        <f t="shared" ca="1" si="156"/>
        <v>#VALUE!</v>
      </c>
      <c r="P854" s="132" t="str">
        <f t="shared" ca="1" si="157"/>
        <v/>
      </c>
      <c r="Q854" s="132" t="str">
        <f t="shared" ca="1" si="158"/>
        <v/>
      </c>
      <c r="R854" s="132" t="str">
        <f t="shared" ca="1" si="159"/>
        <v/>
      </c>
      <c r="S854" s="132" t="str">
        <f t="shared" ca="1" si="160"/>
        <v/>
      </c>
      <c r="U854" s="31">
        <v>1.0020833333333334</v>
      </c>
      <c r="V854" s="132">
        <f t="shared" ca="1" si="161"/>
        <v>29520</v>
      </c>
      <c r="W854" s="132">
        <f t="shared" ca="1" si="162"/>
        <v>29520</v>
      </c>
      <c r="X854" s="132">
        <f t="shared" ca="1" si="163"/>
        <v>29520</v>
      </c>
      <c r="Y854" s="132">
        <f t="shared" ca="1" si="164"/>
        <v>29520</v>
      </c>
      <c r="Z854">
        <f t="shared" si="167"/>
        <v>845</v>
      </c>
    </row>
    <row r="855" spans="7:26" x14ac:dyDescent="0.2">
      <c r="G855" s="371"/>
      <c r="M855" t="str">
        <f t="shared" si="165"/>
        <v/>
      </c>
      <c r="N855" t="str">
        <f t="shared" si="166"/>
        <v/>
      </c>
      <c r="O855" s="31" t="e">
        <f t="shared" ca="1" si="156"/>
        <v>#VALUE!</v>
      </c>
      <c r="P855" s="132" t="str">
        <f t="shared" ca="1" si="157"/>
        <v/>
      </c>
      <c r="Q855" s="132" t="str">
        <f t="shared" ca="1" si="158"/>
        <v/>
      </c>
      <c r="R855" s="132" t="str">
        <f t="shared" ca="1" si="159"/>
        <v/>
      </c>
      <c r="S855" s="132" t="str">
        <f t="shared" ca="1" si="160"/>
        <v/>
      </c>
      <c r="U855" s="31">
        <v>1.0027777777777778</v>
      </c>
      <c r="V855" s="132">
        <f t="shared" ca="1" si="161"/>
        <v>29520</v>
      </c>
      <c r="W855" s="132">
        <f t="shared" ca="1" si="162"/>
        <v>29520</v>
      </c>
      <c r="X855" s="132">
        <f t="shared" ca="1" si="163"/>
        <v>29520</v>
      </c>
      <c r="Y855" s="132">
        <f t="shared" ca="1" si="164"/>
        <v>29520</v>
      </c>
      <c r="Z855">
        <f t="shared" si="167"/>
        <v>846</v>
      </c>
    </row>
    <row r="856" spans="7:26" x14ac:dyDescent="0.2">
      <c r="G856" s="371"/>
      <c r="M856" t="str">
        <f t="shared" si="165"/>
        <v/>
      </c>
      <c r="N856" t="str">
        <f t="shared" si="166"/>
        <v/>
      </c>
      <c r="O856" s="31" t="e">
        <f t="shared" ca="1" si="156"/>
        <v>#VALUE!</v>
      </c>
      <c r="P856" s="132" t="str">
        <f t="shared" ca="1" si="157"/>
        <v/>
      </c>
      <c r="Q856" s="132" t="str">
        <f t="shared" ca="1" si="158"/>
        <v/>
      </c>
      <c r="R856" s="132" t="str">
        <f t="shared" ca="1" si="159"/>
        <v/>
      </c>
      <c r="S856" s="132" t="str">
        <f t="shared" ca="1" si="160"/>
        <v/>
      </c>
      <c r="U856" s="31">
        <v>1.0034722222222223</v>
      </c>
      <c r="V856" s="132">
        <f t="shared" ca="1" si="161"/>
        <v>29520</v>
      </c>
      <c r="W856" s="132">
        <f t="shared" ca="1" si="162"/>
        <v>29520</v>
      </c>
      <c r="X856" s="132">
        <f t="shared" ca="1" si="163"/>
        <v>29520</v>
      </c>
      <c r="Y856" s="132">
        <f t="shared" ca="1" si="164"/>
        <v>29520</v>
      </c>
      <c r="Z856">
        <f t="shared" si="167"/>
        <v>847</v>
      </c>
    </row>
    <row r="857" spans="7:26" x14ac:dyDescent="0.2">
      <c r="G857" s="371"/>
      <c r="M857" t="str">
        <f t="shared" si="165"/>
        <v/>
      </c>
      <c r="N857" t="str">
        <f t="shared" si="166"/>
        <v/>
      </c>
      <c r="O857" s="31" t="e">
        <f t="shared" ca="1" si="156"/>
        <v>#VALUE!</v>
      </c>
      <c r="P857" s="132" t="str">
        <f t="shared" ca="1" si="157"/>
        <v/>
      </c>
      <c r="Q857" s="132" t="str">
        <f t="shared" ca="1" si="158"/>
        <v/>
      </c>
      <c r="R857" s="132" t="str">
        <f t="shared" ca="1" si="159"/>
        <v/>
      </c>
      <c r="S857" s="132" t="str">
        <f t="shared" ca="1" si="160"/>
        <v/>
      </c>
      <c r="U857" s="31">
        <v>1.0041666666666667</v>
      </c>
      <c r="V857" s="132">
        <f t="shared" ca="1" si="161"/>
        <v>29520</v>
      </c>
      <c r="W857" s="132">
        <f t="shared" ca="1" si="162"/>
        <v>29520</v>
      </c>
      <c r="X857" s="132">
        <f t="shared" ca="1" si="163"/>
        <v>29520</v>
      </c>
      <c r="Y857" s="132">
        <f t="shared" ca="1" si="164"/>
        <v>29520</v>
      </c>
      <c r="Z857">
        <f t="shared" si="167"/>
        <v>848</v>
      </c>
    </row>
    <row r="858" spans="7:26" x14ac:dyDescent="0.2">
      <c r="G858" s="371"/>
      <c r="M858" t="str">
        <f t="shared" si="165"/>
        <v/>
      </c>
      <c r="N858" t="str">
        <f t="shared" si="166"/>
        <v/>
      </c>
      <c r="O858" s="31" t="e">
        <f t="shared" ca="1" si="156"/>
        <v>#VALUE!</v>
      </c>
      <c r="P858" s="132" t="str">
        <f t="shared" ca="1" si="157"/>
        <v/>
      </c>
      <c r="Q858" s="132" t="str">
        <f t="shared" ca="1" si="158"/>
        <v/>
      </c>
      <c r="R858" s="132" t="str">
        <f t="shared" ca="1" si="159"/>
        <v/>
      </c>
      <c r="S858" s="132" t="str">
        <f t="shared" ca="1" si="160"/>
        <v/>
      </c>
      <c r="U858" s="31">
        <v>1.0048611111111112</v>
      </c>
      <c r="V858" s="132">
        <f t="shared" ca="1" si="161"/>
        <v>29520</v>
      </c>
      <c r="W858" s="132">
        <f t="shared" ca="1" si="162"/>
        <v>29520</v>
      </c>
      <c r="X858" s="132">
        <f t="shared" ca="1" si="163"/>
        <v>29520</v>
      </c>
      <c r="Y858" s="132">
        <f t="shared" ca="1" si="164"/>
        <v>29520</v>
      </c>
      <c r="Z858">
        <f t="shared" si="167"/>
        <v>849</v>
      </c>
    </row>
    <row r="859" spans="7:26" x14ac:dyDescent="0.2">
      <c r="G859" s="371"/>
      <c r="M859" t="str">
        <f t="shared" si="165"/>
        <v/>
      </c>
      <c r="N859" t="str">
        <f t="shared" si="166"/>
        <v/>
      </c>
      <c r="O859" s="31" t="e">
        <f t="shared" ca="1" si="156"/>
        <v>#VALUE!</v>
      </c>
      <c r="P859" s="132" t="str">
        <f t="shared" ca="1" si="157"/>
        <v/>
      </c>
      <c r="Q859" s="132" t="str">
        <f t="shared" ca="1" si="158"/>
        <v/>
      </c>
      <c r="R859" s="132" t="str">
        <f t="shared" ca="1" si="159"/>
        <v/>
      </c>
      <c r="S859" s="132" t="str">
        <f t="shared" ca="1" si="160"/>
        <v/>
      </c>
      <c r="U859" s="31">
        <v>1.0055555555555555</v>
      </c>
      <c r="V859" s="132">
        <f t="shared" ca="1" si="161"/>
        <v>29520</v>
      </c>
      <c r="W859" s="132">
        <f t="shared" ca="1" si="162"/>
        <v>29520</v>
      </c>
      <c r="X859" s="132">
        <f t="shared" ca="1" si="163"/>
        <v>29520</v>
      </c>
      <c r="Y859" s="132">
        <f t="shared" ca="1" si="164"/>
        <v>29520</v>
      </c>
      <c r="Z859">
        <f t="shared" si="167"/>
        <v>850</v>
      </c>
    </row>
    <row r="860" spans="7:26" x14ac:dyDescent="0.2">
      <c r="G860" s="371"/>
      <c r="M860" t="str">
        <f t="shared" si="165"/>
        <v/>
      </c>
      <c r="N860" t="str">
        <f t="shared" si="166"/>
        <v/>
      </c>
      <c r="O860" s="31" t="e">
        <f t="shared" ca="1" si="156"/>
        <v>#VALUE!</v>
      </c>
      <c r="P860" s="132" t="str">
        <f t="shared" ca="1" si="157"/>
        <v/>
      </c>
      <c r="Q860" s="132" t="str">
        <f t="shared" ca="1" si="158"/>
        <v/>
      </c>
      <c r="R860" s="132" t="str">
        <f t="shared" ca="1" si="159"/>
        <v/>
      </c>
      <c r="S860" s="132" t="str">
        <f t="shared" ca="1" si="160"/>
        <v/>
      </c>
      <c r="U860" s="31">
        <v>1.0062500000000001</v>
      </c>
      <c r="V860" s="132">
        <f t="shared" ca="1" si="161"/>
        <v>29520</v>
      </c>
      <c r="W860" s="132">
        <f t="shared" ca="1" si="162"/>
        <v>29520</v>
      </c>
      <c r="X860" s="132">
        <f t="shared" ca="1" si="163"/>
        <v>29520</v>
      </c>
      <c r="Y860" s="132">
        <f t="shared" ca="1" si="164"/>
        <v>29520</v>
      </c>
      <c r="Z860">
        <f t="shared" si="167"/>
        <v>851</v>
      </c>
    </row>
    <row r="861" spans="7:26" x14ac:dyDescent="0.2">
      <c r="G861" s="371"/>
      <c r="M861" t="str">
        <f t="shared" si="165"/>
        <v/>
      </c>
      <c r="N861" t="str">
        <f t="shared" si="166"/>
        <v/>
      </c>
      <c r="O861" s="31" t="e">
        <f t="shared" ca="1" si="156"/>
        <v>#VALUE!</v>
      </c>
      <c r="P861" s="132" t="str">
        <f t="shared" ca="1" si="157"/>
        <v/>
      </c>
      <c r="Q861" s="132" t="str">
        <f t="shared" ca="1" si="158"/>
        <v/>
      </c>
      <c r="R861" s="132" t="str">
        <f t="shared" ca="1" si="159"/>
        <v/>
      </c>
      <c r="S861" s="132" t="str">
        <f t="shared" ca="1" si="160"/>
        <v/>
      </c>
      <c r="U861" s="31">
        <v>1.0069444444444444</v>
      </c>
      <c r="V861" s="132">
        <f t="shared" ca="1" si="161"/>
        <v>29520</v>
      </c>
      <c r="W861" s="132">
        <f t="shared" ca="1" si="162"/>
        <v>29520</v>
      </c>
      <c r="X861" s="132">
        <f t="shared" ca="1" si="163"/>
        <v>29520</v>
      </c>
      <c r="Y861" s="132">
        <f t="shared" ca="1" si="164"/>
        <v>29520</v>
      </c>
      <c r="Z861">
        <f t="shared" si="167"/>
        <v>852</v>
      </c>
    </row>
    <row r="862" spans="7:26" x14ac:dyDescent="0.2">
      <c r="G862" s="371"/>
      <c r="M862" t="str">
        <f t="shared" si="165"/>
        <v/>
      </c>
      <c r="N862" t="str">
        <f t="shared" si="166"/>
        <v/>
      </c>
      <c r="O862" s="31" t="e">
        <f t="shared" ca="1" si="156"/>
        <v>#VALUE!</v>
      </c>
      <c r="P862" s="132" t="str">
        <f t="shared" ca="1" si="157"/>
        <v/>
      </c>
      <c r="Q862" s="132" t="str">
        <f t="shared" ca="1" si="158"/>
        <v/>
      </c>
      <c r="R862" s="132" t="str">
        <f t="shared" ca="1" si="159"/>
        <v/>
      </c>
      <c r="S862" s="132" t="str">
        <f t="shared" ca="1" si="160"/>
        <v/>
      </c>
      <c r="U862" s="31">
        <v>1.007638888888889</v>
      </c>
      <c r="V862" s="132">
        <f t="shared" ca="1" si="161"/>
        <v>29520</v>
      </c>
      <c r="W862" s="132">
        <f t="shared" ca="1" si="162"/>
        <v>29520</v>
      </c>
      <c r="X862" s="132">
        <f t="shared" ca="1" si="163"/>
        <v>29520</v>
      </c>
      <c r="Y862" s="132">
        <f t="shared" ca="1" si="164"/>
        <v>29520</v>
      </c>
      <c r="Z862">
        <f t="shared" si="167"/>
        <v>853</v>
      </c>
    </row>
    <row r="863" spans="7:26" x14ac:dyDescent="0.2">
      <c r="G863" s="371"/>
      <c r="M863" t="str">
        <f t="shared" si="165"/>
        <v/>
      </c>
      <c r="N863" t="str">
        <f t="shared" si="166"/>
        <v/>
      </c>
      <c r="O863" s="31" t="e">
        <f t="shared" ca="1" si="156"/>
        <v>#VALUE!</v>
      </c>
      <c r="P863" s="132" t="str">
        <f t="shared" ca="1" si="157"/>
        <v/>
      </c>
      <c r="Q863" s="132" t="str">
        <f t="shared" ca="1" si="158"/>
        <v/>
      </c>
      <c r="R863" s="132" t="str">
        <f t="shared" ca="1" si="159"/>
        <v/>
      </c>
      <c r="S863" s="132" t="str">
        <f t="shared" ca="1" si="160"/>
        <v/>
      </c>
      <c r="U863" s="31">
        <v>1.0083333333333333</v>
      </c>
      <c r="V863" s="132">
        <f t="shared" ca="1" si="161"/>
        <v>29520</v>
      </c>
      <c r="W863" s="132">
        <f t="shared" ca="1" si="162"/>
        <v>29520</v>
      </c>
      <c r="X863" s="132">
        <f t="shared" ca="1" si="163"/>
        <v>29520</v>
      </c>
      <c r="Y863" s="132">
        <f t="shared" ca="1" si="164"/>
        <v>29520</v>
      </c>
      <c r="Z863">
        <f t="shared" si="167"/>
        <v>854</v>
      </c>
    </row>
    <row r="864" spans="7:26" x14ac:dyDescent="0.2">
      <c r="G864" s="371"/>
      <c r="M864" t="str">
        <f t="shared" si="165"/>
        <v/>
      </c>
      <c r="N864" t="str">
        <f t="shared" si="166"/>
        <v/>
      </c>
      <c r="O864" s="31" t="e">
        <f t="shared" ca="1" si="156"/>
        <v>#VALUE!</v>
      </c>
      <c r="P864" s="132" t="str">
        <f t="shared" ca="1" si="157"/>
        <v/>
      </c>
      <c r="Q864" s="132" t="str">
        <f t="shared" ca="1" si="158"/>
        <v/>
      </c>
      <c r="R864" s="132" t="str">
        <f t="shared" ca="1" si="159"/>
        <v/>
      </c>
      <c r="S864" s="132" t="str">
        <f t="shared" ca="1" si="160"/>
        <v/>
      </c>
      <c r="U864" s="31">
        <v>1.0090277777777779</v>
      </c>
      <c r="V864" s="132">
        <f t="shared" ca="1" si="161"/>
        <v>29520</v>
      </c>
      <c r="W864" s="132">
        <f t="shared" ca="1" si="162"/>
        <v>29520</v>
      </c>
      <c r="X864" s="132">
        <f t="shared" ca="1" si="163"/>
        <v>29520</v>
      </c>
      <c r="Y864" s="132">
        <f t="shared" ca="1" si="164"/>
        <v>29520</v>
      </c>
      <c r="Z864">
        <f t="shared" si="167"/>
        <v>855</v>
      </c>
    </row>
    <row r="865" spans="7:26" x14ac:dyDescent="0.2">
      <c r="G865" s="371"/>
      <c r="M865" t="str">
        <f t="shared" si="165"/>
        <v/>
      </c>
      <c r="N865" t="str">
        <f t="shared" si="166"/>
        <v/>
      </c>
      <c r="O865" s="31" t="e">
        <f t="shared" ca="1" si="156"/>
        <v>#VALUE!</v>
      </c>
      <c r="P865" s="132" t="str">
        <f t="shared" ca="1" si="157"/>
        <v/>
      </c>
      <c r="Q865" s="132" t="str">
        <f t="shared" ca="1" si="158"/>
        <v/>
      </c>
      <c r="R865" s="132" t="str">
        <f t="shared" ca="1" si="159"/>
        <v/>
      </c>
      <c r="S865" s="132" t="str">
        <f t="shared" ca="1" si="160"/>
        <v/>
      </c>
      <c r="U865" s="31">
        <v>1.0097222222222222</v>
      </c>
      <c r="V865" s="132">
        <f t="shared" ca="1" si="161"/>
        <v>29520</v>
      </c>
      <c r="W865" s="132">
        <f t="shared" ca="1" si="162"/>
        <v>29520</v>
      </c>
      <c r="X865" s="132">
        <f t="shared" ca="1" si="163"/>
        <v>29520</v>
      </c>
      <c r="Y865" s="132">
        <f t="shared" ca="1" si="164"/>
        <v>29520</v>
      </c>
      <c r="Z865">
        <f t="shared" si="167"/>
        <v>856</v>
      </c>
    </row>
    <row r="866" spans="7:26" x14ac:dyDescent="0.2">
      <c r="G866" s="371"/>
      <c r="M866" t="str">
        <f t="shared" si="165"/>
        <v/>
      </c>
      <c r="N866" t="str">
        <f t="shared" si="166"/>
        <v/>
      </c>
      <c r="O866" s="31" t="e">
        <f t="shared" ca="1" si="156"/>
        <v>#VALUE!</v>
      </c>
      <c r="P866" s="132" t="str">
        <f t="shared" ca="1" si="157"/>
        <v/>
      </c>
      <c r="Q866" s="132" t="str">
        <f t="shared" ca="1" si="158"/>
        <v/>
      </c>
      <c r="R866" s="132" t="str">
        <f t="shared" ca="1" si="159"/>
        <v/>
      </c>
      <c r="S866" s="132" t="str">
        <f t="shared" ca="1" si="160"/>
        <v/>
      </c>
      <c r="U866" s="31">
        <v>1.0104166666666667</v>
      </c>
      <c r="V866" s="132">
        <f t="shared" ca="1" si="161"/>
        <v>29520</v>
      </c>
      <c r="W866" s="132">
        <f t="shared" ca="1" si="162"/>
        <v>29520</v>
      </c>
      <c r="X866" s="132">
        <f t="shared" ca="1" si="163"/>
        <v>29520</v>
      </c>
      <c r="Y866" s="132">
        <f t="shared" ca="1" si="164"/>
        <v>29520</v>
      </c>
      <c r="Z866">
        <f t="shared" si="167"/>
        <v>857</v>
      </c>
    </row>
    <row r="867" spans="7:26" x14ac:dyDescent="0.2">
      <c r="G867" s="371"/>
      <c r="M867" t="str">
        <f t="shared" si="165"/>
        <v/>
      </c>
      <c r="N867" t="str">
        <f t="shared" si="166"/>
        <v/>
      </c>
      <c r="O867" s="31" t="e">
        <f t="shared" ca="1" si="156"/>
        <v>#VALUE!</v>
      </c>
      <c r="P867" s="132" t="str">
        <f t="shared" ca="1" si="157"/>
        <v/>
      </c>
      <c r="Q867" s="132" t="str">
        <f t="shared" ca="1" si="158"/>
        <v/>
      </c>
      <c r="R867" s="132" t="str">
        <f t="shared" ca="1" si="159"/>
        <v/>
      </c>
      <c r="S867" s="132" t="str">
        <f t="shared" ca="1" si="160"/>
        <v/>
      </c>
      <c r="U867" s="31">
        <v>1.0111111111111111</v>
      </c>
      <c r="V867" s="132">
        <f t="shared" ca="1" si="161"/>
        <v>29520</v>
      </c>
      <c r="W867" s="132">
        <f t="shared" ca="1" si="162"/>
        <v>29520</v>
      </c>
      <c r="X867" s="132">
        <f t="shared" ca="1" si="163"/>
        <v>29520</v>
      </c>
      <c r="Y867" s="132">
        <f t="shared" ca="1" si="164"/>
        <v>29520</v>
      </c>
      <c r="Z867">
        <f t="shared" si="167"/>
        <v>858</v>
      </c>
    </row>
    <row r="868" spans="7:26" x14ac:dyDescent="0.2">
      <c r="G868" s="371"/>
      <c r="M868" t="str">
        <f t="shared" si="165"/>
        <v/>
      </c>
      <c r="N868" t="str">
        <f t="shared" si="166"/>
        <v/>
      </c>
      <c r="O868" s="31" t="e">
        <f t="shared" ca="1" si="156"/>
        <v>#VALUE!</v>
      </c>
      <c r="P868" s="132" t="str">
        <f t="shared" ca="1" si="157"/>
        <v/>
      </c>
      <c r="Q868" s="132" t="str">
        <f t="shared" ca="1" si="158"/>
        <v/>
      </c>
      <c r="R868" s="132" t="str">
        <f t="shared" ca="1" si="159"/>
        <v/>
      </c>
      <c r="S868" s="132" t="str">
        <f t="shared" ca="1" si="160"/>
        <v/>
      </c>
      <c r="U868" s="31">
        <v>1.0118055555555556</v>
      </c>
      <c r="V868" s="132">
        <f t="shared" ca="1" si="161"/>
        <v>29520</v>
      </c>
      <c r="W868" s="132">
        <f t="shared" ca="1" si="162"/>
        <v>29520</v>
      </c>
      <c r="X868" s="132">
        <f t="shared" ca="1" si="163"/>
        <v>29520</v>
      </c>
      <c r="Y868" s="132">
        <f t="shared" ca="1" si="164"/>
        <v>29520</v>
      </c>
      <c r="Z868">
        <f t="shared" si="167"/>
        <v>859</v>
      </c>
    </row>
    <row r="869" spans="7:26" x14ac:dyDescent="0.2">
      <c r="G869" s="371"/>
      <c r="M869" t="str">
        <f t="shared" si="165"/>
        <v/>
      </c>
      <c r="N869" t="str">
        <f t="shared" si="166"/>
        <v/>
      </c>
      <c r="O869" s="31" t="e">
        <f t="shared" ca="1" si="156"/>
        <v>#VALUE!</v>
      </c>
      <c r="P869" s="132" t="str">
        <f t="shared" ca="1" si="157"/>
        <v/>
      </c>
      <c r="Q869" s="132" t="str">
        <f t="shared" ca="1" si="158"/>
        <v/>
      </c>
      <c r="R869" s="132" t="str">
        <f t="shared" ca="1" si="159"/>
        <v/>
      </c>
      <c r="S869" s="132" t="str">
        <f t="shared" ca="1" si="160"/>
        <v/>
      </c>
      <c r="U869" s="31">
        <v>1.0125</v>
      </c>
      <c r="V869" s="132">
        <f t="shared" ca="1" si="161"/>
        <v>29520</v>
      </c>
      <c r="W869" s="132">
        <f t="shared" ca="1" si="162"/>
        <v>29520</v>
      </c>
      <c r="X869" s="132">
        <f t="shared" ca="1" si="163"/>
        <v>29520</v>
      </c>
      <c r="Y869" s="132">
        <f t="shared" ca="1" si="164"/>
        <v>29520</v>
      </c>
      <c r="Z869">
        <f t="shared" si="167"/>
        <v>860</v>
      </c>
    </row>
    <row r="870" spans="7:26" x14ac:dyDescent="0.2">
      <c r="G870" s="371"/>
      <c r="M870" t="str">
        <f t="shared" si="165"/>
        <v/>
      </c>
      <c r="N870" t="str">
        <f t="shared" si="166"/>
        <v/>
      </c>
      <c r="O870" s="31" t="e">
        <f t="shared" ca="1" si="156"/>
        <v>#VALUE!</v>
      </c>
      <c r="P870" s="132" t="str">
        <f t="shared" ca="1" si="157"/>
        <v/>
      </c>
      <c r="Q870" s="132" t="str">
        <f t="shared" ca="1" si="158"/>
        <v/>
      </c>
      <c r="R870" s="132" t="str">
        <f t="shared" ca="1" si="159"/>
        <v/>
      </c>
      <c r="S870" s="132" t="str">
        <f t="shared" ca="1" si="160"/>
        <v/>
      </c>
      <c r="U870" s="31">
        <v>1.0131944444444445</v>
      </c>
      <c r="V870" s="132">
        <f t="shared" ca="1" si="161"/>
        <v>29520</v>
      </c>
      <c r="W870" s="132">
        <f t="shared" ca="1" si="162"/>
        <v>29520</v>
      </c>
      <c r="X870" s="132">
        <f t="shared" ca="1" si="163"/>
        <v>29520</v>
      </c>
      <c r="Y870" s="132">
        <f t="shared" ca="1" si="164"/>
        <v>29520</v>
      </c>
      <c r="Z870">
        <f t="shared" si="167"/>
        <v>861</v>
      </c>
    </row>
    <row r="871" spans="7:26" x14ac:dyDescent="0.2">
      <c r="G871" s="371"/>
      <c r="M871" t="str">
        <f t="shared" si="165"/>
        <v/>
      </c>
      <c r="N871" t="str">
        <f t="shared" si="166"/>
        <v/>
      </c>
      <c r="O871" s="31" t="e">
        <f t="shared" ca="1" si="156"/>
        <v>#VALUE!</v>
      </c>
      <c r="P871" s="132" t="str">
        <f t="shared" ca="1" si="157"/>
        <v/>
      </c>
      <c r="Q871" s="132" t="str">
        <f t="shared" ca="1" si="158"/>
        <v/>
      </c>
      <c r="R871" s="132" t="str">
        <f t="shared" ca="1" si="159"/>
        <v/>
      </c>
      <c r="S871" s="132" t="str">
        <f t="shared" ca="1" si="160"/>
        <v/>
      </c>
      <c r="U871" s="31">
        <v>1.0138888888888888</v>
      </c>
      <c r="V871" s="132">
        <f t="shared" ca="1" si="161"/>
        <v>29520</v>
      </c>
      <c r="W871" s="132">
        <f t="shared" ca="1" si="162"/>
        <v>29520</v>
      </c>
      <c r="X871" s="132">
        <f t="shared" ca="1" si="163"/>
        <v>29520</v>
      </c>
      <c r="Y871" s="132">
        <f t="shared" ca="1" si="164"/>
        <v>29520</v>
      </c>
      <c r="Z871">
        <f t="shared" si="167"/>
        <v>862</v>
      </c>
    </row>
    <row r="872" spans="7:26" x14ac:dyDescent="0.2">
      <c r="G872" s="371"/>
      <c r="M872" t="str">
        <f t="shared" si="165"/>
        <v/>
      </c>
      <c r="N872" t="str">
        <f t="shared" si="166"/>
        <v/>
      </c>
      <c r="O872" s="31" t="e">
        <f t="shared" ca="1" si="156"/>
        <v>#VALUE!</v>
      </c>
      <c r="P872" s="132" t="str">
        <f t="shared" ca="1" si="157"/>
        <v/>
      </c>
      <c r="Q872" s="132" t="str">
        <f t="shared" ca="1" si="158"/>
        <v/>
      </c>
      <c r="R872" s="132" t="str">
        <f t="shared" ca="1" si="159"/>
        <v/>
      </c>
      <c r="S872" s="132" t="str">
        <f t="shared" ca="1" si="160"/>
        <v/>
      </c>
      <c r="U872" s="31">
        <v>1.0145833333333334</v>
      </c>
      <c r="V872" s="132">
        <f t="shared" ca="1" si="161"/>
        <v>29520</v>
      </c>
      <c r="W872" s="132">
        <f t="shared" ca="1" si="162"/>
        <v>29520</v>
      </c>
      <c r="X872" s="132">
        <f t="shared" ca="1" si="163"/>
        <v>29520</v>
      </c>
      <c r="Y872" s="132">
        <f t="shared" ca="1" si="164"/>
        <v>29520</v>
      </c>
      <c r="Z872">
        <f t="shared" si="167"/>
        <v>863</v>
      </c>
    </row>
    <row r="873" spans="7:26" x14ac:dyDescent="0.2">
      <c r="G873" s="371"/>
      <c r="M873" t="str">
        <f t="shared" si="165"/>
        <v/>
      </c>
      <c r="N873" t="str">
        <f t="shared" si="166"/>
        <v/>
      </c>
      <c r="O873" s="31" t="e">
        <f t="shared" ca="1" si="156"/>
        <v>#VALUE!</v>
      </c>
      <c r="P873" s="132" t="str">
        <f t="shared" ca="1" si="157"/>
        <v/>
      </c>
      <c r="Q873" s="132" t="str">
        <f t="shared" ca="1" si="158"/>
        <v/>
      </c>
      <c r="R873" s="132" t="str">
        <f t="shared" ca="1" si="159"/>
        <v/>
      </c>
      <c r="S873" s="132" t="str">
        <f t="shared" ca="1" si="160"/>
        <v/>
      </c>
      <c r="U873" s="31">
        <v>1.0152777777777777</v>
      </c>
      <c r="V873" s="132">
        <f t="shared" ca="1" si="161"/>
        <v>29520</v>
      </c>
      <c r="W873" s="132">
        <f t="shared" ca="1" si="162"/>
        <v>29520</v>
      </c>
      <c r="X873" s="132">
        <f t="shared" ca="1" si="163"/>
        <v>29520</v>
      </c>
      <c r="Y873" s="132">
        <f t="shared" ca="1" si="164"/>
        <v>29520</v>
      </c>
      <c r="Z873">
        <f t="shared" si="167"/>
        <v>864</v>
      </c>
    </row>
    <row r="874" spans="7:26" x14ac:dyDescent="0.2">
      <c r="G874" s="371"/>
      <c r="M874" t="str">
        <f t="shared" si="165"/>
        <v/>
      </c>
      <c r="N874" t="str">
        <f t="shared" si="166"/>
        <v/>
      </c>
      <c r="O874" s="31" t="e">
        <f t="shared" ca="1" si="156"/>
        <v>#VALUE!</v>
      </c>
      <c r="P874" s="132" t="str">
        <f t="shared" ca="1" si="157"/>
        <v/>
      </c>
      <c r="Q874" s="132" t="str">
        <f t="shared" ca="1" si="158"/>
        <v/>
      </c>
      <c r="R874" s="132" t="str">
        <f t="shared" ca="1" si="159"/>
        <v/>
      </c>
      <c r="S874" s="132" t="str">
        <f t="shared" ca="1" si="160"/>
        <v/>
      </c>
      <c r="U874" s="31">
        <v>1.0159722222222223</v>
      </c>
      <c r="V874" s="132">
        <f t="shared" ca="1" si="161"/>
        <v>29520</v>
      </c>
      <c r="W874" s="132">
        <f t="shared" ca="1" si="162"/>
        <v>29520</v>
      </c>
      <c r="X874" s="132">
        <f t="shared" ca="1" si="163"/>
        <v>29520</v>
      </c>
      <c r="Y874" s="132">
        <f t="shared" ca="1" si="164"/>
        <v>29520</v>
      </c>
      <c r="Z874">
        <f t="shared" si="167"/>
        <v>865</v>
      </c>
    </row>
    <row r="875" spans="7:26" x14ac:dyDescent="0.2">
      <c r="G875" s="371"/>
      <c r="M875" t="str">
        <f t="shared" si="165"/>
        <v/>
      </c>
      <c r="N875" t="str">
        <f t="shared" si="166"/>
        <v/>
      </c>
      <c r="O875" s="31" t="e">
        <f t="shared" ca="1" si="156"/>
        <v>#VALUE!</v>
      </c>
      <c r="P875" s="132" t="str">
        <f t="shared" ca="1" si="157"/>
        <v/>
      </c>
      <c r="Q875" s="132" t="str">
        <f t="shared" ca="1" si="158"/>
        <v/>
      </c>
      <c r="R875" s="132" t="str">
        <f t="shared" ca="1" si="159"/>
        <v/>
      </c>
      <c r="S875" s="132" t="str">
        <f t="shared" ca="1" si="160"/>
        <v/>
      </c>
      <c r="U875" s="31">
        <v>1.0166666666666666</v>
      </c>
      <c r="V875" s="132">
        <f t="shared" ca="1" si="161"/>
        <v>29520</v>
      </c>
      <c r="W875" s="132">
        <f t="shared" ca="1" si="162"/>
        <v>29520</v>
      </c>
      <c r="X875" s="132">
        <f t="shared" ca="1" si="163"/>
        <v>29520</v>
      </c>
      <c r="Y875" s="132">
        <f t="shared" ca="1" si="164"/>
        <v>29520</v>
      </c>
      <c r="Z875">
        <f t="shared" si="167"/>
        <v>866</v>
      </c>
    </row>
    <row r="876" spans="7:26" x14ac:dyDescent="0.2">
      <c r="G876" s="371"/>
      <c r="M876" t="str">
        <f t="shared" si="165"/>
        <v/>
      </c>
      <c r="N876" t="str">
        <f t="shared" si="166"/>
        <v/>
      </c>
      <c r="O876" s="31" t="e">
        <f t="shared" ca="1" si="156"/>
        <v>#VALUE!</v>
      </c>
      <c r="P876" s="132" t="str">
        <f t="shared" ca="1" si="157"/>
        <v/>
      </c>
      <c r="Q876" s="132" t="str">
        <f t="shared" ca="1" si="158"/>
        <v/>
      </c>
      <c r="R876" s="132" t="str">
        <f t="shared" ca="1" si="159"/>
        <v/>
      </c>
      <c r="S876" s="132" t="str">
        <f t="shared" ca="1" si="160"/>
        <v/>
      </c>
      <c r="U876" s="31">
        <v>1.0173611111111112</v>
      </c>
      <c r="V876" s="132">
        <f t="shared" ca="1" si="161"/>
        <v>29520</v>
      </c>
      <c r="W876" s="132">
        <f t="shared" ca="1" si="162"/>
        <v>29520</v>
      </c>
      <c r="X876" s="132">
        <f t="shared" ca="1" si="163"/>
        <v>29520</v>
      </c>
      <c r="Y876" s="132">
        <f t="shared" ca="1" si="164"/>
        <v>29520</v>
      </c>
      <c r="Z876">
        <f t="shared" si="167"/>
        <v>867</v>
      </c>
    </row>
    <row r="877" spans="7:26" x14ac:dyDescent="0.2">
      <c r="G877" s="371"/>
      <c r="M877" t="str">
        <f t="shared" si="165"/>
        <v/>
      </c>
      <c r="N877" t="str">
        <f t="shared" si="166"/>
        <v/>
      </c>
      <c r="O877" s="31" t="e">
        <f t="shared" ca="1" si="156"/>
        <v>#VALUE!</v>
      </c>
      <c r="P877" s="132" t="str">
        <f t="shared" ca="1" si="157"/>
        <v/>
      </c>
      <c r="Q877" s="132" t="str">
        <f t="shared" ca="1" si="158"/>
        <v/>
      </c>
      <c r="R877" s="132" t="str">
        <f t="shared" ca="1" si="159"/>
        <v/>
      </c>
      <c r="S877" s="132" t="str">
        <f t="shared" ca="1" si="160"/>
        <v/>
      </c>
      <c r="U877" s="31">
        <v>1.0180555555555555</v>
      </c>
      <c r="V877" s="132">
        <f t="shared" ca="1" si="161"/>
        <v>29520</v>
      </c>
      <c r="W877" s="132">
        <f t="shared" ca="1" si="162"/>
        <v>29520</v>
      </c>
      <c r="X877" s="132">
        <f t="shared" ca="1" si="163"/>
        <v>29520</v>
      </c>
      <c r="Y877" s="132">
        <f t="shared" ca="1" si="164"/>
        <v>29520</v>
      </c>
      <c r="Z877">
        <f t="shared" si="167"/>
        <v>868</v>
      </c>
    </row>
    <row r="878" spans="7:26" x14ac:dyDescent="0.2">
      <c r="G878" s="371"/>
      <c r="M878" t="str">
        <f t="shared" si="165"/>
        <v/>
      </c>
      <c r="N878" t="str">
        <f t="shared" si="166"/>
        <v/>
      </c>
      <c r="O878" s="31" t="e">
        <f t="shared" ca="1" si="156"/>
        <v>#VALUE!</v>
      </c>
      <c r="P878" s="132" t="str">
        <f t="shared" ca="1" si="157"/>
        <v/>
      </c>
      <c r="Q878" s="132" t="str">
        <f t="shared" ca="1" si="158"/>
        <v/>
      </c>
      <c r="R878" s="132" t="str">
        <f t="shared" ca="1" si="159"/>
        <v/>
      </c>
      <c r="S878" s="132" t="str">
        <f t="shared" ca="1" si="160"/>
        <v/>
      </c>
      <c r="U878" s="31">
        <v>1.01875</v>
      </c>
      <c r="V878" s="132">
        <f t="shared" ca="1" si="161"/>
        <v>29520</v>
      </c>
      <c r="W878" s="132">
        <f t="shared" ca="1" si="162"/>
        <v>29520</v>
      </c>
      <c r="X878" s="132">
        <f t="shared" ca="1" si="163"/>
        <v>29520</v>
      </c>
      <c r="Y878" s="132">
        <f t="shared" ca="1" si="164"/>
        <v>29520</v>
      </c>
      <c r="Z878">
        <f t="shared" si="167"/>
        <v>869</v>
      </c>
    </row>
    <row r="879" spans="7:26" x14ac:dyDescent="0.2">
      <c r="G879" s="371"/>
      <c r="M879" t="str">
        <f t="shared" si="165"/>
        <v/>
      </c>
      <c r="N879" t="str">
        <f t="shared" si="166"/>
        <v/>
      </c>
      <c r="O879" s="31" t="e">
        <f t="shared" ca="1" si="156"/>
        <v>#VALUE!</v>
      </c>
      <c r="P879" s="132" t="str">
        <f t="shared" ca="1" si="157"/>
        <v/>
      </c>
      <c r="Q879" s="132" t="str">
        <f t="shared" ca="1" si="158"/>
        <v/>
      </c>
      <c r="R879" s="132" t="str">
        <f t="shared" ca="1" si="159"/>
        <v/>
      </c>
      <c r="S879" s="132" t="str">
        <f t="shared" ca="1" si="160"/>
        <v/>
      </c>
      <c r="U879" s="31">
        <v>1.0194444444444444</v>
      </c>
      <c r="V879" s="132">
        <f t="shared" ca="1" si="161"/>
        <v>29520</v>
      </c>
      <c r="W879" s="132">
        <f t="shared" ca="1" si="162"/>
        <v>29520</v>
      </c>
      <c r="X879" s="132">
        <f t="shared" ca="1" si="163"/>
        <v>29520</v>
      </c>
      <c r="Y879" s="132">
        <f t="shared" ca="1" si="164"/>
        <v>29520</v>
      </c>
      <c r="Z879">
        <f t="shared" si="167"/>
        <v>870</v>
      </c>
    </row>
    <row r="880" spans="7:26" x14ac:dyDescent="0.2">
      <c r="G880" s="371"/>
      <c r="M880" t="str">
        <f t="shared" si="165"/>
        <v/>
      </c>
      <c r="N880" t="str">
        <f t="shared" si="166"/>
        <v/>
      </c>
      <c r="O880" s="31" t="e">
        <f t="shared" ca="1" si="156"/>
        <v>#VALUE!</v>
      </c>
      <c r="P880" s="132" t="str">
        <f t="shared" ca="1" si="157"/>
        <v/>
      </c>
      <c r="Q880" s="132" t="str">
        <f t="shared" ca="1" si="158"/>
        <v/>
      </c>
      <c r="R880" s="132" t="str">
        <f t="shared" ca="1" si="159"/>
        <v/>
      </c>
      <c r="S880" s="132" t="str">
        <f t="shared" ca="1" si="160"/>
        <v/>
      </c>
      <c r="U880" s="31">
        <v>1.0201388888888889</v>
      </c>
      <c r="V880" s="132">
        <f t="shared" ca="1" si="161"/>
        <v>29520</v>
      </c>
      <c r="W880" s="132">
        <f t="shared" ca="1" si="162"/>
        <v>29520</v>
      </c>
      <c r="X880" s="132">
        <f t="shared" ca="1" si="163"/>
        <v>29520</v>
      </c>
      <c r="Y880" s="132">
        <f t="shared" ca="1" si="164"/>
        <v>29520</v>
      </c>
      <c r="Z880">
        <f t="shared" si="167"/>
        <v>871</v>
      </c>
    </row>
    <row r="881" spans="7:26" x14ac:dyDescent="0.2">
      <c r="G881" s="371"/>
      <c r="M881" t="str">
        <f t="shared" si="165"/>
        <v/>
      </c>
      <c r="N881" t="str">
        <f t="shared" si="166"/>
        <v/>
      </c>
      <c r="O881" s="31" t="e">
        <f t="shared" ca="1" si="156"/>
        <v>#VALUE!</v>
      </c>
      <c r="P881" s="132" t="str">
        <f t="shared" ca="1" si="157"/>
        <v/>
      </c>
      <c r="Q881" s="132" t="str">
        <f t="shared" ca="1" si="158"/>
        <v/>
      </c>
      <c r="R881" s="132" t="str">
        <f t="shared" ca="1" si="159"/>
        <v/>
      </c>
      <c r="S881" s="132" t="str">
        <f t="shared" ca="1" si="160"/>
        <v/>
      </c>
      <c r="U881" s="31">
        <v>1.0208333333333333</v>
      </c>
      <c r="V881" s="132">
        <f t="shared" ca="1" si="161"/>
        <v>29520</v>
      </c>
      <c r="W881" s="132">
        <f t="shared" ca="1" si="162"/>
        <v>29520</v>
      </c>
      <c r="X881" s="132">
        <f t="shared" ca="1" si="163"/>
        <v>29520</v>
      </c>
      <c r="Y881" s="132">
        <f t="shared" ca="1" si="164"/>
        <v>29520</v>
      </c>
      <c r="Z881">
        <f t="shared" si="167"/>
        <v>872</v>
      </c>
    </row>
    <row r="882" spans="7:26" x14ac:dyDescent="0.2">
      <c r="G882" s="371"/>
      <c r="M882" t="str">
        <f t="shared" si="165"/>
        <v/>
      </c>
      <c r="N882" t="str">
        <f t="shared" si="166"/>
        <v/>
      </c>
      <c r="O882" s="31" t="e">
        <f t="shared" ca="1" si="156"/>
        <v>#VALUE!</v>
      </c>
      <c r="P882" s="132" t="str">
        <f t="shared" ca="1" si="157"/>
        <v/>
      </c>
      <c r="Q882" s="132" t="str">
        <f t="shared" ca="1" si="158"/>
        <v/>
      </c>
      <c r="R882" s="132" t="str">
        <f t="shared" ca="1" si="159"/>
        <v/>
      </c>
      <c r="S882" s="132" t="str">
        <f t="shared" ca="1" si="160"/>
        <v/>
      </c>
      <c r="U882" s="31">
        <v>1.0215277777777778</v>
      </c>
      <c r="V882" s="132">
        <f t="shared" ca="1" si="161"/>
        <v>29520</v>
      </c>
      <c r="W882" s="132">
        <f t="shared" ca="1" si="162"/>
        <v>29520</v>
      </c>
      <c r="X882" s="132">
        <f t="shared" ca="1" si="163"/>
        <v>29520</v>
      </c>
      <c r="Y882" s="132">
        <f t="shared" ca="1" si="164"/>
        <v>29520</v>
      </c>
      <c r="Z882">
        <f t="shared" si="167"/>
        <v>873</v>
      </c>
    </row>
    <row r="883" spans="7:26" x14ac:dyDescent="0.2">
      <c r="G883" s="371"/>
      <c r="M883" t="str">
        <f t="shared" si="165"/>
        <v/>
      </c>
      <c r="N883" t="str">
        <f t="shared" si="166"/>
        <v/>
      </c>
      <c r="O883" s="31" t="e">
        <f t="shared" ca="1" si="156"/>
        <v>#VALUE!</v>
      </c>
      <c r="P883" s="132" t="str">
        <f t="shared" ca="1" si="157"/>
        <v/>
      </c>
      <c r="Q883" s="132" t="str">
        <f t="shared" ca="1" si="158"/>
        <v/>
      </c>
      <c r="R883" s="132" t="str">
        <f t="shared" ca="1" si="159"/>
        <v/>
      </c>
      <c r="S883" s="132" t="str">
        <f t="shared" ca="1" si="160"/>
        <v/>
      </c>
      <c r="U883" s="31">
        <v>1.0222222222222221</v>
      </c>
      <c r="V883" s="132">
        <f t="shared" ca="1" si="161"/>
        <v>29520</v>
      </c>
      <c r="W883" s="132">
        <f t="shared" ca="1" si="162"/>
        <v>29520</v>
      </c>
      <c r="X883" s="132">
        <f t="shared" ca="1" si="163"/>
        <v>29520</v>
      </c>
      <c r="Y883" s="132">
        <f t="shared" ca="1" si="164"/>
        <v>29520</v>
      </c>
      <c r="Z883">
        <f t="shared" si="167"/>
        <v>874</v>
      </c>
    </row>
    <row r="884" spans="7:26" x14ac:dyDescent="0.2">
      <c r="G884" s="371"/>
      <c r="M884" t="str">
        <f t="shared" si="165"/>
        <v/>
      </c>
      <c r="N884" t="str">
        <f t="shared" si="166"/>
        <v/>
      </c>
      <c r="O884" s="31" t="e">
        <f t="shared" ca="1" si="156"/>
        <v>#VALUE!</v>
      </c>
      <c r="P884" s="132" t="str">
        <f t="shared" ca="1" si="157"/>
        <v/>
      </c>
      <c r="Q884" s="132" t="str">
        <f t="shared" ca="1" si="158"/>
        <v/>
      </c>
      <c r="R884" s="132" t="str">
        <f t="shared" ca="1" si="159"/>
        <v/>
      </c>
      <c r="S884" s="132" t="str">
        <f t="shared" ca="1" si="160"/>
        <v/>
      </c>
      <c r="U884" s="31">
        <v>1.0229166666666667</v>
      </c>
      <c r="V884" s="132">
        <f t="shared" ca="1" si="161"/>
        <v>29520</v>
      </c>
      <c r="W884" s="132">
        <f t="shared" ca="1" si="162"/>
        <v>29520</v>
      </c>
      <c r="X884" s="132">
        <f t="shared" ca="1" si="163"/>
        <v>29520</v>
      </c>
      <c r="Y884" s="132">
        <f t="shared" ca="1" si="164"/>
        <v>29520</v>
      </c>
      <c r="Z884">
        <f t="shared" si="167"/>
        <v>875</v>
      </c>
    </row>
    <row r="885" spans="7:26" x14ac:dyDescent="0.2">
      <c r="G885" s="371"/>
      <c r="M885" t="str">
        <f t="shared" si="165"/>
        <v/>
      </c>
      <c r="N885" t="str">
        <f t="shared" si="166"/>
        <v/>
      </c>
      <c r="O885" s="31" t="e">
        <f t="shared" ca="1" si="156"/>
        <v>#VALUE!</v>
      </c>
      <c r="P885" s="132" t="str">
        <f t="shared" ca="1" si="157"/>
        <v/>
      </c>
      <c r="Q885" s="132" t="str">
        <f t="shared" ca="1" si="158"/>
        <v/>
      </c>
      <c r="R885" s="132" t="str">
        <f t="shared" ca="1" si="159"/>
        <v/>
      </c>
      <c r="S885" s="132" t="str">
        <f t="shared" ca="1" si="160"/>
        <v/>
      </c>
      <c r="U885" s="31">
        <v>1.023611111111111</v>
      </c>
      <c r="V885" s="132">
        <f t="shared" ca="1" si="161"/>
        <v>29520</v>
      </c>
      <c r="W885" s="132">
        <f t="shared" ca="1" si="162"/>
        <v>29520</v>
      </c>
      <c r="X885" s="132">
        <f t="shared" ca="1" si="163"/>
        <v>29520</v>
      </c>
      <c r="Y885" s="132">
        <f t="shared" ca="1" si="164"/>
        <v>29520</v>
      </c>
      <c r="Z885">
        <f t="shared" si="167"/>
        <v>876</v>
      </c>
    </row>
    <row r="886" spans="7:26" x14ac:dyDescent="0.2">
      <c r="G886" s="371"/>
      <c r="M886" t="str">
        <f t="shared" si="165"/>
        <v/>
      </c>
      <c r="N886" t="str">
        <f t="shared" si="166"/>
        <v/>
      </c>
      <c r="O886" s="31" t="e">
        <f t="shared" ca="1" si="156"/>
        <v>#VALUE!</v>
      </c>
      <c r="P886" s="132" t="str">
        <f t="shared" ca="1" si="157"/>
        <v/>
      </c>
      <c r="Q886" s="132" t="str">
        <f t="shared" ca="1" si="158"/>
        <v/>
      </c>
      <c r="R886" s="132" t="str">
        <f t="shared" ca="1" si="159"/>
        <v/>
      </c>
      <c r="S886" s="132" t="str">
        <f t="shared" ca="1" si="160"/>
        <v/>
      </c>
      <c r="U886" s="31">
        <v>1.0243055555555556</v>
      </c>
      <c r="V886" s="132">
        <f t="shared" ca="1" si="161"/>
        <v>29520</v>
      </c>
      <c r="W886" s="132">
        <f t="shared" ca="1" si="162"/>
        <v>29520</v>
      </c>
      <c r="X886" s="132">
        <f t="shared" ca="1" si="163"/>
        <v>29520</v>
      </c>
      <c r="Y886" s="132">
        <f t="shared" ca="1" si="164"/>
        <v>29520</v>
      </c>
      <c r="Z886">
        <f t="shared" si="167"/>
        <v>877</v>
      </c>
    </row>
    <row r="887" spans="7:26" x14ac:dyDescent="0.2">
      <c r="G887" s="371"/>
      <c r="M887" t="str">
        <f t="shared" si="165"/>
        <v/>
      </c>
      <c r="N887" t="str">
        <f t="shared" si="166"/>
        <v/>
      </c>
      <c r="O887" s="31" t="e">
        <f t="shared" ca="1" si="156"/>
        <v>#VALUE!</v>
      </c>
      <c r="P887" s="132" t="str">
        <f t="shared" ca="1" si="157"/>
        <v/>
      </c>
      <c r="Q887" s="132" t="str">
        <f t="shared" ca="1" si="158"/>
        <v/>
      </c>
      <c r="R887" s="132" t="str">
        <f t="shared" ca="1" si="159"/>
        <v/>
      </c>
      <c r="S887" s="132" t="str">
        <f t="shared" ca="1" si="160"/>
        <v/>
      </c>
      <c r="U887" s="31">
        <v>1.0249999999999999</v>
      </c>
      <c r="V887" s="132">
        <f t="shared" ca="1" si="161"/>
        <v>29520</v>
      </c>
      <c r="W887" s="132">
        <f t="shared" ca="1" si="162"/>
        <v>29520</v>
      </c>
      <c r="X887" s="132">
        <f t="shared" ca="1" si="163"/>
        <v>29520</v>
      </c>
      <c r="Y887" s="132">
        <f t="shared" ca="1" si="164"/>
        <v>29520</v>
      </c>
      <c r="Z887">
        <f t="shared" si="167"/>
        <v>878</v>
      </c>
    </row>
    <row r="888" spans="7:26" x14ac:dyDescent="0.2">
      <c r="G888" s="371"/>
      <c r="M888" t="str">
        <f t="shared" si="165"/>
        <v/>
      </c>
      <c r="N888" t="str">
        <f t="shared" si="166"/>
        <v/>
      </c>
      <c r="O888" s="31" t="e">
        <f t="shared" ca="1" si="156"/>
        <v>#VALUE!</v>
      </c>
      <c r="P888" s="132" t="str">
        <f t="shared" ca="1" si="157"/>
        <v/>
      </c>
      <c r="Q888" s="132" t="str">
        <f t="shared" ca="1" si="158"/>
        <v/>
      </c>
      <c r="R888" s="132" t="str">
        <f t="shared" ca="1" si="159"/>
        <v/>
      </c>
      <c r="S888" s="132" t="str">
        <f t="shared" ca="1" si="160"/>
        <v/>
      </c>
      <c r="U888" s="31">
        <v>1.0256944444444445</v>
      </c>
      <c r="V888" s="132">
        <f t="shared" ca="1" si="161"/>
        <v>29520</v>
      </c>
      <c r="W888" s="132">
        <f t="shared" ca="1" si="162"/>
        <v>29520</v>
      </c>
      <c r="X888" s="132">
        <f t="shared" ca="1" si="163"/>
        <v>29520</v>
      </c>
      <c r="Y888" s="132">
        <f t="shared" ca="1" si="164"/>
        <v>29520</v>
      </c>
      <c r="Z888">
        <f t="shared" si="167"/>
        <v>879</v>
      </c>
    </row>
    <row r="889" spans="7:26" x14ac:dyDescent="0.2">
      <c r="G889" s="371"/>
      <c r="M889" t="str">
        <f t="shared" si="165"/>
        <v/>
      </c>
      <c r="N889" t="str">
        <f t="shared" si="166"/>
        <v/>
      </c>
      <c r="O889" s="31" t="e">
        <f t="shared" ca="1" si="156"/>
        <v>#VALUE!</v>
      </c>
      <c r="P889" s="132" t="str">
        <f t="shared" ca="1" si="157"/>
        <v/>
      </c>
      <c r="Q889" s="132" t="str">
        <f t="shared" ca="1" si="158"/>
        <v/>
      </c>
      <c r="R889" s="132" t="str">
        <f t="shared" ca="1" si="159"/>
        <v/>
      </c>
      <c r="S889" s="132" t="str">
        <f t="shared" ca="1" si="160"/>
        <v/>
      </c>
      <c r="U889" s="31">
        <v>1.0263888888888888</v>
      </c>
      <c r="V889" s="132">
        <f t="shared" ca="1" si="161"/>
        <v>29520</v>
      </c>
      <c r="W889" s="132">
        <f t="shared" ca="1" si="162"/>
        <v>29520</v>
      </c>
      <c r="X889" s="132">
        <f t="shared" ca="1" si="163"/>
        <v>29520</v>
      </c>
      <c r="Y889" s="132">
        <f t="shared" ca="1" si="164"/>
        <v>29520</v>
      </c>
      <c r="Z889">
        <f t="shared" si="167"/>
        <v>880</v>
      </c>
    </row>
    <row r="890" spans="7:26" x14ac:dyDescent="0.2">
      <c r="G890" s="371"/>
      <c r="M890" t="str">
        <f t="shared" si="165"/>
        <v/>
      </c>
      <c r="N890" t="str">
        <f t="shared" si="166"/>
        <v/>
      </c>
      <c r="O890" s="31" t="e">
        <f t="shared" ca="1" si="156"/>
        <v>#VALUE!</v>
      </c>
      <c r="P890" s="132" t="str">
        <f t="shared" ca="1" si="157"/>
        <v/>
      </c>
      <c r="Q890" s="132" t="str">
        <f t="shared" ca="1" si="158"/>
        <v/>
      </c>
      <c r="R890" s="132" t="str">
        <f t="shared" ca="1" si="159"/>
        <v/>
      </c>
      <c r="S890" s="132" t="str">
        <f t="shared" ca="1" si="160"/>
        <v/>
      </c>
      <c r="U890" s="31">
        <v>1.0270833333333333</v>
      </c>
      <c r="V890" s="132">
        <f t="shared" ca="1" si="161"/>
        <v>29520</v>
      </c>
      <c r="W890" s="132">
        <f t="shared" ca="1" si="162"/>
        <v>29520</v>
      </c>
      <c r="X890" s="132">
        <f t="shared" ca="1" si="163"/>
        <v>29520</v>
      </c>
      <c r="Y890" s="132">
        <f t="shared" ca="1" si="164"/>
        <v>29520</v>
      </c>
      <c r="Z890">
        <f t="shared" si="167"/>
        <v>881</v>
      </c>
    </row>
    <row r="891" spans="7:26" x14ac:dyDescent="0.2">
      <c r="G891" s="371"/>
      <c r="M891" t="str">
        <f t="shared" si="165"/>
        <v/>
      </c>
      <c r="N891" t="str">
        <f t="shared" si="166"/>
        <v/>
      </c>
      <c r="O891" s="31" t="e">
        <f t="shared" ca="1" si="156"/>
        <v>#VALUE!</v>
      </c>
      <c r="P891" s="132" t="str">
        <f t="shared" ca="1" si="157"/>
        <v/>
      </c>
      <c r="Q891" s="132" t="str">
        <f t="shared" ca="1" si="158"/>
        <v/>
      </c>
      <c r="R891" s="132" t="str">
        <f t="shared" ca="1" si="159"/>
        <v/>
      </c>
      <c r="S891" s="132" t="str">
        <f t="shared" ca="1" si="160"/>
        <v/>
      </c>
      <c r="U891" s="31">
        <v>1.0277777777777777</v>
      </c>
      <c r="V891" s="132">
        <f t="shared" ca="1" si="161"/>
        <v>29520</v>
      </c>
      <c r="W891" s="132">
        <f t="shared" ca="1" si="162"/>
        <v>29520</v>
      </c>
      <c r="X891" s="132">
        <f t="shared" ca="1" si="163"/>
        <v>29520</v>
      </c>
      <c r="Y891" s="132">
        <f t="shared" ca="1" si="164"/>
        <v>29520</v>
      </c>
      <c r="Z891">
        <f t="shared" si="167"/>
        <v>882</v>
      </c>
    </row>
    <row r="892" spans="7:26" x14ac:dyDescent="0.2">
      <c r="G892" s="371"/>
      <c r="M892" t="str">
        <f t="shared" si="165"/>
        <v/>
      </c>
      <c r="N892" t="str">
        <f t="shared" si="166"/>
        <v/>
      </c>
      <c r="O892" s="31" t="e">
        <f t="shared" ca="1" si="156"/>
        <v>#VALUE!</v>
      </c>
      <c r="P892" s="132" t="str">
        <f t="shared" ca="1" si="157"/>
        <v/>
      </c>
      <c r="Q892" s="132" t="str">
        <f t="shared" ca="1" si="158"/>
        <v/>
      </c>
      <c r="R892" s="132" t="str">
        <f t="shared" ca="1" si="159"/>
        <v/>
      </c>
      <c r="S892" s="132" t="str">
        <f t="shared" ca="1" si="160"/>
        <v/>
      </c>
      <c r="U892" s="31">
        <v>1.0284722222222222</v>
      </c>
      <c r="V892" s="132">
        <f t="shared" ca="1" si="161"/>
        <v>29520</v>
      </c>
      <c r="W892" s="132">
        <f t="shared" ca="1" si="162"/>
        <v>29520</v>
      </c>
      <c r="X892" s="132">
        <f t="shared" ca="1" si="163"/>
        <v>29520</v>
      </c>
      <c r="Y892" s="132">
        <f t="shared" ca="1" si="164"/>
        <v>29520</v>
      </c>
      <c r="Z892">
        <f t="shared" si="167"/>
        <v>883</v>
      </c>
    </row>
    <row r="893" spans="7:26" x14ac:dyDescent="0.2">
      <c r="G893" s="371"/>
      <c r="M893" t="str">
        <f t="shared" si="165"/>
        <v/>
      </c>
      <c r="N893" t="str">
        <f t="shared" si="166"/>
        <v/>
      </c>
      <c r="O893" s="31" t="e">
        <f t="shared" ca="1" si="156"/>
        <v>#VALUE!</v>
      </c>
      <c r="P893" s="132" t="str">
        <f t="shared" ca="1" si="157"/>
        <v/>
      </c>
      <c r="Q893" s="132" t="str">
        <f t="shared" ca="1" si="158"/>
        <v/>
      </c>
      <c r="R893" s="132" t="str">
        <f t="shared" ca="1" si="159"/>
        <v/>
      </c>
      <c r="S893" s="132" t="str">
        <f t="shared" ca="1" si="160"/>
        <v/>
      </c>
      <c r="U893" s="31">
        <v>1.0291666666666666</v>
      </c>
      <c r="V893" s="132">
        <f t="shared" ca="1" si="161"/>
        <v>29520</v>
      </c>
      <c r="W893" s="132">
        <f t="shared" ca="1" si="162"/>
        <v>29520</v>
      </c>
      <c r="X893" s="132">
        <f t="shared" ca="1" si="163"/>
        <v>29520</v>
      </c>
      <c r="Y893" s="132">
        <f t="shared" ca="1" si="164"/>
        <v>29520</v>
      </c>
      <c r="Z893">
        <f t="shared" si="167"/>
        <v>884</v>
      </c>
    </row>
    <row r="894" spans="7:26" x14ac:dyDescent="0.2">
      <c r="G894" s="371"/>
      <c r="M894" t="str">
        <f t="shared" si="165"/>
        <v/>
      </c>
      <c r="N894" t="str">
        <f t="shared" si="166"/>
        <v/>
      </c>
      <c r="O894" s="31" t="e">
        <f t="shared" ca="1" si="156"/>
        <v>#VALUE!</v>
      </c>
      <c r="P894" s="132" t="str">
        <f t="shared" ca="1" si="157"/>
        <v/>
      </c>
      <c r="Q894" s="132" t="str">
        <f t="shared" ca="1" si="158"/>
        <v/>
      </c>
      <c r="R894" s="132" t="str">
        <f t="shared" ca="1" si="159"/>
        <v/>
      </c>
      <c r="S894" s="132" t="str">
        <f t="shared" ca="1" si="160"/>
        <v/>
      </c>
      <c r="U894" s="31">
        <v>1.0298611111111111</v>
      </c>
      <c r="V894" s="132">
        <f t="shared" ca="1" si="161"/>
        <v>29520</v>
      </c>
      <c r="W894" s="132">
        <f t="shared" ca="1" si="162"/>
        <v>29520</v>
      </c>
      <c r="X894" s="132">
        <f t="shared" ca="1" si="163"/>
        <v>29520</v>
      </c>
      <c r="Y894" s="132">
        <f t="shared" ca="1" si="164"/>
        <v>29520</v>
      </c>
      <c r="Z894">
        <f t="shared" si="167"/>
        <v>885</v>
      </c>
    </row>
    <row r="895" spans="7:26" x14ac:dyDescent="0.2">
      <c r="G895" s="371"/>
      <c r="M895" t="str">
        <f t="shared" si="165"/>
        <v/>
      </c>
      <c r="N895" t="str">
        <f t="shared" si="166"/>
        <v/>
      </c>
      <c r="O895" s="31" t="e">
        <f t="shared" ca="1" si="156"/>
        <v>#VALUE!</v>
      </c>
      <c r="P895" s="132" t="str">
        <f t="shared" ca="1" si="157"/>
        <v/>
      </c>
      <c r="Q895" s="132" t="str">
        <f t="shared" ca="1" si="158"/>
        <v/>
      </c>
      <c r="R895" s="132" t="str">
        <f t="shared" ca="1" si="159"/>
        <v/>
      </c>
      <c r="S895" s="132" t="str">
        <f t="shared" ca="1" si="160"/>
        <v/>
      </c>
      <c r="U895" s="31">
        <v>1.0305555555555554</v>
      </c>
      <c r="V895" s="132">
        <f t="shared" ca="1" si="161"/>
        <v>29520</v>
      </c>
      <c r="W895" s="132">
        <f t="shared" ca="1" si="162"/>
        <v>29520</v>
      </c>
      <c r="X895" s="132">
        <f t="shared" ca="1" si="163"/>
        <v>29520</v>
      </c>
      <c r="Y895" s="132">
        <f t="shared" ca="1" si="164"/>
        <v>29520</v>
      </c>
      <c r="Z895">
        <f t="shared" si="167"/>
        <v>886</v>
      </c>
    </row>
    <row r="896" spans="7:26" x14ac:dyDescent="0.2">
      <c r="G896" s="371"/>
      <c r="M896" t="str">
        <f t="shared" si="165"/>
        <v/>
      </c>
      <c r="N896" t="str">
        <f t="shared" si="166"/>
        <v/>
      </c>
      <c r="O896" s="31" t="e">
        <f t="shared" ca="1" si="156"/>
        <v>#VALUE!</v>
      </c>
      <c r="P896" s="132" t="str">
        <f t="shared" ca="1" si="157"/>
        <v/>
      </c>
      <c r="Q896" s="132" t="str">
        <f t="shared" ca="1" si="158"/>
        <v/>
      </c>
      <c r="R896" s="132" t="str">
        <f t="shared" ca="1" si="159"/>
        <v/>
      </c>
      <c r="S896" s="132" t="str">
        <f t="shared" ca="1" si="160"/>
        <v/>
      </c>
      <c r="U896" s="31">
        <v>1.03125</v>
      </c>
      <c r="V896" s="132">
        <f t="shared" ca="1" si="161"/>
        <v>29520</v>
      </c>
      <c r="W896" s="132">
        <f t="shared" ca="1" si="162"/>
        <v>29520</v>
      </c>
      <c r="X896" s="132">
        <f t="shared" ca="1" si="163"/>
        <v>29520</v>
      </c>
      <c r="Y896" s="132">
        <f t="shared" ca="1" si="164"/>
        <v>29520</v>
      </c>
      <c r="Z896">
        <f t="shared" si="167"/>
        <v>887</v>
      </c>
    </row>
    <row r="897" spans="7:26" x14ac:dyDescent="0.2">
      <c r="G897" s="371"/>
      <c r="M897" t="str">
        <f t="shared" si="165"/>
        <v/>
      </c>
      <c r="N897" t="str">
        <f t="shared" si="166"/>
        <v/>
      </c>
      <c r="O897" s="31" t="e">
        <f t="shared" ca="1" si="156"/>
        <v>#VALUE!</v>
      </c>
      <c r="P897" s="132" t="str">
        <f t="shared" ca="1" si="157"/>
        <v/>
      </c>
      <c r="Q897" s="132" t="str">
        <f t="shared" ca="1" si="158"/>
        <v/>
      </c>
      <c r="R897" s="132" t="str">
        <f t="shared" ca="1" si="159"/>
        <v/>
      </c>
      <c r="S897" s="132" t="str">
        <f t="shared" ca="1" si="160"/>
        <v/>
      </c>
      <c r="U897" s="31">
        <v>1.0319444444444446</v>
      </c>
      <c r="V897" s="132">
        <f t="shared" ca="1" si="161"/>
        <v>29520</v>
      </c>
      <c r="W897" s="132">
        <f t="shared" ca="1" si="162"/>
        <v>29520</v>
      </c>
      <c r="X897" s="132">
        <f t="shared" ca="1" si="163"/>
        <v>29520</v>
      </c>
      <c r="Y897" s="132">
        <f t="shared" ca="1" si="164"/>
        <v>29520</v>
      </c>
      <c r="Z897">
        <f t="shared" si="167"/>
        <v>888</v>
      </c>
    </row>
    <row r="898" spans="7:26" x14ac:dyDescent="0.2">
      <c r="G898" s="371"/>
      <c r="M898" t="str">
        <f t="shared" si="165"/>
        <v/>
      </c>
      <c r="N898" t="str">
        <f t="shared" si="166"/>
        <v/>
      </c>
      <c r="O898" s="31" t="e">
        <f t="shared" ca="1" si="156"/>
        <v>#VALUE!</v>
      </c>
      <c r="P898" s="132" t="str">
        <f t="shared" ca="1" si="157"/>
        <v/>
      </c>
      <c r="Q898" s="132" t="str">
        <f t="shared" ca="1" si="158"/>
        <v/>
      </c>
      <c r="R898" s="132" t="str">
        <f t="shared" ca="1" si="159"/>
        <v/>
      </c>
      <c r="S898" s="132" t="str">
        <f t="shared" ca="1" si="160"/>
        <v/>
      </c>
      <c r="U898" s="31">
        <v>1.0326388888888889</v>
      </c>
      <c r="V898" s="132">
        <f t="shared" ca="1" si="161"/>
        <v>29520</v>
      </c>
      <c r="W898" s="132">
        <f t="shared" ca="1" si="162"/>
        <v>29520</v>
      </c>
      <c r="X898" s="132">
        <f t="shared" ca="1" si="163"/>
        <v>29520</v>
      </c>
      <c r="Y898" s="132">
        <f t="shared" ca="1" si="164"/>
        <v>29520</v>
      </c>
      <c r="Z898">
        <f t="shared" si="167"/>
        <v>889</v>
      </c>
    </row>
    <row r="899" spans="7:26" x14ac:dyDescent="0.2">
      <c r="G899" s="371"/>
      <c r="M899" t="str">
        <f t="shared" si="165"/>
        <v/>
      </c>
      <c r="N899" t="str">
        <f t="shared" si="166"/>
        <v/>
      </c>
      <c r="O899" s="31" t="e">
        <f t="shared" ca="1" si="156"/>
        <v>#VALUE!</v>
      </c>
      <c r="P899" s="132" t="str">
        <f t="shared" ca="1" si="157"/>
        <v/>
      </c>
      <c r="Q899" s="132" t="str">
        <f t="shared" ca="1" si="158"/>
        <v/>
      </c>
      <c r="R899" s="132" t="str">
        <f t="shared" ca="1" si="159"/>
        <v/>
      </c>
      <c r="S899" s="132" t="str">
        <f t="shared" ca="1" si="160"/>
        <v/>
      </c>
      <c r="U899" s="31">
        <v>1.0333333333333334</v>
      </c>
      <c r="V899" s="132">
        <f t="shared" ca="1" si="161"/>
        <v>29520</v>
      </c>
      <c r="W899" s="132">
        <f t="shared" ca="1" si="162"/>
        <v>29520</v>
      </c>
      <c r="X899" s="132">
        <f t="shared" ca="1" si="163"/>
        <v>29520</v>
      </c>
      <c r="Y899" s="132">
        <f t="shared" ca="1" si="164"/>
        <v>29520</v>
      </c>
      <c r="Z899">
        <f t="shared" si="167"/>
        <v>890</v>
      </c>
    </row>
    <row r="900" spans="7:26" x14ac:dyDescent="0.2">
      <c r="G900" s="371"/>
      <c r="M900" t="str">
        <f t="shared" si="165"/>
        <v/>
      </c>
      <c r="N900" t="str">
        <f t="shared" si="166"/>
        <v/>
      </c>
      <c r="O900" s="31" t="e">
        <f t="shared" ca="1" si="156"/>
        <v>#VALUE!</v>
      </c>
      <c r="P900" s="132" t="str">
        <f t="shared" ca="1" si="157"/>
        <v/>
      </c>
      <c r="Q900" s="132" t="str">
        <f t="shared" ca="1" si="158"/>
        <v/>
      </c>
      <c r="R900" s="132" t="str">
        <f t="shared" ca="1" si="159"/>
        <v/>
      </c>
      <c r="S900" s="132" t="str">
        <f t="shared" ca="1" si="160"/>
        <v/>
      </c>
      <c r="U900" s="31">
        <v>1.0340277777777778</v>
      </c>
      <c r="V900" s="132">
        <f t="shared" ca="1" si="161"/>
        <v>29520</v>
      </c>
      <c r="W900" s="132">
        <f t="shared" ca="1" si="162"/>
        <v>29520</v>
      </c>
      <c r="X900" s="132">
        <f t="shared" ca="1" si="163"/>
        <v>29520</v>
      </c>
      <c r="Y900" s="132">
        <f t="shared" ca="1" si="164"/>
        <v>29520</v>
      </c>
      <c r="Z900">
        <f t="shared" si="167"/>
        <v>891</v>
      </c>
    </row>
    <row r="901" spans="7:26" x14ac:dyDescent="0.2">
      <c r="G901" s="371"/>
      <c r="M901" t="str">
        <f t="shared" si="165"/>
        <v/>
      </c>
      <c r="N901" t="str">
        <f t="shared" si="166"/>
        <v/>
      </c>
      <c r="O901" s="31" t="e">
        <f t="shared" ca="1" si="156"/>
        <v>#VALUE!</v>
      </c>
      <c r="P901" s="132" t="str">
        <f t="shared" ca="1" si="157"/>
        <v/>
      </c>
      <c r="Q901" s="132" t="str">
        <f t="shared" ca="1" si="158"/>
        <v/>
      </c>
      <c r="R901" s="132" t="str">
        <f t="shared" ca="1" si="159"/>
        <v/>
      </c>
      <c r="S901" s="132" t="str">
        <f t="shared" ca="1" si="160"/>
        <v/>
      </c>
      <c r="U901" s="31">
        <v>1.0347222222222223</v>
      </c>
      <c r="V901" s="132">
        <f t="shared" ca="1" si="161"/>
        <v>29520</v>
      </c>
      <c r="W901" s="132">
        <f t="shared" ca="1" si="162"/>
        <v>29520</v>
      </c>
      <c r="X901" s="132">
        <f t="shared" ca="1" si="163"/>
        <v>29520</v>
      </c>
      <c r="Y901" s="132">
        <f t="shared" ca="1" si="164"/>
        <v>29520</v>
      </c>
      <c r="Z901">
        <f t="shared" si="167"/>
        <v>892</v>
      </c>
    </row>
    <row r="902" spans="7:26" x14ac:dyDescent="0.2">
      <c r="G902" s="371"/>
      <c r="M902" t="str">
        <f t="shared" si="165"/>
        <v/>
      </c>
      <c r="N902" t="str">
        <f t="shared" si="166"/>
        <v/>
      </c>
      <c r="O902" s="31" t="e">
        <f t="shared" ca="1" si="156"/>
        <v>#VALUE!</v>
      </c>
      <c r="P902" s="132" t="str">
        <f t="shared" ca="1" si="157"/>
        <v/>
      </c>
      <c r="Q902" s="132" t="str">
        <f t="shared" ca="1" si="158"/>
        <v/>
      </c>
      <c r="R902" s="132" t="str">
        <f t="shared" ca="1" si="159"/>
        <v/>
      </c>
      <c r="S902" s="132" t="str">
        <f t="shared" ca="1" si="160"/>
        <v/>
      </c>
      <c r="U902" s="31">
        <v>1.0354166666666667</v>
      </c>
      <c r="V902" s="132">
        <f t="shared" ca="1" si="161"/>
        <v>29520</v>
      </c>
      <c r="W902" s="132">
        <f t="shared" ca="1" si="162"/>
        <v>29520</v>
      </c>
      <c r="X902" s="132">
        <f t="shared" ca="1" si="163"/>
        <v>29520</v>
      </c>
      <c r="Y902" s="132">
        <f t="shared" ca="1" si="164"/>
        <v>29520</v>
      </c>
      <c r="Z902">
        <f t="shared" si="167"/>
        <v>893</v>
      </c>
    </row>
    <row r="903" spans="7:26" x14ac:dyDescent="0.2">
      <c r="G903" s="371"/>
      <c r="M903" t="str">
        <f t="shared" si="165"/>
        <v/>
      </c>
      <c r="N903" t="str">
        <f t="shared" si="166"/>
        <v/>
      </c>
      <c r="O903" s="31" t="e">
        <f t="shared" ca="1" si="156"/>
        <v>#VALUE!</v>
      </c>
      <c r="P903" s="132" t="str">
        <f t="shared" ca="1" si="157"/>
        <v/>
      </c>
      <c r="Q903" s="132" t="str">
        <f t="shared" ca="1" si="158"/>
        <v/>
      </c>
      <c r="R903" s="132" t="str">
        <f t="shared" ca="1" si="159"/>
        <v/>
      </c>
      <c r="S903" s="132" t="str">
        <f t="shared" ca="1" si="160"/>
        <v/>
      </c>
      <c r="U903" s="31">
        <v>1.0361111111111112</v>
      </c>
      <c r="V903" s="132">
        <f t="shared" ca="1" si="161"/>
        <v>29520</v>
      </c>
      <c r="W903" s="132">
        <f t="shared" ca="1" si="162"/>
        <v>29520</v>
      </c>
      <c r="X903" s="132">
        <f t="shared" ca="1" si="163"/>
        <v>29520</v>
      </c>
      <c r="Y903" s="132">
        <f t="shared" ca="1" si="164"/>
        <v>29520</v>
      </c>
      <c r="Z903">
        <f t="shared" si="167"/>
        <v>894</v>
      </c>
    </row>
    <row r="904" spans="7:26" x14ac:dyDescent="0.2">
      <c r="G904" s="371"/>
      <c r="M904" t="str">
        <f t="shared" si="165"/>
        <v/>
      </c>
      <c r="N904" t="str">
        <f t="shared" si="166"/>
        <v/>
      </c>
      <c r="O904" s="31" t="e">
        <f t="shared" ca="1" si="156"/>
        <v>#VALUE!</v>
      </c>
      <c r="P904" s="132" t="str">
        <f t="shared" ca="1" si="157"/>
        <v/>
      </c>
      <c r="Q904" s="132" t="str">
        <f t="shared" ca="1" si="158"/>
        <v/>
      </c>
      <c r="R904" s="132" t="str">
        <f t="shared" ca="1" si="159"/>
        <v/>
      </c>
      <c r="S904" s="132" t="str">
        <f t="shared" ca="1" si="160"/>
        <v/>
      </c>
      <c r="U904" s="31">
        <v>1.0368055555555555</v>
      </c>
      <c r="V904" s="132">
        <f t="shared" ca="1" si="161"/>
        <v>29520</v>
      </c>
      <c r="W904" s="132">
        <f t="shared" ca="1" si="162"/>
        <v>29520</v>
      </c>
      <c r="X904" s="132">
        <f t="shared" ca="1" si="163"/>
        <v>29520</v>
      </c>
      <c r="Y904" s="132">
        <f t="shared" ca="1" si="164"/>
        <v>29520</v>
      </c>
      <c r="Z904">
        <f t="shared" si="167"/>
        <v>895</v>
      </c>
    </row>
    <row r="905" spans="7:26" x14ac:dyDescent="0.2">
      <c r="G905" s="371"/>
      <c r="M905" t="str">
        <f t="shared" si="165"/>
        <v/>
      </c>
      <c r="N905" t="str">
        <f t="shared" si="166"/>
        <v/>
      </c>
      <c r="O905" s="31" t="e">
        <f t="shared" ca="1" si="156"/>
        <v>#VALUE!</v>
      </c>
      <c r="P905" s="132" t="str">
        <f t="shared" ca="1" si="157"/>
        <v/>
      </c>
      <c r="Q905" s="132" t="str">
        <f t="shared" ca="1" si="158"/>
        <v/>
      </c>
      <c r="R905" s="132" t="str">
        <f t="shared" ca="1" si="159"/>
        <v/>
      </c>
      <c r="S905" s="132" t="str">
        <f t="shared" ca="1" si="160"/>
        <v/>
      </c>
      <c r="U905" s="31">
        <v>1.0375000000000001</v>
      </c>
      <c r="V905" s="132">
        <f t="shared" ca="1" si="161"/>
        <v>29520</v>
      </c>
      <c r="W905" s="132">
        <f t="shared" ca="1" si="162"/>
        <v>29520</v>
      </c>
      <c r="X905" s="132">
        <f t="shared" ca="1" si="163"/>
        <v>29520</v>
      </c>
      <c r="Y905" s="132">
        <f t="shared" ca="1" si="164"/>
        <v>29520</v>
      </c>
      <c r="Z905">
        <f t="shared" si="167"/>
        <v>896</v>
      </c>
    </row>
    <row r="906" spans="7:26" x14ac:dyDescent="0.2">
      <c r="G906" s="371"/>
      <c r="M906" t="str">
        <f t="shared" si="165"/>
        <v/>
      </c>
      <c r="N906" t="str">
        <f t="shared" si="166"/>
        <v/>
      </c>
      <c r="O906" s="31" t="e">
        <f t="shared" ref="O906:O969" ca="1" si="168">IF(ISNUMBER($G906),OFFSET(G$9,$N906,0),"")+IF(VALUE(OFFSET(G$9,$N906,0))&lt;8/24,1,0)</f>
        <v>#VALUE!</v>
      </c>
      <c r="P906" s="132" t="str">
        <f t="shared" ref="P906:P969" ca="1" si="169">IF(ISNUMBER($G906),OFFSET(H$9,$N906,0),"")</f>
        <v/>
      </c>
      <c r="Q906" s="132" t="str">
        <f t="shared" ref="Q906:Q969" ca="1" si="170">IF(ISNUMBER($G906),OFFSET(I$9,$N906,0),"")</f>
        <v/>
      </c>
      <c r="R906" s="132" t="str">
        <f t="shared" ref="R906:R969" ca="1" si="171">IF(ISNUMBER($G906),OFFSET(J$9,$N906,0),"")</f>
        <v/>
      </c>
      <c r="S906" s="132" t="str">
        <f t="shared" ref="S906:S969" ca="1" si="172">IF(ISNUMBER($G906),OFFSET(K$9,$N906,0),"")</f>
        <v/>
      </c>
      <c r="U906" s="31">
        <v>1.0381944444444444</v>
      </c>
      <c r="V906" s="132">
        <f t="shared" ref="V906:V969" ca="1" si="173">VLOOKUP($U906,OFFSET($O$10,0,0,$H$8,5),2)</f>
        <v>29520</v>
      </c>
      <c r="W906" s="132">
        <f t="shared" ref="W906:W969" ca="1" si="174">VLOOKUP($U906,OFFSET($O$10,0,0,$H$8,5),3)</f>
        <v>29520</v>
      </c>
      <c r="X906" s="132">
        <f t="shared" ref="X906:X969" ca="1" si="175">VLOOKUP($U906,OFFSET($O$10,0,0,$H$8,5),4)</f>
        <v>29520</v>
      </c>
      <c r="Y906" s="132">
        <f t="shared" ref="Y906:Y969" ca="1" si="176">VLOOKUP($U906,OFFSET($O$10,0,0,$H$8,5),5)</f>
        <v>29520</v>
      </c>
      <c r="Z906">
        <f t="shared" si="167"/>
        <v>897</v>
      </c>
    </row>
    <row r="907" spans="7:26" x14ac:dyDescent="0.2">
      <c r="G907" s="371"/>
      <c r="M907" t="str">
        <f t="shared" ref="M907:M970" si="177">IF(M906&lt;$H$8,M906+1,"")</f>
        <v/>
      </c>
      <c r="N907" t="str">
        <f t="shared" ref="N907:N970" si="178">IF(AND(ISNUMBER(N906),1&lt;N906),N906-1,"")</f>
        <v/>
      </c>
      <c r="O907" s="31" t="e">
        <f t="shared" ca="1" si="168"/>
        <v>#VALUE!</v>
      </c>
      <c r="P907" s="132" t="str">
        <f t="shared" ca="1" si="169"/>
        <v/>
      </c>
      <c r="Q907" s="132" t="str">
        <f t="shared" ca="1" si="170"/>
        <v/>
      </c>
      <c r="R907" s="132" t="str">
        <f t="shared" ca="1" si="171"/>
        <v/>
      </c>
      <c r="S907" s="132" t="str">
        <f t="shared" ca="1" si="172"/>
        <v/>
      </c>
      <c r="U907" s="31">
        <v>1.038888888888889</v>
      </c>
      <c r="V907" s="132">
        <f t="shared" ca="1" si="173"/>
        <v>29520</v>
      </c>
      <c r="W907" s="132">
        <f t="shared" ca="1" si="174"/>
        <v>29520</v>
      </c>
      <c r="X907" s="132">
        <f t="shared" ca="1" si="175"/>
        <v>29520</v>
      </c>
      <c r="Y907" s="132">
        <f t="shared" ca="1" si="176"/>
        <v>29520</v>
      </c>
      <c r="Z907">
        <f t="shared" ref="Z907:Z970" si="179">Z906+1</f>
        <v>898</v>
      </c>
    </row>
    <row r="908" spans="7:26" x14ac:dyDescent="0.2">
      <c r="G908" s="371"/>
      <c r="M908" t="str">
        <f t="shared" si="177"/>
        <v/>
      </c>
      <c r="N908" t="str">
        <f t="shared" si="178"/>
        <v/>
      </c>
      <c r="O908" s="31" t="e">
        <f t="shared" ca="1" si="168"/>
        <v>#VALUE!</v>
      </c>
      <c r="P908" s="132" t="str">
        <f t="shared" ca="1" si="169"/>
        <v/>
      </c>
      <c r="Q908" s="132" t="str">
        <f t="shared" ca="1" si="170"/>
        <v/>
      </c>
      <c r="R908" s="132" t="str">
        <f t="shared" ca="1" si="171"/>
        <v/>
      </c>
      <c r="S908" s="132" t="str">
        <f t="shared" ca="1" si="172"/>
        <v/>
      </c>
      <c r="U908" s="31">
        <v>1.0395833333333333</v>
      </c>
      <c r="V908" s="132">
        <f t="shared" ca="1" si="173"/>
        <v>29520</v>
      </c>
      <c r="W908" s="132">
        <f t="shared" ca="1" si="174"/>
        <v>29520</v>
      </c>
      <c r="X908" s="132">
        <f t="shared" ca="1" si="175"/>
        <v>29520</v>
      </c>
      <c r="Y908" s="132">
        <f t="shared" ca="1" si="176"/>
        <v>29520</v>
      </c>
      <c r="Z908">
        <f t="shared" si="179"/>
        <v>899</v>
      </c>
    </row>
    <row r="909" spans="7:26" x14ac:dyDescent="0.2">
      <c r="G909" s="371"/>
      <c r="M909" t="str">
        <f t="shared" si="177"/>
        <v/>
      </c>
      <c r="N909" t="str">
        <f t="shared" si="178"/>
        <v/>
      </c>
      <c r="O909" s="31" t="e">
        <f t="shared" ca="1" si="168"/>
        <v>#VALUE!</v>
      </c>
      <c r="P909" s="132" t="str">
        <f t="shared" ca="1" si="169"/>
        <v/>
      </c>
      <c r="Q909" s="132" t="str">
        <f t="shared" ca="1" si="170"/>
        <v/>
      </c>
      <c r="R909" s="132" t="str">
        <f t="shared" ca="1" si="171"/>
        <v/>
      </c>
      <c r="S909" s="132" t="str">
        <f t="shared" ca="1" si="172"/>
        <v/>
      </c>
      <c r="U909" s="31">
        <v>1.0402777777777779</v>
      </c>
      <c r="V909" s="132">
        <f t="shared" ca="1" si="173"/>
        <v>29520</v>
      </c>
      <c r="W909" s="132">
        <f t="shared" ca="1" si="174"/>
        <v>29520</v>
      </c>
      <c r="X909" s="132">
        <f t="shared" ca="1" si="175"/>
        <v>29520</v>
      </c>
      <c r="Y909" s="132">
        <f t="shared" ca="1" si="176"/>
        <v>29520</v>
      </c>
      <c r="Z909">
        <f t="shared" si="179"/>
        <v>900</v>
      </c>
    </row>
    <row r="910" spans="7:26" x14ac:dyDescent="0.2">
      <c r="G910" s="371"/>
      <c r="M910" t="str">
        <f t="shared" si="177"/>
        <v/>
      </c>
      <c r="N910" t="str">
        <f t="shared" si="178"/>
        <v/>
      </c>
      <c r="O910" s="31" t="e">
        <f t="shared" ca="1" si="168"/>
        <v>#VALUE!</v>
      </c>
      <c r="P910" s="132" t="str">
        <f t="shared" ca="1" si="169"/>
        <v/>
      </c>
      <c r="Q910" s="132" t="str">
        <f t="shared" ca="1" si="170"/>
        <v/>
      </c>
      <c r="R910" s="132" t="str">
        <f t="shared" ca="1" si="171"/>
        <v/>
      </c>
      <c r="S910" s="132" t="str">
        <f t="shared" ca="1" si="172"/>
        <v/>
      </c>
      <c r="U910" s="31">
        <v>1.0409722222222222</v>
      </c>
      <c r="V910" s="132">
        <f t="shared" ca="1" si="173"/>
        <v>29520</v>
      </c>
      <c r="W910" s="132">
        <f t="shared" ca="1" si="174"/>
        <v>29520</v>
      </c>
      <c r="X910" s="132">
        <f t="shared" ca="1" si="175"/>
        <v>29520</v>
      </c>
      <c r="Y910" s="132">
        <f t="shared" ca="1" si="176"/>
        <v>29520</v>
      </c>
      <c r="Z910">
        <f t="shared" si="179"/>
        <v>901</v>
      </c>
    </row>
    <row r="911" spans="7:26" x14ac:dyDescent="0.2">
      <c r="G911" s="371"/>
      <c r="M911" t="str">
        <f t="shared" si="177"/>
        <v/>
      </c>
      <c r="N911" t="str">
        <f t="shared" si="178"/>
        <v/>
      </c>
      <c r="O911" s="31" t="e">
        <f t="shared" ca="1" si="168"/>
        <v>#VALUE!</v>
      </c>
      <c r="P911" s="132" t="str">
        <f t="shared" ca="1" si="169"/>
        <v/>
      </c>
      <c r="Q911" s="132" t="str">
        <f t="shared" ca="1" si="170"/>
        <v/>
      </c>
      <c r="R911" s="132" t="str">
        <f t="shared" ca="1" si="171"/>
        <v/>
      </c>
      <c r="S911" s="132" t="str">
        <f t="shared" ca="1" si="172"/>
        <v/>
      </c>
      <c r="U911" s="31">
        <v>1.0416666666666667</v>
      </c>
      <c r="V911" s="132">
        <f t="shared" ca="1" si="173"/>
        <v>29520</v>
      </c>
      <c r="W911" s="132">
        <f t="shared" ca="1" si="174"/>
        <v>29520</v>
      </c>
      <c r="X911" s="132">
        <f t="shared" ca="1" si="175"/>
        <v>29520</v>
      </c>
      <c r="Y911" s="132">
        <f t="shared" ca="1" si="176"/>
        <v>29520</v>
      </c>
      <c r="Z911">
        <f t="shared" si="179"/>
        <v>902</v>
      </c>
    </row>
    <row r="912" spans="7:26" x14ac:dyDescent="0.2">
      <c r="G912" s="371"/>
      <c r="M912" t="str">
        <f t="shared" si="177"/>
        <v/>
      </c>
      <c r="N912" t="str">
        <f t="shared" si="178"/>
        <v/>
      </c>
      <c r="O912" s="31" t="e">
        <f t="shared" ca="1" si="168"/>
        <v>#VALUE!</v>
      </c>
      <c r="P912" s="132" t="str">
        <f t="shared" ca="1" si="169"/>
        <v/>
      </c>
      <c r="Q912" s="132" t="str">
        <f t="shared" ca="1" si="170"/>
        <v/>
      </c>
      <c r="R912" s="132" t="str">
        <f t="shared" ca="1" si="171"/>
        <v/>
      </c>
      <c r="S912" s="132" t="str">
        <f t="shared" ca="1" si="172"/>
        <v/>
      </c>
      <c r="U912" s="31">
        <v>1.0423611111111111</v>
      </c>
      <c r="V912" s="132">
        <f t="shared" ca="1" si="173"/>
        <v>29520</v>
      </c>
      <c r="W912" s="132">
        <f t="shared" ca="1" si="174"/>
        <v>29520</v>
      </c>
      <c r="X912" s="132">
        <f t="shared" ca="1" si="175"/>
        <v>29520</v>
      </c>
      <c r="Y912" s="132">
        <f t="shared" ca="1" si="176"/>
        <v>29520</v>
      </c>
      <c r="Z912">
        <f t="shared" si="179"/>
        <v>903</v>
      </c>
    </row>
    <row r="913" spans="7:26" x14ac:dyDescent="0.2">
      <c r="G913" s="371"/>
      <c r="M913" t="str">
        <f t="shared" si="177"/>
        <v/>
      </c>
      <c r="N913" t="str">
        <f t="shared" si="178"/>
        <v/>
      </c>
      <c r="O913" s="31" t="e">
        <f t="shared" ca="1" si="168"/>
        <v>#VALUE!</v>
      </c>
      <c r="P913" s="132" t="str">
        <f t="shared" ca="1" si="169"/>
        <v/>
      </c>
      <c r="Q913" s="132" t="str">
        <f t="shared" ca="1" si="170"/>
        <v/>
      </c>
      <c r="R913" s="132" t="str">
        <f t="shared" ca="1" si="171"/>
        <v/>
      </c>
      <c r="S913" s="132" t="str">
        <f t="shared" ca="1" si="172"/>
        <v/>
      </c>
      <c r="U913" s="31">
        <v>1.0430555555555556</v>
      </c>
      <c r="V913" s="132">
        <f t="shared" ca="1" si="173"/>
        <v>29520</v>
      </c>
      <c r="W913" s="132">
        <f t="shared" ca="1" si="174"/>
        <v>29520</v>
      </c>
      <c r="X913" s="132">
        <f t="shared" ca="1" si="175"/>
        <v>29520</v>
      </c>
      <c r="Y913" s="132">
        <f t="shared" ca="1" si="176"/>
        <v>29520</v>
      </c>
      <c r="Z913">
        <f t="shared" si="179"/>
        <v>904</v>
      </c>
    </row>
    <row r="914" spans="7:26" x14ac:dyDescent="0.2">
      <c r="G914" s="371"/>
      <c r="M914" t="str">
        <f t="shared" si="177"/>
        <v/>
      </c>
      <c r="N914" t="str">
        <f t="shared" si="178"/>
        <v/>
      </c>
      <c r="O914" s="31" t="e">
        <f t="shared" ca="1" si="168"/>
        <v>#VALUE!</v>
      </c>
      <c r="P914" s="132" t="str">
        <f t="shared" ca="1" si="169"/>
        <v/>
      </c>
      <c r="Q914" s="132" t="str">
        <f t="shared" ca="1" si="170"/>
        <v/>
      </c>
      <c r="R914" s="132" t="str">
        <f t="shared" ca="1" si="171"/>
        <v/>
      </c>
      <c r="S914" s="132" t="str">
        <f t="shared" ca="1" si="172"/>
        <v/>
      </c>
      <c r="U914" s="31">
        <v>1.04375</v>
      </c>
      <c r="V914" s="132">
        <f t="shared" ca="1" si="173"/>
        <v>29520</v>
      </c>
      <c r="W914" s="132">
        <f t="shared" ca="1" si="174"/>
        <v>29520</v>
      </c>
      <c r="X914" s="132">
        <f t="shared" ca="1" si="175"/>
        <v>29520</v>
      </c>
      <c r="Y914" s="132">
        <f t="shared" ca="1" si="176"/>
        <v>29520</v>
      </c>
      <c r="Z914">
        <f t="shared" si="179"/>
        <v>905</v>
      </c>
    </row>
    <row r="915" spans="7:26" x14ac:dyDescent="0.2">
      <c r="G915" s="371"/>
      <c r="M915" t="str">
        <f t="shared" si="177"/>
        <v/>
      </c>
      <c r="N915" t="str">
        <f t="shared" si="178"/>
        <v/>
      </c>
      <c r="O915" s="31" t="e">
        <f t="shared" ca="1" si="168"/>
        <v>#VALUE!</v>
      </c>
      <c r="P915" s="132" t="str">
        <f t="shared" ca="1" si="169"/>
        <v/>
      </c>
      <c r="Q915" s="132" t="str">
        <f t="shared" ca="1" si="170"/>
        <v/>
      </c>
      <c r="R915" s="132" t="str">
        <f t="shared" ca="1" si="171"/>
        <v/>
      </c>
      <c r="S915" s="132" t="str">
        <f t="shared" ca="1" si="172"/>
        <v/>
      </c>
      <c r="U915" s="31">
        <v>1.0444444444444445</v>
      </c>
      <c r="V915" s="132">
        <f t="shared" ca="1" si="173"/>
        <v>29520</v>
      </c>
      <c r="W915" s="132">
        <f t="shared" ca="1" si="174"/>
        <v>29520</v>
      </c>
      <c r="X915" s="132">
        <f t="shared" ca="1" si="175"/>
        <v>29520</v>
      </c>
      <c r="Y915" s="132">
        <f t="shared" ca="1" si="176"/>
        <v>29520</v>
      </c>
      <c r="Z915">
        <f t="shared" si="179"/>
        <v>906</v>
      </c>
    </row>
    <row r="916" spans="7:26" x14ac:dyDescent="0.2">
      <c r="G916" s="371"/>
      <c r="M916" t="str">
        <f t="shared" si="177"/>
        <v/>
      </c>
      <c r="N916" t="str">
        <f t="shared" si="178"/>
        <v/>
      </c>
      <c r="O916" s="31" t="e">
        <f t="shared" ca="1" si="168"/>
        <v>#VALUE!</v>
      </c>
      <c r="P916" s="132" t="str">
        <f t="shared" ca="1" si="169"/>
        <v/>
      </c>
      <c r="Q916" s="132" t="str">
        <f t="shared" ca="1" si="170"/>
        <v/>
      </c>
      <c r="R916" s="132" t="str">
        <f t="shared" ca="1" si="171"/>
        <v/>
      </c>
      <c r="S916" s="132" t="str">
        <f t="shared" ca="1" si="172"/>
        <v/>
      </c>
      <c r="U916" s="31">
        <v>1.0451388888888888</v>
      </c>
      <c r="V916" s="132">
        <f t="shared" ca="1" si="173"/>
        <v>29520</v>
      </c>
      <c r="W916" s="132">
        <f t="shared" ca="1" si="174"/>
        <v>29520</v>
      </c>
      <c r="X916" s="132">
        <f t="shared" ca="1" si="175"/>
        <v>29520</v>
      </c>
      <c r="Y916" s="132">
        <f t="shared" ca="1" si="176"/>
        <v>29520</v>
      </c>
      <c r="Z916">
        <f t="shared" si="179"/>
        <v>907</v>
      </c>
    </row>
    <row r="917" spans="7:26" x14ac:dyDescent="0.2">
      <c r="G917" s="371"/>
      <c r="M917" t="str">
        <f t="shared" si="177"/>
        <v/>
      </c>
      <c r="N917" t="str">
        <f t="shared" si="178"/>
        <v/>
      </c>
      <c r="O917" s="31" t="e">
        <f t="shared" ca="1" si="168"/>
        <v>#VALUE!</v>
      </c>
      <c r="P917" s="132" t="str">
        <f t="shared" ca="1" si="169"/>
        <v/>
      </c>
      <c r="Q917" s="132" t="str">
        <f t="shared" ca="1" si="170"/>
        <v/>
      </c>
      <c r="R917" s="132" t="str">
        <f t="shared" ca="1" si="171"/>
        <v/>
      </c>
      <c r="S917" s="132" t="str">
        <f t="shared" ca="1" si="172"/>
        <v/>
      </c>
      <c r="U917" s="31">
        <v>1.0458333333333334</v>
      </c>
      <c r="V917" s="132">
        <f t="shared" ca="1" si="173"/>
        <v>29520</v>
      </c>
      <c r="W917" s="132">
        <f t="shared" ca="1" si="174"/>
        <v>29520</v>
      </c>
      <c r="X917" s="132">
        <f t="shared" ca="1" si="175"/>
        <v>29520</v>
      </c>
      <c r="Y917" s="132">
        <f t="shared" ca="1" si="176"/>
        <v>29520</v>
      </c>
      <c r="Z917">
        <f t="shared" si="179"/>
        <v>908</v>
      </c>
    </row>
    <row r="918" spans="7:26" x14ac:dyDescent="0.2">
      <c r="G918" s="371"/>
      <c r="M918" t="str">
        <f t="shared" si="177"/>
        <v/>
      </c>
      <c r="N918" t="str">
        <f t="shared" si="178"/>
        <v/>
      </c>
      <c r="O918" s="31" t="e">
        <f t="shared" ca="1" si="168"/>
        <v>#VALUE!</v>
      </c>
      <c r="P918" s="132" t="str">
        <f t="shared" ca="1" si="169"/>
        <v/>
      </c>
      <c r="Q918" s="132" t="str">
        <f t="shared" ca="1" si="170"/>
        <v/>
      </c>
      <c r="R918" s="132" t="str">
        <f t="shared" ca="1" si="171"/>
        <v/>
      </c>
      <c r="S918" s="132" t="str">
        <f t="shared" ca="1" si="172"/>
        <v/>
      </c>
      <c r="U918" s="31">
        <v>1.0465277777777777</v>
      </c>
      <c r="V918" s="132">
        <f t="shared" ca="1" si="173"/>
        <v>29520</v>
      </c>
      <c r="W918" s="132">
        <f t="shared" ca="1" si="174"/>
        <v>29520</v>
      </c>
      <c r="X918" s="132">
        <f t="shared" ca="1" si="175"/>
        <v>29520</v>
      </c>
      <c r="Y918" s="132">
        <f t="shared" ca="1" si="176"/>
        <v>29520</v>
      </c>
      <c r="Z918">
        <f t="shared" si="179"/>
        <v>909</v>
      </c>
    </row>
    <row r="919" spans="7:26" x14ac:dyDescent="0.2">
      <c r="G919" s="371"/>
      <c r="M919" t="str">
        <f t="shared" si="177"/>
        <v/>
      </c>
      <c r="N919" t="str">
        <f t="shared" si="178"/>
        <v/>
      </c>
      <c r="O919" s="31" t="e">
        <f t="shared" ca="1" si="168"/>
        <v>#VALUE!</v>
      </c>
      <c r="P919" s="132" t="str">
        <f t="shared" ca="1" si="169"/>
        <v/>
      </c>
      <c r="Q919" s="132" t="str">
        <f t="shared" ca="1" si="170"/>
        <v/>
      </c>
      <c r="R919" s="132" t="str">
        <f t="shared" ca="1" si="171"/>
        <v/>
      </c>
      <c r="S919" s="132" t="str">
        <f t="shared" ca="1" si="172"/>
        <v/>
      </c>
      <c r="U919" s="31">
        <v>1.0472222222222223</v>
      </c>
      <c r="V919" s="132">
        <f t="shared" ca="1" si="173"/>
        <v>29520</v>
      </c>
      <c r="W919" s="132">
        <f t="shared" ca="1" si="174"/>
        <v>29520</v>
      </c>
      <c r="X919" s="132">
        <f t="shared" ca="1" si="175"/>
        <v>29520</v>
      </c>
      <c r="Y919" s="132">
        <f t="shared" ca="1" si="176"/>
        <v>29520</v>
      </c>
      <c r="Z919">
        <f t="shared" si="179"/>
        <v>910</v>
      </c>
    </row>
    <row r="920" spans="7:26" x14ac:dyDescent="0.2">
      <c r="G920" s="371"/>
      <c r="M920" t="str">
        <f t="shared" si="177"/>
        <v/>
      </c>
      <c r="N920" t="str">
        <f t="shared" si="178"/>
        <v/>
      </c>
      <c r="O920" s="31" t="e">
        <f t="shared" ca="1" si="168"/>
        <v>#VALUE!</v>
      </c>
      <c r="P920" s="132" t="str">
        <f t="shared" ca="1" si="169"/>
        <v/>
      </c>
      <c r="Q920" s="132" t="str">
        <f t="shared" ca="1" si="170"/>
        <v/>
      </c>
      <c r="R920" s="132" t="str">
        <f t="shared" ca="1" si="171"/>
        <v/>
      </c>
      <c r="S920" s="132" t="str">
        <f t="shared" ca="1" si="172"/>
        <v/>
      </c>
      <c r="U920" s="31">
        <v>1.0479166666666666</v>
      </c>
      <c r="V920" s="132">
        <f t="shared" ca="1" si="173"/>
        <v>29520</v>
      </c>
      <c r="W920" s="132">
        <f t="shared" ca="1" si="174"/>
        <v>29520</v>
      </c>
      <c r="X920" s="132">
        <f t="shared" ca="1" si="175"/>
        <v>29520</v>
      </c>
      <c r="Y920" s="132">
        <f t="shared" ca="1" si="176"/>
        <v>29520</v>
      </c>
      <c r="Z920">
        <f t="shared" si="179"/>
        <v>911</v>
      </c>
    </row>
    <row r="921" spans="7:26" x14ac:dyDescent="0.2">
      <c r="G921" s="371"/>
      <c r="M921" t="str">
        <f t="shared" si="177"/>
        <v/>
      </c>
      <c r="N921" t="str">
        <f t="shared" si="178"/>
        <v/>
      </c>
      <c r="O921" s="31" t="e">
        <f t="shared" ca="1" si="168"/>
        <v>#VALUE!</v>
      </c>
      <c r="P921" s="132" t="str">
        <f t="shared" ca="1" si="169"/>
        <v/>
      </c>
      <c r="Q921" s="132" t="str">
        <f t="shared" ca="1" si="170"/>
        <v/>
      </c>
      <c r="R921" s="132" t="str">
        <f t="shared" ca="1" si="171"/>
        <v/>
      </c>
      <c r="S921" s="132" t="str">
        <f t="shared" ca="1" si="172"/>
        <v/>
      </c>
      <c r="U921" s="31">
        <v>1.0486111111111112</v>
      </c>
      <c r="V921" s="132">
        <f t="shared" ca="1" si="173"/>
        <v>29520</v>
      </c>
      <c r="W921" s="132">
        <f t="shared" ca="1" si="174"/>
        <v>29520</v>
      </c>
      <c r="X921" s="132">
        <f t="shared" ca="1" si="175"/>
        <v>29520</v>
      </c>
      <c r="Y921" s="132">
        <f t="shared" ca="1" si="176"/>
        <v>29520</v>
      </c>
      <c r="Z921">
        <f t="shared" si="179"/>
        <v>912</v>
      </c>
    </row>
    <row r="922" spans="7:26" x14ac:dyDescent="0.2">
      <c r="G922" s="371"/>
      <c r="M922" t="str">
        <f t="shared" si="177"/>
        <v/>
      </c>
      <c r="N922" t="str">
        <f t="shared" si="178"/>
        <v/>
      </c>
      <c r="O922" s="31" t="e">
        <f t="shared" ca="1" si="168"/>
        <v>#VALUE!</v>
      </c>
      <c r="P922" s="132" t="str">
        <f t="shared" ca="1" si="169"/>
        <v/>
      </c>
      <c r="Q922" s="132" t="str">
        <f t="shared" ca="1" si="170"/>
        <v/>
      </c>
      <c r="R922" s="132" t="str">
        <f t="shared" ca="1" si="171"/>
        <v/>
      </c>
      <c r="S922" s="132" t="str">
        <f t="shared" ca="1" si="172"/>
        <v/>
      </c>
      <c r="U922" s="31">
        <v>1.0493055555555555</v>
      </c>
      <c r="V922" s="132">
        <f t="shared" ca="1" si="173"/>
        <v>29520</v>
      </c>
      <c r="W922" s="132">
        <f t="shared" ca="1" si="174"/>
        <v>29520</v>
      </c>
      <c r="X922" s="132">
        <f t="shared" ca="1" si="175"/>
        <v>29520</v>
      </c>
      <c r="Y922" s="132">
        <f t="shared" ca="1" si="176"/>
        <v>29520</v>
      </c>
      <c r="Z922">
        <f t="shared" si="179"/>
        <v>913</v>
      </c>
    </row>
    <row r="923" spans="7:26" x14ac:dyDescent="0.2">
      <c r="G923" s="371"/>
      <c r="M923" t="str">
        <f t="shared" si="177"/>
        <v/>
      </c>
      <c r="N923" t="str">
        <f t="shared" si="178"/>
        <v/>
      </c>
      <c r="O923" s="31" t="e">
        <f t="shared" ca="1" si="168"/>
        <v>#VALUE!</v>
      </c>
      <c r="P923" s="132" t="str">
        <f t="shared" ca="1" si="169"/>
        <v/>
      </c>
      <c r="Q923" s="132" t="str">
        <f t="shared" ca="1" si="170"/>
        <v/>
      </c>
      <c r="R923" s="132" t="str">
        <f t="shared" ca="1" si="171"/>
        <v/>
      </c>
      <c r="S923" s="132" t="str">
        <f t="shared" ca="1" si="172"/>
        <v/>
      </c>
      <c r="U923" s="31">
        <v>1.05</v>
      </c>
      <c r="V923" s="132">
        <f t="shared" ca="1" si="173"/>
        <v>29520</v>
      </c>
      <c r="W923" s="132">
        <f t="shared" ca="1" si="174"/>
        <v>29520</v>
      </c>
      <c r="X923" s="132">
        <f t="shared" ca="1" si="175"/>
        <v>29520</v>
      </c>
      <c r="Y923" s="132">
        <f t="shared" ca="1" si="176"/>
        <v>29520</v>
      </c>
      <c r="Z923">
        <f t="shared" si="179"/>
        <v>914</v>
      </c>
    </row>
    <row r="924" spans="7:26" x14ac:dyDescent="0.2">
      <c r="G924" s="371"/>
      <c r="M924" t="str">
        <f t="shared" si="177"/>
        <v/>
      </c>
      <c r="N924" t="str">
        <f t="shared" si="178"/>
        <v/>
      </c>
      <c r="O924" s="31" t="e">
        <f t="shared" ca="1" si="168"/>
        <v>#VALUE!</v>
      </c>
      <c r="P924" s="132" t="str">
        <f t="shared" ca="1" si="169"/>
        <v/>
      </c>
      <c r="Q924" s="132" t="str">
        <f t="shared" ca="1" si="170"/>
        <v/>
      </c>
      <c r="R924" s="132" t="str">
        <f t="shared" ca="1" si="171"/>
        <v/>
      </c>
      <c r="S924" s="132" t="str">
        <f t="shared" ca="1" si="172"/>
        <v/>
      </c>
      <c r="U924" s="31">
        <v>1.0506944444444444</v>
      </c>
      <c r="V924" s="132">
        <f t="shared" ca="1" si="173"/>
        <v>29520</v>
      </c>
      <c r="W924" s="132">
        <f t="shared" ca="1" si="174"/>
        <v>29520</v>
      </c>
      <c r="X924" s="132">
        <f t="shared" ca="1" si="175"/>
        <v>29520</v>
      </c>
      <c r="Y924" s="132">
        <f t="shared" ca="1" si="176"/>
        <v>29520</v>
      </c>
      <c r="Z924">
        <f t="shared" si="179"/>
        <v>915</v>
      </c>
    </row>
    <row r="925" spans="7:26" x14ac:dyDescent="0.2">
      <c r="G925" s="371"/>
      <c r="M925" t="str">
        <f t="shared" si="177"/>
        <v/>
      </c>
      <c r="N925" t="str">
        <f t="shared" si="178"/>
        <v/>
      </c>
      <c r="O925" s="31" t="e">
        <f t="shared" ca="1" si="168"/>
        <v>#VALUE!</v>
      </c>
      <c r="P925" s="132" t="str">
        <f t="shared" ca="1" si="169"/>
        <v/>
      </c>
      <c r="Q925" s="132" t="str">
        <f t="shared" ca="1" si="170"/>
        <v/>
      </c>
      <c r="R925" s="132" t="str">
        <f t="shared" ca="1" si="171"/>
        <v/>
      </c>
      <c r="S925" s="132" t="str">
        <f t="shared" ca="1" si="172"/>
        <v/>
      </c>
      <c r="U925" s="31">
        <v>1.0513888888888889</v>
      </c>
      <c r="V925" s="132">
        <f t="shared" ca="1" si="173"/>
        <v>29520</v>
      </c>
      <c r="W925" s="132">
        <f t="shared" ca="1" si="174"/>
        <v>29520</v>
      </c>
      <c r="X925" s="132">
        <f t="shared" ca="1" si="175"/>
        <v>29520</v>
      </c>
      <c r="Y925" s="132">
        <f t="shared" ca="1" si="176"/>
        <v>29520</v>
      </c>
      <c r="Z925">
        <f t="shared" si="179"/>
        <v>916</v>
      </c>
    </row>
    <row r="926" spans="7:26" x14ac:dyDescent="0.2">
      <c r="G926" s="371"/>
      <c r="M926" t="str">
        <f t="shared" si="177"/>
        <v/>
      </c>
      <c r="N926" t="str">
        <f t="shared" si="178"/>
        <v/>
      </c>
      <c r="O926" s="31" t="e">
        <f t="shared" ca="1" si="168"/>
        <v>#VALUE!</v>
      </c>
      <c r="P926" s="132" t="str">
        <f t="shared" ca="1" si="169"/>
        <v/>
      </c>
      <c r="Q926" s="132" t="str">
        <f t="shared" ca="1" si="170"/>
        <v/>
      </c>
      <c r="R926" s="132" t="str">
        <f t="shared" ca="1" si="171"/>
        <v/>
      </c>
      <c r="S926" s="132" t="str">
        <f t="shared" ca="1" si="172"/>
        <v/>
      </c>
      <c r="U926" s="31">
        <v>1.0520833333333333</v>
      </c>
      <c r="V926" s="132">
        <f t="shared" ca="1" si="173"/>
        <v>29520</v>
      </c>
      <c r="W926" s="132">
        <f t="shared" ca="1" si="174"/>
        <v>29520</v>
      </c>
      <c r="X926" s="132">
        <f t="shared" ca="1" si="175"/>
        <v>29520</v>
      </c>
      <c r="Y926" s="132">
        <f t="shared" ca="1" si="176"/>
        <v>29520</v>
      </c>
      <c r="Z926">
        <f t="shared" si="179"/>
        <v>917</v>
      </c>
    </row>
    <row r="927" spans="7:26" x14ac:dyDescent="0.2">
      <c r="G927" s="371"/>
      <c r="M927" t="str">
        <f t="shared" si="177"/>
        <v/>
      </c>
      <c r="N927" t="str">
        <f t="shared" si="178"/>
        <v/>
      </c>
      <c r="O927" s="31" t="e">
        <f t="shared" ca="1" si="168"/>
        <v>#VALUE!</v>
      </c>
      <c r="P927" s="132" t="str">
        <f t="shared" ca="1" si="169"/>
        <v/>
      </c>
      <c r="Q927" s="132" t="str">
        <f t="shared" ca="1" si="170"/>
        <v/>
      </c>
      <c r="R927" s="132" t="str">
        <f t="shared" ca="1" si="171"/>
        <v/>
      </c>
      <c r="S927" s="132" t="str">
        <f t="shared" ca="1" si="172"/>
        <v/>
      </c>
      <c r="U927" s="31">
        <v>1.0527777777777778</v>
      </c>
      <c r="V927" s="132">
        <f t="shared" ca="1" si="173"/>
        <v>29520</v>
      </c>
      <c r="W927" s="132">
        <f t="shared" ca="1" si="174"/>
        <v>29520</v>
      </c>
      <c r="X927" s="132">
        <f t="shared" ca="1" si="175"/>
        <v>29520</v>
      </c>
      <c r="Y927" s="132">
        <f t="shared" ca="1" si="176"/>
        <v>29520</v>
      </c>
      <c r="Z927">
        <f t="shared" si="179"/>
        <v>918</v>
      </c>
    </row>
    <row r="928" spans="7:26" x14ac:dyDescent="0.2">
      <c r="G928" s="371"/>
      <c r="M928" t="str">
        <f t="shared" si="177"/>
        <v/>
      </c>
      <c r="N928" t="str">
        <f t="shared" si="178"/>
        <v/>
      </c>
      <c r="O928" s="31" t="e">
        <f t="shared" ca="1" si="168"/>
        <v>#VALUE!</v>
      </c>
      <c r="P928" s="132" t="str">
        <f t="shared" ca="1" si="169"/>
        <v/>
      </c>
      <c r="Q928" s="132" t="str">
        <f t="shared" ca="1" si="170"/>
        <v/>
      </c>
      <c r="R928" s="132" t="str">
        <f t="shared" ca="1" si="171"/>
        <v/>
      </c>
      <c r="S928" s="132" t="str">
        <f t="shared" ca="1" si="172"/>
        <v/>
      </c>
      <c r="U928" s="31">
        <v>1.0534722222222221</v>
      </c>
      <c r="V928" s="132">
        <f t="shared" ca="1" si="173"/>
        <v>29520</v>
      </c>
      <c r="W928" s="132">
        <f t="shared" ca="1" si="174"/>
        <v>29520</v>
      </c>
      <c r="X928" s="132">
        <f t="shared" ca="1" si="175"/>
        <v>29520</v>
      </c>
      <c r="Y928" s="132">
        <f t="shared" ca="1" si="176"/>
        <v>29520</v>
      </c>
      <c r="Z928">
        <f t="shared" si="179"/>
        <v>919</v>
      </c>
    </row>
    <row r="929" spans="7:26" x14ac:dyDescent="0.2">
      <c r="G929" s="371"/>
      <c r="M929" t="str">
        <f t="shared" si="177"/>
        <v/>
      </c>
      <c r="N929" t="str">
        <f t="shared" si="178"/>
        <v/>
      </c>
      <c r="O929" s="31" t="e">
        <f t="shared" ca="1" si="168"/>
        <v>#VALUE!</v>
      </c>
      <c r="P929" s="132" t="str">
        <f t="shared" ca="1" si="169"/>
        <v/>
      </c>
      <c r="Q929" s="132" t="str">
        <f t="shared" ca="1" si="170"/>
        <v/>
      </c>
      <c r="R929" s="132" t="str">
        <f t="shared" ca="1" si="171"/>
        <v/>
      </c>
      <c r="S929" s="132" t="str">
        <f t="shared" ca="1" si="172"/>
        <v/>
      </c>
      <c r="U929" s="31">
        <v>1.0541666666666667</v>
      </c>
      <c r="V929" s="132">
        <f t="shared" ca="1" si="173"/>
        <v>29520</v>
      </c>
      <c r="W929" s="132">
        <f t="shared" ca="1" si="174"/>
        <v>29520</v>
      </c>
      <c r="X929" s="132">
        <f t="shared" ca="1" si="175"/>
        <v>29520</v>
      </c>
      <c r="Y929" s="132">
        <f t="shared" ca="1" si="176"/>
        <v>29520</v>
      </c>
      <c r="Z929">
        <f t="shared" si="179"/>
        <v>920</v>
      </c>
    </row>
    <row r="930" spans="7:26" x14ac:dyDescent="0.2">
      <c r="G930" s="371"/>
      <c r="M930" t="str">
        <f t="shared" si="177"/>
        <v/>
      </c>
      <c r="N930" t="str">
        <f t="shared" si="178"/>
        <v/>
      </c>
      <c r="O930" s="31" t="e">
        <f t="shared" ca="1" si="168"/>
        <v>#VALUE!</v>
      </c>
      <c r="P930" s="132" t="str">
        <f t="shared" ca="1" si="169"/>
        <v/>
      </c>
      <c r="Q930" s="132" t="str">
        <f t="shared" ca="1" si="170"/>
        <v/>
      </c>
      <c r="R930" s="132" t="str">
        <f t="shared" ca="1" si="171"/>
        <v/>
      </c>
      <c r="S930" s="132" t="str">
        <f t="shared" ca="1" si="172"/>
        <v/>
      </c>
      <c r="U930" s="31">
        <v>1.054861111111111</v>
      </c>
      <c r="V930" s="132">
        <f t="shared" ca="1" si="173"/>
        <v>29520</v>
      </c>
      <c r="W930" s="132">
        <f t="shared" ca="1" si="174"/>
        <v>29520</v>
      </c>
      <c r="X930" s="132">
        <f t="shared" ca="1" si="175"/>
        <v>29520</v>
      </c>
      <c r="Y930" s="132">
        <f t="shared" ca="1" si="176"/>
        <v>29520</v>
      </c>
      <c r="Z930">
        <f t="shared" si="179"/>
        <v>921</v>
      </c>
    </row>
    <row r="931" spans="7:26" x14ac:dyDescent="0.2">
      <c r="G931" s="371"/>
      <c r="M931" t="str">
        <f t="shared" si="177"/>
        <v/>
      </c>
      <c r="N931" t="str">
        <f t="shared" si="178"/>
        <v/>
      </c>
      <c r="O931" s="31" t="e">
        <f t="shared" ca="1" si="168"/>
        <v>#VALUE!</v>
      </c>
      <c r="P931" s="132" t="str">
        <f t="shared" ca="1" si="169"/>
        <v/>
      </c>
      <c r="Q931" s="132" t="str">
        <f t="shared" ca="1" si="170"/>
        <v/>
      </c>
      <c r="R931" s="132" t="str">
        <f t="shared" ca="1" si="171"/>
        <v/>
      </c>
      <c r="S931" s="132" t="str">
        <f t="shared" ca="1" si="172"/>
        <v/>
      </c>
      <c r="U931" s="31">
        <v>1.0555555555555556</v>
      </c>
      <c r="V931" s="132">
        <f t="shared" ca="1" si="173"/>
        <v>29520</v>
      </c>
      <c r="W931" s="132">
        <f t="shared" ca="1" si="174"/>
        <v>29520</v>
      </c>
      <c r="X931" s="132">
        <f t="shared" ca="1" si="175"/>
        <v>29520</v>
      </c>
      <c r="Y931" s="132">
        <f t="shared" ca="1" si="176"/>
        <v>29520</v>
      </c>
      <c r="Z931">
        <f t="shared" si="179"/>
        <v>922</v>
      </c>
    </row>
    <row r="932" spans="7:26" x14ac:dyDescent="0.2">
      <c r="G932" s="371"/>
      <c r="M932" t="str">
        <f t="shared" si="177"/>
        <v/>
      </c>
      <c r="N932" t="str">
        <f t="shared" si="178"/>
        <v/>
      </c>
      <c r="O932" s="31" t="e">
        <f t="shared" ca="1" si="168"/>
        <v>#VALUE!</v>
      </c>
      <c r="P932" s="132" t="str">
        <f t="shared" ca="1" si="169"/>
        <v/>
      </c>
      <c r="Q932" s="132" t="str">
        <f t="shared" ca="1" si="170"/>
        <v/>
      </c>
      <c r="R932" s="132" t="str">
        <f t="shared" ca="1" si="171"/>
        <v/>
      </c>
      <c r="S932" s="132" t="str">
        <f t="shared" ca="1" si="172"/>
        <v/>
      </c>
      <c r="U932" s="31">
        <v>1.0562499999999999</v>
      </c>
      <c r="V932" s="132">
        <f t="shared" ca="1" si="173"/>
        <v>29520</v>
      </c>
      <c r="W932" s="132">
        <f t="shared" ca="1" si="174"/>
        <v>29520</v>
      </c>
      <c r="X932" s="132">
        <f t="shared" ca="1" si="175"/>
        <v>29520</v>
      </c>
      <c r="Y932" s="132">
        <f t="shared" ca="1" si="176"/>
        <v>29520</v>
      </c>
      <c r="Z932">
        <f t="shared" si="179"/>
        <v>923</v>
      </c>
    </row>
    <row r="933" spans="7:26" x14ac:dyDescent="0.2">
      <c r="G933" s="371"/>
      <c r="M933" t="str">
        <f t="shared" si="177"/>
        <v/>
      </c>
      <c r="N933" t="str">
        <f t="shared" si="178"/>
        <v/>
      </c>
      <c r="O933" s="31" t="e">
        <f t="shared" ca="1" si="168"/>
        <v>#VALUE!</v>
      </c>
      <c r="P933" s="132" t="str">
        <f t="shared" ca="1" si="169"/>
        <v/>
      </c>
      <c r="Q933" s="132" t="str">
        <f t="shared" ca="1" si="170"/>
        <v/>
      </c>
      <c r="R933" s="132" t="str">
        <f t="shared" ca="1" si="171"/>
        <v/>
      </c>
      <c r="S933" s="132" t="str">
        <f t="shared" ca="1" si="172"/>
        <v/>
      </c>
      <c r="U933" s="31">
        <v>1.0569444444444445</v>
      </c>
      <c r="V933" s="132">
        <f t="shared" ca="1" si="173"/>
        <v>29520</v>
      </c>
      <c r="W933" s="132">
        <f t="shared" ca="1" si="174"/>
        <v>29520</v>
      </c>
      <c r="X933" s="132">
        <f t="shared" ca="1" si="175"/>
        <v>29520</v>
      </c>
      <c r="Y933" s="132">
        <f t="shared" ca="1" si="176"/>
        <v>29520</v>
      </c>
      <c r="Z933">
        <f t="shared" si="179"/>
        <v>924</v>
      </c>
    </row>
    <row r="934" spans="7:26" x14ac:dyDescent="0.2">
      <c r="G934" s="371"/>
      <c r="M934" t="str">
        <f t="shared" si="177"/>
        <v/>
      </c>
      <c r="N934" t="str">
        <f t="shared" si="178"/>
        <v/>
      </c>
      <c r="O934" s="31" t="e">
        <f t="shared" ca="1" si="168"/>
        <v>#VALUE!</v>
      </c>
      <c r="P934" s="132" t="str">
        <f t="shared" ca="1" si="169"/>
        <v/>
      </c>
      <c r="Q934" s="132" t="str">
        <f t="shared" ca="1" si="170"/>
        <v/>
      </c>
      <c r="R934" s="132" t="str">
        <f t="shared" ca="1" si="171"/>
        <v/>
      </c>
      <c r="S934" s="132" t="str">
        <f t="shared" ca="1" si="172"/>
        <v/>
      </c>
      <c r="U934" s="31">
        <v>1.0576388888888888</v>
      </c>
      <c r="V934" s="132">
        <f t="shared" ca="1" si="173"/>
        <v>29520</v>
      </c>
      <c r="W934" s="132">
        <f t="shared" ca="1" si="174"/>
        <v>29520</v>
      </c>
      <c r="X934" s="132">
        <f t="shared" ca="1" si="175"/>
        <v>29520</v>
      </c>
      <c r="Y934" s="132">
        <f t="shared" ca="1" si="176"/>
        <v>29520</v>
      </c>
      <c r="Z934">
        <f t="shared" si="179"/>
        <v>925</v>
      </c>
    </row>
    <row r="935" spans="7:26" x14ac:dyDescent="0.2">
      <c r="G935" s="371"/>
      <c r="M935" t="str">
        <f t="shared" si="177"/>
        <v/>
      </c>
      <c r="N935" t="str">
        <f t="shared" si="178"/>
        <v/>
      </c>
      <c r="O935" s="31" t="e">
        <f t="shared" ca="1" si="168"/>
        <v>#VALUE!</v>
      </c>
      <c r="P935" s="132" t="str">
        <f t="shared" ca="1" si="169"/>
        <v/>
      </c>
      <c r="Q935" s="132" t="str">
        <f t="shared" ca="1" si="170"/>
        <v/>
      </c>
      <c r="R935" s="132" t="str">
        <f t="shared" ca="1" si="171"/>
        <v/>
      </c>
      <c r="S935" s="132" t="str">
        <f t="shared" ca="1" si="172"/>
        <v/>
      </c>
      <c r="U935" s="31">
        <v>1.0583333333333333</v>
      </c>
      <c r="V935" s="132">
        <f t="shared" ca="1" si="173"/>
        <v>29520</v>
      </c>
      <c r="W935" s="132">
        <f t="shared" ca="1" si="174"/>
        <v>29520</v>
      </c>
      <c r="X935" s="132">
        <f t="shared" ca="1" si="175"/>
        <v>29520</v>
      </c>
      <c r="Y935" s="132">
        <f t="shared" ca="1" si="176"/>
        <v>29520</v>
      </c>
      <c r="Z935">
        <f t="shared" si="179"/>
        <v>926</v>
      </c>
    </row>
    <row r="936" spans="7:26" x14ac:dyDescent="0.2">
      <c r="G936" s="371"/>
      <c r="M936" t="str">
        <f t="shared" si="177"/>
        <v/>
      </c>
      <c r="N936" t="str">
        <f t="shared" si="178"/>
        <v/>
      </c>
      <c r="O936" s="31" t="e">
        <f t="shared" ca="1" si="168"/>
        <v>#VALUE!</v>
      </c>
      <c r="P936" s="132" t="str">
        <f t="shared" ca="1" si="169"/>
        <v/>
      </c>
      <c r="Q936" s="132" t="str">
        <f t="shared" ca="1" si="170"/>
        <v/>
      </c>
      <c r="R936" s="132" t="str">
        <f t="shared" ca="1" si="171"/>
        <v/>
      </c>
      <c r="S936" s="132" t="str">
        <f t="shared" ca="1" si="172"/>
        <v/>
      </c>
      <c r="U936" s="31">
        <v>1.0590277777777777</v>
      </c>
      <c r="V936" s="132">
        <f t="shared" ca="1" si="173"/>
        <v>29520</v>
      </c>
      <c r="W936" s="132">
        <f t="shared" ca="1" si="174"/>
        <v>29520</v>
      </c>
      <c r="X936" s="132">
        <f t="shared" ca="1" si="175"/>
        <v>29520</v>
      </c>
      <c r="Y936" s="132">
        <f t="shared" ca="1" si="176"/>
        <v>29520</v>
      </c>
      <c r="Z936">
        <f t="shared" si="179"/>
        <v>927</v>
      </c>
    </row>
    <row r="937" spans="7:26" x14ac:dyDescent="0.2">
      <c r="G937" s="371"/>
      <c r="M937" t="str">
        <f t="shared" si="177"/>
        <v/>
      </c>
      <c r="N937" t="str">
        <f t="shared" si="178"/>
        <v/>
      </c>
      <c r="O937" s="31" t="e">
        <f t="shared" ca="1" si="168"/>
        <v>#VALUE!</v>
      </c>
      <c r="P937" s="132" t="str">
        <f t="shared" ca="1" si="169"/>
        <v/>
      </c>
      <c r="Q937" s="132" t="str">
        <f t="shared" ca="1" si="170"/>
        <v/>
      </c>
      <c r="R937" s="132" t="str">
        <f t="shared" ca="1" si="171"/>
        <v/>
      </c>
      <c r="S937" s="132" t="str">
        <f t="shared" ca="1" si="172"/>
        <v/>
      </c>
      <c r="U937" s="31">
        <v>1.0597222222222222</v>
      </c>
      <c r="V937" s="132">
        <f t="shared" ca="1" si="173"/>
        <v>29520</v>
      </c>
      <c r="W937" s="132">
        <f t="shared" ca="1" si="174"/>
        <v>29520</v>
      </c>
      <c r="X937" s="132">
        <f t="shared" ca="1" si="175"/>
        <v>29520</v>
      </c>
      <c r="Y937" s="132">
        <f t="shared" ca="1" si="176"/>
        <v>29520</v>
      </c>
      <c r="Z937">
        <f t="shared" si="179"/>
        <v>928</v>
      </c>
    </row>
    <row r="938" spans="7:26" x14ac:dyDescent="0.2">
      <c r="G938" s="371"/>
      <c r="M938" t="str">
        <f t="shared" si="177"/>
        <v/>
      </c>
      <c r="N938" t="str">
        <f t="shared" si="178"/>
        <v/>
      </c>
      <c r="O938" s="31" t="e">
        <f t="shared" ca="1" si="168"/>
        <v>#VALUE!</v>
      </c>
      <c r="P938" s="132" t="str">
        <f t="shared" ca="1" si="169"/>
        <v/>
      </c>
      <c r="Q938" s="132" t="str">
        <f t="shared" ca="1" si="170"/>
        <v/>
      </c>
      <c r="R938" s="132" t="str">
        <f t="shared" ca="1" si="171"/>
        <v/>
      </c>
      <c r="S938" s="132" t="str">
        <f t="shared" ca="1" si="172"/>
        <v/>
      </c>
      <c r="U938" s="31">
        <v>1.0604166666666666</v>
      </c>
      <c r="V938" s="132">
        <f t="shared" ca="1" si="173"/>
        <v>29520</v>
      </c>
      <c r="W938" s="132">
        <f t="shared" ca="1" si="174"/>
        <v>29520</v>
      </c>
      <c r="X938" s="132">
        <f t="shared" ca="1" si="175"/>
        <v>29520</v>
      </c>
      <c r="Y938" s="132">
        <f t="shared" ca="1" si="176"/>
        <v>29520</v>
      </c>
      <c r="Z938">
        <f t="shared" si="179"/>
        <v>929</v>
      </c>
    </row>
    <row r="939" spans="7:26" x14ac:dyDescent="0.2">
      <c r="G939" s="371"/>
      <c r="M939" t="str">
        <f t="shared" si="177"/>
        <v/>
      </c>
      <c r="N939" t="str">
        <f t="shared" si="178"/>
        <v/>
      </c>
      <c r="O939" s="31" t="e">
        <f t="shared" ca="1" si="168"/>
        <v>#VALUE!</v>
      </c>
      <c r="P939" s="132" t="str">
        <f t="shared" ca="1" si="169"/>
        <v/>
      </c>
      <c r="Q939" s="132" t="str">
        <f t="shared" ca="1" si="170"/>
        <v/>
      </c>
      <c r="R939" s="132" t="str">
        <f t="shared" ca="1" si="171"/>
        <v/>
      </c>
      <c r="S939" s="132" t="str">
        <f t="shared" ca="1" si="172"/>
        <v/>
      </c>
      <c r="U939" s="31">
        <v>1.0611111111111111</v>
      </c>
      <c r="V939" s="132">
        <f t="shared" ca="1" si="173"/>
        <v>29520</v>
      </c>
      <c r="W939" s="132">
        <f t="shared" ca="1" si="174"/>
        <v>29520</v>
      </c>
      <c r="X939" s="132">
        <f t="shared" ca="1" si="175"/>
        <v>29520</v>
      </c>
      <c r="Y939" s="132">
        <f t="shared" ca="1" si="176"/>
        <v>29520</v>
      </c>
      <c r="Z939">
        <f t="shared" si="179"/>
        <v>930</v>
      </c>
    </row>
    <row r="940" spans="7:26" x14ac:dyDescent="0.2">
      <c r="G940" s="371"/>
      <c r="M940" t="str">
        <f t="shared" si="177"/>
        <v/>
      </c>
      <c r="N940" t="str">
        <f t="shared" si="178"/>
        <v/>
      </c>
      <c r="O940" s="31" t="e">
        <f t="shared" ca="1" si="168"/>
        <v>#VALUE!</v>
      </c>
      <c r="P940" s="132" t="str">
        <f t="shared" ca="1" si="169"/>
        <v/>
      </c>
      <c r="Q940" s="132" t="str">
        <f t="shared" ca="1" si="170"/>
        <v/>
      </c>
      <c r="R940" s="132" t="str">
        <f t="shared" ca="1" si="171"/>
        <v/>
      </c>
      <c r="S940" s="132" t="str">
        <f t="shared" ca="1" si="172"/>
        <v/>
      </c>
      <c r="U940" s="31">
        <v>1.0618055555555554</v>
      </c>
      <c r="V940" s="132">
        <f t="shared" ca="1" si="173"/>
        <v>29520</v>
      </c>
      <c r="W940" s="132">
        <f t="shared" ca="1" si="174"/>
        <v>29520</v>
      </c>
      <c r="X940" s="132">
        <f t="shared" ca="1" si="175"/>
        <v>29520</v>
      </c>
      <c r="Y940" s="132">
        <f t="shared" ca="1" si="176"/>
        <v>29520</v>
      </c>
      <c r="Z940">
        <f t="shared" si="179"/>
        <v>931</v>
      </c>
    </row>
    <row r="941" spans="7:26" x14ac:dyDescent="0.2">
      <c r="G941" s="371"/>
      <c r="M941" t="str">
        <f t="shared" si="177"/>
        <v/>
      </c>
      <c r="N941" t="str">
        <f t="shared" si="178"/>
        <v/>
      </c>
      <c r="O941" s="31" t="e">
        <f t="shared" ca="1" si="168"/>
        <v>#VALUE!</v>
      </c>
      <c r="P941" s="132" t="str">
        <f t="shared" ca="1" si="169"/>
        <v/>
      </c>
      <c r="Q941" s="132" t="str">
        <f t="shared" ca="1" si="170"/>
        <v/>
      </c>
      <c r="R941" s="132" t="str">
        <f t="shared" ca="1" si="171"/>
        <v/>
      </c>
      <c r="S941" s="132" t="str">
        <f t="shared" ca="1" si="172"/>
        <v/>
      </c>
      <c r="U941" s="31">
        <v>1.0625</v>
      </c>
      <c r="V941" s="132">
        <f t="shared" ca="1" si="173"/>
        <v>29520</v>
      </c>
      <c r="W941" s="132">
        <f t="shared" ca="1" si="174"/>
        <v>29520</v>
      </c>
      <c r="X941" s="132">
        <f t="shared" ca="1" si="175"/>
        <v>29520</v>
      </c>
      <c r="Y941" s="132">
        <f t="shared" ca="1" si="176"/>
        <v>29520</v>
      </c>
      <c r="Z941">
        <f t="shared" si="179"/>
        <v>932</v>
      </c>
    </row>
    <row r="942" spans="7:26" x14ac:dyDescent="0.2">
      <c r="G942" s="371"/>
      <c r="M942" t="str">
        <f t="shared" si="177"/>
        <v/>
      </c>
      <c r="N942" t="str">
        <f t="shared" si="178"/>
        <v/>
      </c>
      <c r="O942" s="31" t="e">
        <f t="shared" ca="1" si="168"/>
        <v>#VALUE!</v>
      </c>
      <c r="P942" s="132" t="str">
        <f t="shared" ca="1" si="169"/>
        <v/>
      </c>
      <c r="Q942" s="132" t="str">
        <f t="shared" ca="1" si="170"/>
        <v/>
      </c>
      <c r="R942" s="132" t="str">
        <f t="shared" ca="1" si="171"/>
        <v/>
      </c>
      <c r="S942" s="132" t="str">
        <f t="shared" ca="1" si="172"/>
        <v/>
      </c>
      <c r="U942" s="31">
        <v>1.0631944444444446</v>
      </c>
      <c r="V942" s="132">
        <f t="shared" ca="1" si="173"/>
        <v>29520</v>
      </c>
      <c r="W942" s="132">
        <f t="shared" ca="1" si="174"/>
        <v>29520</v>
      </c>
      <c r="X942" s="132">
        <f t="shared" ca="1" si="175"/>
        <v>29520</v>
      </c>
      <c r="Y942" s="132">
        <f t="shared" ca="1" si="176"/>
        <v>29520</v>
      </c>
      <c r="Z942">
        <f t="shared" si="179"/>
        <v>933</v>
      </c>
    </row>
    <row r="943" spans="7:26" x14ac:dyDescent="0.2">
      <c r="G943" s="371"/>
      <c r="M943" t="str">
        <f t="shared" si="177"/>
        <v/>
      </c>
      <c r="N943" t="str">
        <f t="shared" si="178"/>
        <v/>
      </c>
      <c r="O943" s="31" t="e">
        <f t="shared" ca="1" si="168"/>
        <v>#VALUE!</v>
      </c>
      <c r="P943" s="132" t="str">
        <f t="shared" ca="1" si="169"/>
        <v/>
      </c>
      <c r="Q943" s="132" t="str">
        <f t="shared" ca="1" si="170"/>
        <v/>
      </c>
      <c r="R943" s="132" t="str">
        <f t="shared" ca="1" si="171"/>
        <v/>
      </c>
      <c r="S943" s="132" t="str">
        <f t="shared" ca="1" si="172"/>
        <v/>
      </c>
      <c r="U943" s="31">
        <v>1.0638888888888889</v>
      </c>
      <c r="V943" s="132">
        <f t="shared" ca="1" si="173"/>
        <v>29520</v>
      </c>
      <c r="W943" s="132">
        <f t="shared" ca="1" si="174"/>
        <v>29520</v>
      </c>
      <c r="X943" s="132">
        <f t="shared" ca="1" si="175"/>
        <v>29520</v>
      </c>
      <c r="Y943" s="132">
        <f t="shared" ca="1" si="176"/>
        <v>29520</v>
      </c>
      <c r="Z943">
        <f t="shared" si="179"/>
        <v>934</v>
      </c>
    </row>
    <row r="944" spans="7:26" x14ac:dyDescent="0.2">
      <c r="G944" s="371"/>
      <c r="M944" t="str">
        <f t="shared" si="177"/>
        <v/>
      </c>
      <c r="N944" t="str">
        <f t="shared" si="178"/>
        <v/>
      </c>
      <c r="O944" s="31" t="e">
        <f t="shared" ca="1" si="168"/>
        <v>#VALUE!</v>
      </c>
      <c r="P944" s="132" t="str">
        <f t="shared" ca="1" si="169"/>
        <v/>
      </c>
      <c r="Q944" s="132" t="str">
        <f t="shared" ca="1" si="170"/>
        <v/>
      </c>
      <c r="R944" s="132" t="str">
        <f t="shared" ca="1" si="171"/>
        <v/>
      </c>
      <c r="S944" s="132" t="str">
        <f t="shared" ca="1" si="172"/>
        <v/>
      </c>
      <c r="U944" s="31">
        <v>1.0645833333333334</v>
      </c>
      <c r="V944" s="132">
        <f t="shared" ca="1" si="173"/>
        <v>29520</v>
      </c>
      <c r="W944" s="132">
        <f t="shared" ca="1" si="174"/>
        <v>29520</v>
      </c>
      <c r="X944" s="132">
        <f t="shared" ca="1" si="175"/>
        <v>29520</v>
      </c>
      <c r="Y944" s="132">
        <f t="shared" ca="1" si="176"/>
        <v>29520</v>
      </c>
      <c r="Z944">
        <f t="shared" si="179"/>
        <v>935</v>
      </c>
    </row>
    <row r="945" spans="7:26" x14ac:dyDescent="0.2">
      <c r="G945" s="371"/>
      <c r="M945" t="str">
        <f t="shared" si="177"/>
        <v/>
      </c>
      <c r="N945" t="str">
        <f t="shared" si="178"/>
        <v/>
      </c>
      <c r="O945" s="31" t="e">
        <f t="shared" ca="1" si="168"/>
        <v>#VALUE!</v>
      </c>
      <c r="P945" s="132" t="str">
        <f t="shared" ca="1" si="169"/>
        <v/>
      </c>
      <c r="Q945" s="132" t="str">
        <f t="shared" ca="1" si="170"/>
        <v/>
      </c>
      <c r="R945" s="132" t="str">
        <f t="shared" ca="1" si="171"/>
        <v/>
      </c>
      <c r="S945" s="132" t="str">
        <f t="shared" ca="1" si="172"/>
        <v/>
      </c>
      <c r="U945" s="31">
        <v>1.0652777777777778</v>
      </c>
      <c r="V945" s="132">
        <f t="shared" ca="1" si="173"/>
        <v>29520</v>
      </c>
      <c r="W945" s="132">
        <f t="shared" ca="1" si="174"/>
        <v>29520</v>
      </c>
      <c r="X945" s="132">
        <f t="shared" ca="1" si="175"/>
        <v>29520</v>
      </c>
      <c r="Y945" s="132">
        <f t="shared" ca="1" si="176"/>
        <v>29520</v>
      </c>
      <c r="Z945">
        <f t="shared" si="179"/>
        <v>936</v>
      </c>
    </row>
    <row r="946" spans="7:26" x14ac:dyDescent="0.2">
      <c r="G946" s="371"/>
      <c r="M946" t="str">
        <f t="shared" si="177"/>
        <v/>
      </c>
      <c r="N946" t="str">
        <f t="shared" si="178"/>
        <v/>
      </c>
      <c r="O946" s="31" t="e">
        <f t="shared" ca="1" si="168"/>
        <v>#VALUE!</v>
      </c>
      <c r="P946" s="132" t="str">
        <f t="shared" ca="1" si="169"/>
        <v/>
      </c>
      <c r="Q946" s="132" t="str">
        <f t="shared" ca="1" si="170"/>
        <v/>
      </c>
      <c r="R946" s="132" t="str">
        <f t="shared" ca="1" si="171"/>
        <v/>
      </c>
      <c r="S946" s="132" t="str">
        <f t="shared" ca="1" si="172"/>
        <v/>
      </c>
      <c r="U946" s="31">
        <v>1.0659722222222223</v>
      </c>
      <c r="V946" s="132">
        <f t="shared" ca="1" si="173"/>
        <v>29520</v>
      </c>
      <c r="W946" s="132">
        <f t="shared" ca="1" si="174"/>
        <v>29520</v>
      </c>
      <c r="X946" s="132">
        <f t="shared" ca="1" si="175"/>
        <v>29520</v>
      </c>
      <c r="Y946" s="132">
        <f t="shared" ca="1" si="176"/>
        <v>29520</v>
      </c>
      <c r="Z946">
        <f t="shared" si="179"/>
        <v>937</v>
      </c>
    </row>
    <row r="947" spans="7:26" x14ac:dyDescent="0.2">
      <c r="G947" s="371"/>
      <c r="M947" t="str">
        <f t="shared" si="177"/>
        <v/>
      </c>
      <c r="N947" t="str">
        <f t="shared" si="178"/>
        <v/>
      </c>
      <c r="O947" s="31" t="e">
        <f t="shared" ca="1" si="168"/>
        <v>#VALUE!</v>
      </c>
      <c r="P947" s="132" t="str">
        <f t="shared" ca="1" si="169"/>
        <v/>
      </c>
      <c r="Q947" s="132" t="str">
        <f t="shared" ca="1" si="170"/>
        <v/>
      </c>
      <c r="R947" s="132" t="str">
        <f t="shared" ca="1" si="171"/>
        <v/>
      </c>
      <c r="S947" s="132" t="str">
        <f t="shared" ca="1" si="172"/>
        <v/>
      </c>
      <c r="U947" s="31">
        <v>1.0666666666666667</v>
      </c>
      <c r="V947" s="132">
        <f t="shared" ca="1" si="173"/>
        <v>29520</v>
      </c>
      <c r="W947" s="132">
        <f t="shared" ca="1" si="174"/>
        <v>29520</v>
      </c>
      <c r="X947" s="132">
        <f t="shared" ca="1" si="175"/>
        <v>29520</v>
      </c>
      <c r="Y947" s="132">
        <f t="shared" ca="1" si="176"/>
        <v>29520</v>
      </c>
      <c r="Z947">
        <f t="shared" si="179"/>
        <v>938</v>
      </c>
    </row>
    <row r="948" spans="7:26" x14ac:dyDescent="0.2">
      <c r="G948" s="371"/>
      <c r="M948" t="str">
        <f t="shared" si="177"/>
        <v/>
      </c>
      <c r="N948" t="str">
        <f t="shared" si="178"/>
        <v/>
      </c>
      <c r="O948" s="31" t="e">
        <f t="shared" ca="1" si="168"/>
        <v>#VALUE!</v>
      </c>
      <c r="P948" s="132" t="str">
        <f t="shared" ca="1" si="169"/>
        <v/>
      </c>
      <c r="Q948" s="132" t="str">
        <f t="shared" ca="1" si="170"/>
        <v/>
      </c>
      <c r="R948" s="132" t="str">
        <f t="shared" ca="1" si="171"/>
        <v/>
      </c>
      <c r="S948" s="132" t="str">
        <f t="shared" ca="1" si="172"/>
        <v/>
      </c>
      <c r="U948" s="31">
        <v>1.0673611111111112</v>
      </c>
      <c r="V948" s="132">
        <f t="shared" ca="1" si="173"/>
        <v>29520</v>
      </c>
      <c r="W948" s="132">
        <f t="shared" ca="1" si="174"/>
        <v>29520</v>
      </c>
      <c r="X948" s="132">
        <f t="shared" ca="1" si="175"/>
        <v>29520</v>
      </c>
      <c r="Y948" s="132">
        <f t="shared" ca="1" si="176"/>
        <v>29520</v>
      </c>
      <c r="Z948">
        <f t="shared" si="179"/>
        <v>939</v>
      </c>
    </row>
    <row r="949" spans="7:26" x14ac:dyDescent="0.2">
      <c r="G949" s="371"/>
      <c r="M949" t="str">
        <f t="shared" si="177"/>
        <v/>
      </c>
      <c r="N949" t="str">
        <f t="shared" si="178"/>
        <v/>
      </c>
      <c r="O949" s="31" t="e">
        <f t="shared" ca="1" si="168"/>
        <v>#VALUE!</v>
      </c>
      <c r="P949" s="132" t="str">
        <f t="shared" ca="1" si="169"/>
        <v/>
      </c>
      <c r="Q949" s="132" t="str">
        <f t="shared" ca="1" si="170"/>
        <v/>
      </c>
      <c r="R949" s="132" t="str">
        <f t="shared" ca="1" si="171"/>
        <v/>
      </c>
      <c r="S949" s="132" t="str">
        <f t="shared" ca="1" si="172"/>
        <v/>
      </c>
      <c r="U949" s="31">
        <v>1.0680555555555555</v>
      </c>
      <c r="V949" s="132">
        <f t="shared" ca="1" si="173"/>
        <v>29520</v>
      </c>
      <c r="W949" s="132">
        <f t="shared" ca="1" si="174"/>
        <v>29520</v>
      </c>
      <c r="X949" s="132">
        <f t="shared" ca="1" si="175"/>
        <v>29520</v>
      </c>
      <c r="Y949" s="132">
        <f t="shared" ca="1" si="176"/>
        <v>29520</v>
      </c>
      <c r="Z949">
        <f t="shared" si="179"/>
        <v>940</v>
      </c>
    </row>
    <row r="950" spans="7:26" x14ac:dyDescent="0.2">
      <c r="G950" s="371"/>
      <c r="M950" t="str">
        <f t="shared" si="177"/>
        <v/>
      </c>
      <c r="N950" t="str">
        <f t="shared" si="178"/>
        <v/>
      </c>
      <c r="O950" s="31" t="e">
        <f t="shared" ca="1" si="168"/>
        <v>#VALUE!</v>
      </c>
      <c r="P950" s="132" t="str">
        <f t="shared" ca="1" si="169"/>
        <v/>
      </c>
      <c r="Q950" s="132" t="str">
        <f t="shared" ca="1" si="170"/>
        <v/>
      </c>
      <c r="R950" s="132" t="str">
        <f t="shared" ca="1" si="171"/>
        <v/>
      </c>
      <c r="S950" s="132" t="str">
        <f t="shared" ca="1" si="172"/>
        <v/>
      </c>
      <c r="U950" s="31">
        <v>1.0687500000000001</v>
      </c>
      <c r="V950" s="132">
        <f t="shared" ca="1" si="173"/>
        <v>29520</v>
      </c>
      <c r="W950" s="132">
        <f t="shared" ca="1" si="174"/>
        <v>29520</v>
      </c>
      <c r="X950" s="132">
        <f t="shared" ca="1" si="175"/>
        <v>29520</v>
      </c>
      <c r="Y950" s="132">
        <f t="shared" ca="1" si="176"/>
        <v>29520</v>
      </c>
      <c r="Z950">
        <f t="shared" si="179"/>
        <v>941</v>
      </c>
    </row>
    <row r="951" spans="7:26" x14ac:dyDescent="0.2">
      <c r="G951" s="371"/>
      <c r="M951" t="str">
        <f t="shared" si="177"/>
        <v/>
      </c>
      <c r="N951" t="str">
        <f t="shared" si="178"/>
        <v/>
      </c>
      <c r="O951" s="31" t="e">
        <f t="shared" ca="1" si="168"/>
        <v>#VALUE!</v>
      </c>
      <c r="P951" s="132" t="str">
        <f t="shared" ca="1" si="169"/>
        <v/>
      </c>
      <c r="Q951" s="132" t="str">
        <f t="shared" ca="1" si="170"/>
        <v/>
      </c>
      <c r="R951" s="132" t="str">
        <f t="shared" ca="1" si="171"/>
        <v/>
      </c>
      <c r="S951" s="132" t="str">
        <f t="shared" ca="1" si="172"/>
        <v/>
      </c>
      <c r="U951" s="31">
        <v>1.0694444444444444</v>
      </c>
      <c r="V951" s="132">
        <f t="shared" ca="1" si="173"/>
        <v>29520</v>
      </c>
      <c r="W951" s="132">
        <f t="shared" ca="1" si="174"/>
        <v>29520</v>
      </c>
      <c r="X951" s="132">
        <f t="shared" ca="1" si="175"/>
        <v>29520</v>
      </c>
      <c r="Y951" s="132">
        <f t="shared" ca="1" si="176"/>
        <v>29520</v>
      </c>
      <c r="Z951">
        <f t="shared" si="179"/>
        <v>942</v>
      </c>
    </row>
    <row r="952" spans="7:26" x14ac:dyDescent="0.2">
      <c r="G952" s="371"/>
      <c r="M952" t="str">
        <f t="shared" si="177"/>
        <v/>
      </c>
      <c r="N952" t="str">
        <f t="shared" si="178"/>
        <v/>
      </c>
      <c r="O952" s="31" t="e">
        <f t="shared" ca="1" si="168"/>
        <v>#VALUE!</v>
      </c>
      <c r="P952" s="132" t="str">
        <f t="shared" ca="1" si="169"/>
        <v/>
      </c>
      <c r="Q952" s="132" t="str">
        <f t="shared" ca="1" si="170"/>
        <v/>
      </c>
      <c r="R952" s="132" t="str">
        <f t="shared" ca="1" si="171"/>
        <v/>
      </c>
      <c r="S952" s="132" t="str">
        <f t="shared" ca="1" si="172"/>
        <v/>
      </c>
      <c r="U952" s="31">
        <v>1.070138888888889</v>
      </c>
      <c r="V952" s="132">
        <f t="shared" ca="1" si="173"/>
        <v>29520</v>
      </c>
      <c r="W952" s="132">
        <f t="shared" ca="1" si="174"/>
        <v>29520</v>
      </c>
      <c r="X952" s="132">
        <f t="shared" ca="1" si="175"/>
        <v>29520</v>
      </c>
      <c r="Y952" s="132">
        <f t="shared" ca="1" si="176"/>
        <v>29520</v>
      </c>
      <c r="Z952">
        <f t="shared" si="179"/>
        <v>943</v>
      </c>
    </row>
    <row r="953" spans="7:26" x14ac:dyDescent="0.2">
      <c r="G953" s="371"/>
      <c r="M953" t="str">
        <f t="shared" si="177"/>
        <v/>
      </c>
      <c r="N953" t="str">
        <f t="shared" si="178"/>
        <v/>
      </c>
      <c r="O953" s="31" t="e">
        <f t="shared" ca="1" si="168"/>
        <v>#VALUE!</v>
      </c>
      <c r="P953" s="132" t="str">
        <f t="shared" ca="1" si="169"/>
        <v/>
      </c>
      <c r="Q953" s="132" t="str">
        <f t="shared" ca="1" si="170"/>
        <v/>
      </c>
      <c r="R953" s="132" t="str">
        <f t="shared" ca="1" si="171"/>
        <v/>
      </c>
      <c r="S953" s="132" t="str">
        <f t="shared" ca="1" si="172"/>
        <v/>
      </c>
      <c r="U953" s="31">
        <v>1.0708333333333333</v>
      </c>
      <c r="V953" s="132">
        <f t="shared" ca="1" si="173"/>
        <v>29520</v>
      </c>
      <c r="W953" s="132">
        <f t="shared" ca="1" si="174"/>
        <v>29520</v>
      </c>
      <c r="X953" s="132">
        <f t="shared" ca="1" si="175"/>
        <v>29520</v>
      </c>
      <c r="Y953" s="132">
        <f t="shared" ca="1" si="176"/>
        <v>29520</v>
      </c>
      <c r="Z953">
        <f t="shared" si="179"/>
        <v>944</v>
      </c>
    </row>
    <row r="954" spans="7:26" x14ac:dyDescent="0.2">
      <c r="G954" s="371"/>
      <c r="M954" t="str">
        <f t="shared" si="177"/>
        <v/>
      </c>
      <c r="N954" t="str">
        <f t="shared" si="178"/>
        <v/>
      </c>
      <c r="O954" s="31" t="e">
        <f t="shared" ca="1" si="168"/>
        <v>#VALUE!</v>
      </c>
      <c r="P954" s="132" t="str">
        <f t="shared" ca="1" si="169"/>
        <v/>
      </c>
      <c r="Q954" s="132" t="str">
        <f t="shared" ca="1" si="170"/>
        <v/>
      </c>
      <c r="R954" s="132" t="str">
        <f t="shared" ca="1" si="171"/>
        <v/>
      </c>
      <c r="S954" s="132" t="str">
        <f t="shared" ca="1" si="172"/>
        <v/>
      </c>
      <c r="U954" s="31">
        <v>1.0715277777777779</v>
      </c>
      <c r="V954" s="132">
        <f t="shared" ca="1" si="173"/>
        <v>29520</v>
      </c>
      <c r="W954" s="132">
        <f t="shared" ca="1" si="174"/>
        <v>29520</v>
      </c>
      <c r="X954" s="132">
        <f t="shared" ca="1" si="175"/>
        <v>29520</v>
      </c>
      <c r="Y954" s="132">
        <f t="shared" ca="1" si="176"/>
        <v>29520</v>
      </c>
      <c r="Z954">
        <f t="shared" si="179"/>
        <v>945</v>
      </c>
    </row>
    <row r="955" spans="7:26" x14ac:dyDescent="0.2">
      <c r="G955" s="371"/>
      <c r="M955" t="str">
        <f t="shared" si="177"/>
        <v/>
      </c>
      <c r="N955" t="str">
        <f t="shared" si="178"/>
        <v/>
      </c>
      <c r="O955" s="31" t="e">
        <f t="shared" ca="1" si="168"/>
        <v>#VALUE!</v>
      </c>
      <c r="P955" s="132" t="str">
        <f t="shared" ca="1" si="169"/>
        <v/>
      </c>
      <c r="Q955" s="132" t="str">
        <f t="shared" ca="1" si="170"/>
        <v/>
      </c>
      <c r="R955" s="132" t="str">
        <f t="shared" ca="1" si="171"/>
        <v/>
      </c>
      <c r="S955" s="132" t="str">
        <f t="shared" ca="1" si="172"/>
        <v/>
      </c>
      <c r="U955" s="31">
        <v>1.0722222222222222</v>
      </c>
      <c r="V955" s="132">
        <f t="shared" ca="1" si="173"/>
        <v>29520</v>
      </c>
      <c r="W955" s="132">
        <f t="shared" ca="1" si="174"/>
        <v>29520</v>
      </c>
      <c r="X955" s="132">
        <f t="shared" ca="1" si="175"/>
        <v>29520</v>
      </c>
      <c r="Y955" s="132">
        <f t="shared" ca="1" si="176"/>
        <v>29520</v>
      </c>
      <c r="Z955">
        <f t="shared" si="179"/>
        <v>946</v>
      </c>
    </row>
    <row r="956" spans="7:26" x14ac:dyDescent="0.2">
      <c r="G956" s="371"/>
      <c r="M956" t="str">
        <f t="shared" si="177"/>
        <v/>
      </c>
      <c r="N956" t="str">
        <f t="shared" si="178"/>
        <v/>
      </c>
      <c r="O956" s="31" t="e">
        <f t="shared" ca="1" si="168"/>
        <v>#VALUE!</v>
      </c>
      <c r="P956" s="132" t="str">
        <f t="shared" ca="1" si="169"/>
        <v/>
      </c>
      <c r="Q956" s="132" t="str">
        <f t="shared" ca="1" si="170"/>
        <v/>
      </c>
      <c r="R956" s="132" t="str">
        <f t="shared" ca="1" si="171"/>
        <v/>
      </c>
      <c r="S956" s="132" t="str">
        <f t="shared" ca="1" si="172"/>
        <v/>
      </c>
      <c r="U956" s="31">
        <v>1.0729166666666667</v>
      </c>
      <c r="V956" s="132">
        <f t="shared" ca="1" si="173"/>
        <v>29520</v>
      </c>
      <c r="W956" s="132">
        <f t="shared" ca="1" si="174"/>
        <v>29520</v>
      </c>
      <c r="X956" s="132">
        <f t="shared" ca="1" si="175"/>
        <v>29520</v>
      </c>
      <c r="Y956" s="132">
        <f t="shared" ca="1" si="176"/>
        <v>29520</v>
      </c>
      <c r="Z956">
        <f t="shared" si="179"/>
        <v>947</v>
      </c>
    </row>
    <row r="957" spans="7:26" x14ac:dyDescent="0.2">
      <c r="G957" s="371"/>
      <c r="M957" t="str">
        <f t="shared" si="177"/>
        <v/>
      </c>
      <c r="N957" t="str">
        <f t="shared" si="178"/>
        <v/>
      </c>
      <c r="O957" s="31" t="e">
        <f t="shared" ca="1" si="168"/>
        <v>#VALUE!</v>
      </c>
      <c r="P957" s="132" t="str">
        <f t="shared" ca="1" si="169"/>
        <v/>
      </c>
      <c r="Q957" s="132" t="str">
        <f t="shared" ca="1" si="170"/>
        <v/>
      </c>
      <c r="R957" s="132" t="str">
        <f t="shared" ca="1" si="171"/>
        <v/>
      </c>
      <c r="S957" s="132" t="str">
        <f t="shared" ca="1" si="172"/>
        <v/>
      </c>
      <c r="U957" s="31">
        <v>1.0736111111111111</v>
      </c>
      <c r="V957" s="132">
        <f t="shared" ca="1" si="173"/>
        <v>29520</v>
      </c>
      <c r="W957" s="132">
        <f t="shared" ca="1" si="174"/>
        <v>29520</v>
      </c>
      <c r="X957" s="132">
        <f t="shared" ca="1" si="175"/>
        <v>29520</v>
      </c>
      <c r="Y957" s="132">
        <f t="shared" ca="1" si="176"/>
        <v>29520</v>
      </c>
      <c r="Z957">
        <f t="shared" si="179"/>
        <v>948</v>
      </c>
    </row>
    <row r="958" spans="7:26" x14ac:dyDescent="0.2">
      <c r="G958" s="371"/>
      <c r="M958" t="str">
        <f t="shared" si="177"/>
        <v/>
      </c>
      <c r="N958" t="str">
        <f t="shared" si="178"/>
        <v/>
      </c>
      <c r="O958" s="31" t="e">
        <f t="shared" ca="1" si="168"/>
        <v>#VALUE!</v>
      </c>
      <c r="P958" s="132" t="str">
        <f t="shared" ca="1" si="169"/>
        <v/>
      </c>
      <c r="Q958" s="132" t="str">
        <f t="shared" ca="1" si="170"/>
        <v/>
      </c>
      <c r="R958" s="132" t="str">
        <f t="shared" ca="1" si="171"/>
        <v/>
      </c>
      <c r="S958" s="132" t="str">
        <f t="shared" ca="1" si="172"/>
        <v/>
      </c>
      <c r="U958" s="31">
        <v>1.0743055555555556</v>
      </c>
      <c r="V958" s="132">
        <f t="shared" ca="1" si="173"/>
        <v>29520</v>
      </c>
      <c r="W958" s="132">
        <f t="shared" ca="1" si="174"/>
        <v>29520</v>
      </c>
      <c r="X958" s="132">
        <f t="shared" ca="1" si="175"/>
        <v>29520</v>
      </c>
      <c r="Y958" s="132">
        <f t="shared" ca="1" si="176"/>
        <v>29520</v>
      </c>
      <c r="Z958">
        <f t="shared" si="179"/>
        <v>949</v>
      </c>
    </row>
    <row r="959" spans="7:26" x14ac:dyDescent="0.2">
      <c r="G959" s="371"/>
      <c r="M959" t="str">
        <f t="shared" si="177"/>
        <v/>
      </c>
      <c r="N959" t="str">
        <f t="shared" si="178"/>
        <v/>
      </c>
      <c r="O959" s="31" t="e">
        <f t="shared" ca="1" si="168"/>
        <v>#VALUE!</v>
      </c>
      <c r="P959" s="132" t="str">
        <f t="shared" ca="1" si="169"/>
        <v/>
      </c>
      <c r="Q959" s="132" t="str">
        <f t="shared" ca="1" si="170"/>
        <v/>
      </c>
      <c r="R959" s="132" t="str">
        <f t="shared" ca="1" si="171"/>
        <v/>
      </c>
      <c r="S959" s="132" t="str">
        <f t="shared" ca="1" si="172"/>
        <v/>
      </c>
      <c r="U959" s="31">
        <v>1.075</v>
      </c>
      <c r="V959" s="132">
        <f t="shared" ca="1" si="173"/>
        <v>29520</v>
      </c>
      <c r="W959" s="132">
        <f t="shared" ca="1" si="174"/>
        <v>29520</v>
      </c>
      <c r="X959" s="132">
        <f t="shared" ca="1" si="175"/>
        <v>29520</v>
      </c>
      <c r="Y959" s="132">
        <f t="shared" ca="1" si="176"/>
        <v>29520</v>
      </c>
      <c r="Z959">
        <f t="shared" si="179"/>
        <v>950</v>
      </c>
    </row>
    <row r="960" spans="7:26" x14ac:dyDescent="0.2">
      <c r="G960" s="371"/>
      <c r="M960" t="str">
        <f t="shared" si="177"/>
        <v/>
      </c>
      <c r="N960" t="str">
        <f t="shared" si="178"/>
        <v/>
      </c>
      <c r="O960" s="31" t="e">
        <f t="shared" ca="1" si="168"/>
        <v>#VALUE!</v>
      </c>
      <c r="P960" s="132" t="str">
        <f t="shared" ca="1" si="169"/>
        <v/>
      </c>
      <c r="Q960" s="132" t="str">
        <f t="shared" ca="1" si="170"/>
        <v/>
      </c>
      <c r="R960" s="132" t="str">
        <f t="shared" ca="1" si="171"/>
        <v/>
      </c>
      <c r="S960" s="132" t="str">
        <f t="shared" ca="1" si="172"/>
        <v/>
      </c>
      <c r="U960" s="31">
        <v>1.0756944444444445</v>
      </c>
      <c r="V960" s="132">
        <f t="shared" ca="1" si="173"/>
        <v>29520</v>
      </c>
      <c r="W960" s="132">
        <f t="shared" ca="1" si="174"/>
        <v>29520</v>
      </c>
      <c r="X960" s="132">
        <f t="shared" ca="1" si="175"/>
        <v>29520</v>
      </c>
      <c r="Y960" s="132">
        <f t="shared" ca="1" si="176"/>
        <v>29520</v>
      </c>
      <c r="Z960">
        <f t="shared" si="179"/>
        <v>951</v>
      </c>
    </row>
    <row r="961" spans="7:26" x14ac:dyDescent="0.2">
      <c r="G961" s="371"/>
      <c r="M961" t="str">
        <f t="shared" si="177"/>
        <v/>
      </c>
      <c r="N961" t="str">
        <f t="shared" si="178"/>
        <v/>
      </c>
      <c r="O961" s="31" t="e">
        <f t="shared" ca="1" si="168"/>
        <v>#VALUE!</v>
      </c>
      <c r="P961" s="132" t="str">
        <f t="shared" ca="1" si="169"/>
        <v/>
      </c>
      <c r="Q961" s="132" t="str">
        <f t="shared" ca="1" si="170"/>
        <v/>
      </c>
      <c r="R961" s="132" t="str">
        <f t="shared" ca="1" si="171"/>
        <v/>
      </c>
      <c r="S961" s="132" t="str">
        <f t="shared" ca="1" si="172"/>
        <v/>
      </c>
      <c r="U961" s="31">
        <v>1.0763888888888888</v>
      </c>
      <c r="V961" s="132">
        <f t="shared" ca="1" si="173"/>
        <v>29520</v>
      </c>
      <c r="W961" s="132">
        <f t="shared" ca="1" si="174"/>
        <v>29520</v>
      </c>
      <c r="X961" s="132">
        <f t="shared" ca="1" si="175"/>
        <v>29520</v>
      </c>
      <c r="Y961" s="132">
        <f t="shared" ca="1" si="176"/>
        <v>29520</v>
      </c>
      <c r="Z961">
        <f t="shared" si="179"/>
        <v>952</v>
      </c>
    </row>
    <row r="962" spans="7:26" x14ac:dyDescent="0.2">
      <c r="G962" s="371"/>
      <c r="M962" t="str">
        <f t="shared" si="177"/>
        <v/>
      </c>
      <c r="N962" t="str">
        <f t="shared" si="178"/>
        <v/>
      </c>
      <c r="O962" s="31" t="e">
        <f t="shared" ca="1" si="168"/>
        <v>#VALUE!</v>
      </c>
      <c r="P962" s="132" t="str">
        <f t="shared" ca="1" si="169"/>
        <v/>
      </c>
      <c r="Q962" s="132" t="str">
        <f t="shared" ca="1" si="170"/>
        <v/>
      </c>
      <c r="R962" s="132" t="str">
        <f t="shared" ca="1" si="171"/>
        <v/>
      </c>
      <c r="S962" s="132" t="str">
        <f t="shared" ca="1" si="172"/>
        <v/>
      </c>
      <c r="U962" s="31">
        <v>1.0770833333333334</v>
      </c>
      <c r="V962" s="132">
        <f t="shared" ca="1" si="173"/>
        <v>29520</v>
      </c>
      <c r="W962" s="132">
        <f t="shared" ca="1" si="174"/>
        <v>29520</v>
      </c>
      <c r="X962" s="132">
        <f t="shared" ca="1" si="175"/>
        <v>29520</v>
      </c>
      <c r="Y962" s="132">
        <f t="shared" ca="1" si="176"/>
        <v>29520</v>
      </c>
      <c r="Z962">
        <f t="shared" si="179"/>
        <v>953</v>
      </c>
    </row>
    <row r="963" spans="7:26" x14ac:dyDescent="0.2">
      <c r="G963" s="371"/>
      <c r="M963" t="str">
        <f t="shared" si="177"/>
        <v/>
      </c>
      <c r="N963" t="str">
        <f t="shared" si="178"/>
        <v/>
      </c>
      <c r="O963" s="31" t="e">
        <f t="shared" ca="1" si="168"/>
        <v>#VALUE!</v>
      </c>
      <c r="P963" s="132" t="str">
        <f t="shared" ca="1" si="169"/>
        <v/>
      </c>
      <c r="Q963" s="132" t="str">
        <f t="shared" ca="1" si="170"/>
        <v/>
      </c>
      <c r="R963" s="132" t="str">
        <f t="shared" ca="1" si="171"/>
        <v/>
      </c>
      <c r="S963" s="132" t="str">
        <f t="shared" ca="1" si="172"/>
        <v/>
      </c>
      <c r="U963" s="31">
        <v>1.0777777777777777</v>
      </c>
      <c r="V963" s="132">
        <f t="shared" ca="1" si="173"/>
        <v>29520</v>
      </c>
      <c r="W963" s="132">
        <f t="shared" ca="1" si="174"/>
        <v>29520</v>
      </c>
      <c r="X963" s="132">
        <f t="shared" ca="1" si="175"/>
        <v>29520</v>
      </c>
      <c r="Y963" s="132">
        <f t="shared" ca="1" si="176"/>
        <v>29520</v>
      </c>
      <c r="Z963">
        <f t="shared" si="179"/>
        <v>954</v>
      </c>
    </row>
    <row r="964" spans="7:26" x14ac:dyDescent="0.2">
      <c r="G964" s="371"/>
      <c r="M964" t="str">
        <f t="shared" si="177"/>
        <v/>
      </c>
      <c r="N964" t="str">
        <f t="shared" si="178"/>
        <v/>
      </c>
      <c r="O964" s="31" t="e">
        <f t="shared" ca="1" si="168"/>
        <v>#VALUE!</v>
      </c>
      <c r="P964" s="132" t="str">
        <f t="shared" ca="1" si="169"/>
        <v/>
      </c>
      <c r="Q964" s="132" t="str">
        <f t="shared" ca="1" si="170"/>
        <v/>
      </c>
      <c r="R964" s="132" t="str">
        <f t="shared" ca="1" si="171"/>
        <v/>
      </c>
      <c r="S964" s="132" t="str">
        <f t="shared" ca="1" si="172"/>
        <v/>
      </c>
      <c r="U964" s="31">
        <v>1.0784722222222223</v>
      </c>
      <c r="V964" s="132">
        <f t="shared" ca="1" si="173"/>
        <v>29520</v>
      </c>
      <c r="W964" s="132">
        <f t="shared" ca="1" si="174"/>
        <v>29520</v>
      </c>
      <c r="X964" s="132">
        <f t="shared" ca="1" si="175"/>
        <v>29520</v>
      </c>
      <c r="Y964" s="132">
        <f t="shared" ca="1" si="176"/>
        <v>29520</v>
      </c>
      <c r="Z964">
        <f t="shared" si="179"/>
        <v>955</v>
      </c>
    </row>
    <row r="965" spans="7:26" x14ac:dyDescent="0.2">
      <c r="G965" s="371"/>
      <c r="M965" t="str">
        <f t="shared" si="177"/>
        <v/>
      </c>
      <c r="N965" t="str">
        <f t="shared" si="178"/>
        <v/>
      </c>
      <c r="O965" s="31" t="e">
        <f t="shared" ca="1" si="168"/>
        <v>#VALUE!</v>
      </c>
      <c r="P965" s="132" t="str">
        <f t="shared" ca="1" si="169"/>
        <v/>
      </c>
      <c r="Q965" s="132" t="str">
        <f t="shared" ca="1" si="170"/>
        <v/>
      </c>
      <c r="R965" s="132" t="str">
        <f t="shared" ca="1" si="171"/>
        <v/>
      </c>
      <c r="S965" s="132" t="str">
        <f t="shared" ca="1" si="172"/>
        <v/>
      </c>
      <c r="U965" s="31">
        <v>1.0791666666666666</v>
      </c>
      <c r="V965" s="132">
        <f t="shared" ca="1" si="173"/>
        <v>29520</v>
      </c>
      <c r="W965" s="132">
        <f t="shared" ca="1" si="174"/>
        <v>29520</v>
      </c>
      <c r="X965" s="132">
        <f t="shared" ca="1" si="175"/>
        <v>29520</v>
      </c>
      <c r="Y965" s="132">
        <f t="shared" ca="1" si="176"/>
        <v>29520</v>
      </c>
      <c r="Z965">
        <f t="shared" si="179"/>
        <v>956</v>
      </c>
    </row>
    <row r="966" spans="7:26" x14ac:dyDescent="0.2">
      <c r="G966" s="371"/>
      <c r="M966" t="str">
        <f t="shared" si="177"/>
        <v/>
      </c>
      <c r="N966" t="str">
        <f t="shared" si="178"/>
        <v/>
      </c>
      <c r="O966" s="31" t="e">
        <f t="shared" ca="1" si="168"/>
        <v>#VALUE!</v>
      </c>
      <c r="P966" s="132" t="str">
        <f t="shared" ca="1" si="169"/>
        <v/>
      </c>
      <c r="Q966" s="132" t="str">
        <f t="shared" ca="1" si="170"/>
        <v/>
      </c>
      <c r="R966" s="132" t="str">
        <f t="shared" ca="1" si="171"/>
        <v/>
      </c>
      <c r="S966" s="132" t="str">
        <f t="shared" ca="1" si="172"/>
        <v/>
      </c>
      <c r="U966" s="31">
        <v>1.0798611111111112</v>
      </c>
      <c r="V966" s="132">
        <f t="shared" ca="1" si="173"/>
        <v>29520</v>
      </c>
      <c r="W966" s="132">
        <f t="shared" ca="1" si="174"/>
        <v>29520</v>
      </c>
      <c r="X966" s="132">
        <f t="shared" ca="1" si="175"/>
        <v>29520</v>
      </c>
      <c r="Y966" s="132">
        <f t="shared" ca="1" si="176"/>
        <v>29520</v>
      </c>
      <c r="Z966">
        <f t="shared" si="179"/>
        <v>957</v>
      </c>
    </row>
    <row r="967" spans="7:26" x14ac:dyDescent="0.2">
      <c r="G967" s="371"/>
      <c r="M967" t="str">
        <f t="shared" si="177"/>
        <v/>
      </c>
      <c r="N967" t="str">
        <f t="shared" si="178"/>
        <v/>
      </c>
      <c r="O967" s="31" t="e">
        <f t="shared" ca="1" si="168"/>
        <v>#VALUE!</v>
      </c>
      <c r="P967" s="132" t="str">
        <f t="shared" ca="1" si="169"/>
        <v/>
      </c>
      <c r="Q967" s="132" t="str">
        <f t="shared" ca="1" si="170"/>
        <v/>
      </c>
      <c r="R967" s="132" t="str">
        <f t="shared" ca="1" si="171"/>
        <v/>
      </c>
      <c r="S967" s="132" t="str">
        <f t="shared" ca="1" si="172"/>
        <v/>
      </c>
      <c r="U967" s="31">
        <v>1.0805555555555555</v>
      </c>
      <c r="V967" s="132">
        <f t="shared" ca="1" si="173"/>
        <v>29520</v>
      </c>
      <c r="W967" s="132">
        <f t="shared" ca="1" si="174"/>
        <v>29520</v>
      </c>
      <c r="X967" s="132">
        <f t="shared" ca="1" si="175"/>
        <v>29520</v>
      </c>
      <c r="Y967" s="132">
        <f t="shared" ca="1" si="176"/>
        <v>29520</v>
      </c>
      <c r="Z967">
        <f t="shared" si="179"/>
        <v>958</v>
      </c>
    </row>
    <row r="968" spans="7:26" x14ac:dyDescent="0.2">
      <c r="G968" s="371"/>
      <c r="M968" t="str">
        <f t="shared" si="177"/>
        <v/>
      </c>
      <c r="N968" t="str">
        <f t="shared" si="178"/>
        <v/>
      </c>
      <c r="O968" s="31" t="e">
        <f t="shared" ca="1" si="168"/>
        <v>#VALUE!</v>
      </c>
      <c r="P968" s="132" t="str">
        <f t="shared" ca="1" si="169"/>
        <v/>
      </c>
      <c r="Q968" s="132" t="str">
        <f t="shared" ca="1" si="170"/>
        <v/>
      </c>
      <c r="R968" s="132" t="str">
        <f t="shared" ca="1" si="171"/>
        <v/>
      </c>
      <c r="S968" s="132" t="str">
        <f t="shared" ca="1" si="172"/>
        <v/>
      </c>
      <c r="U968" s="31">
        <v>1.08125</v>
      </c>
      <c r="V968" s="132">
        <f t="shared" ca="1" si="173"/>
        <v>29520</v>
      </c>
      <c r="W968" s="132">
        <f t="shared" ca="1" si="174"/>
        <v>29520</v>
      </c>
      <c r="X968" s="132">
        <f t="shared" ca="1" si="175"/>
        <v>29520</v>
      </c>
      <c r="Y968" s="132">
        <f t="shared" ca="1" si="176"/>
        <v>29520</v>
      </c>
      <c r="Z968">
        <f t="shared" si="179"/>
        <v>959</v>
      </c>
    </row>
    <row r="969" spans="7:26" x14ac:dyDescent="0.2">
      <c r="G969" s="371"/>
      <c r="M969" t="str">
        <f t="shared" si="177"/>
        <v/>
      </c>
      <c r="N969" t="str">
        <f t="shared" si="178"/>
        <v/>
      </c>
      <c r="O969" s="31" t="e">
        <f t="shared" ca="1" si="168"/>
        <v>#VALUE!</v>
      </c>
      <c r="P969" s="132" t="str">
        <f t="shared" ca="1" si="169"/>
        <v/>
      </c>
      <c r="Q969" s="132" t="str">
        <f t="shared" ca="1" si="170"/>
        <v/>
      </c>
      <c r="R969" s="132" t="str">
        <f t="shared" ca="1" si="171"/>
        <v/>
      </c>
      <c r="S969" s="132" t="str">
        <f t="shared" ca="1" si="172"/>
        <v/>
      </c>
      <c r="U969" s="31">
        <v>1.0819444444444444</v>
      </c>
      <c r="V969" s="132">
        <f t="shared" ca="1" si="173"/>
        <v>29520</v>
      </c>
      <c r="W969" s="132">
        <f t="shared" ca="1" si="174"/>
        <v>29520</v>
      </c>
      <c r="X969" s="132">
        <f t="shared" ca="1" si="175"/>
        <v>29520</v>
      </c>
      <c r="Y969" s="132">
        <f t="shared" ca="1" si="176"/>
        <v>29520</v>
      </c>
      <c r="Z969">
        <f t="shared" si="179"/>
        <v>960</v>
      </c>
    </row>
    <row r="970" spans="7:26" x14ac:dyDescent="0.2">
      <c r="G970" s="371"/>
      <c r="M970" t="str">
        <f t="shared" si="177"/>
        <v/>
      </c>
      <c r="N970" t="str">
        <f t="shared" si="178"/>
        <v/>
      </c>
      <c r="O970" s="31" t="e">
        <f t="shared" ref="O970:O1016" ca="1" si="180">IF(ISNUMBER($G970),OFFSET(G$9,$N970,0),"")+IF(VALUE(OFFSET(G$9,$N970,0))&lt;8/24,1,0)</f>
        <v>#VALUE!</v>
      </c>
      <c r="P970" s="132" t="str">
        <f t="shared" ref="P970:P1016" ca="1" si="181">IF(ISNUMBER($G970),OFFSET(H$9,$N970,0),"")</f>
        <v/>
      </c>
      <c r="Q970" s="132" t="str">
        <f t="shared" ref="Q970:Q1016" ca="1" si="182">IF(ISNUMBER($G970),OFFSET(I$9,$N970,0),"")</f>
        <v/>
      </c>
      <c r="R970" s="132" t="str">
        <f t="shared" ref="R970:R1016" ca="1" si="183">IF(ISNUMBER($G970),OFFSET(J$9,$N970,0),"")</f>
        <v/>
      </c>
      <c r="S970" s="132" t="str">
        <f t="shared" ref="S970:S1016" ca="1" si="184">IF(ISNUMBER($G970),OFFSET(K$9,$N970,0),"")</f>
        <v/>
      </c>
      <c r="U970" s="31">
        <v>1.0826388888888889</v>
      </c>
      <c r="V970" s="132">
        <f t="shared" ref="V970:V1033" ca="1" si="185">VLOOKUP($U970,OFFSET($O$10,0,0,$H$8,5),2)</f>
        <v>29520</v>
      </c>
      <c r="W970" s="132">
        <f t="shared" ref="W970:W1033" ca="1" si="186">VLOOKUP($U970,OFFSET($O$10,0,0,$H$8,5),3)</f>
        <v>29520</v>
      </c>
      <c r="X970" s="132">
        <f t="shared" ref="X970:X1033" ca="1" si="187">VLOOKUP($U970,OFFSET($O$10,0,0,$H$8,5),4)</f>
        <v>29520</v>
      </c>
      <c r="Y970" s="132">
        <f t="shared" ref="Y970:Y1033" ca="1" si="188">VLOOKUP($U970,OFFSET($O$10,0,0,$H$8,5),5)</f>
        <v>29520</v>
      </c>
      <c r="Z970">
        <f t="shared" si="179"/>
        <v>961</v>
      </c>
    </row>
    <row r="971" spans="7:26" x14ac:dyDescent="0.2">
      <c r="G971" s="371"/>
      <c r="M971" t="str">
        <f t="shared" ref="M971:M1034" si="189">IF(M970&lt;$H$8,M970+1,"")</f>
        <v/>
      </c>
      <c r="N971" t="str">
        <f t="shared" ref="N971:N1034" si="190">IF(AND(ISNUMBER(N970),1&lt;N970),N970-1,"")</f>
        <v/>
      </c>
      <c r="O971" s="31" t="e">
        <f t="shared" ca="1" si="180"/>
        <v>#VALUE!</v>
      </c>
      <c r="P971" s="132" t="str">
        <f t="shared" ca="1" si="181"/>
        <v/>
      </c>
      <c r="Q971" s="132" t="str">
        <f t="shared" ca="1" si="182"/>
        <v/>
      </c>
      <c r="R971" s="132" t="str">
        <f t="shared" ca="1" si="183"/>
        <v/>
      </c>
      <c r="S971" s="132" t="str">
        <f t="shared" ca="1" si="184"/>
        <v/>
      </c>
      <c r="U971" s="31">
        <v>1.0833333333333333</v>
      </c>
      <c r="V971" s="132">
        <f t="shared" ca="1" si="185"/>
        <v>29520</v>
      </c>
      <c r="W971" s="132">
        <f t="shared" ca="1" si="186"/>
        <v>29520</v>
      </c>
      <c r="X971" s="132">
        <f t="shared" ca="1" si="187"/>
        <v>29520</v>
      </c>
      <c r="Y971" s="132">
        <f t="shared" ca="1" si="188"/>
        <v>29520</v>
      </c>
      <c r="Z971">
        <f t="shared" ref="Z971:Z1034" si="191">Z970+1</f>
        <v>962</v>
      </c>
    </row>
    <row r="972" spans="7:26" x14ac:dyDescent="0.2">
      <c r="G972" s="371"/>
      <c r="M972" t="str">
        <f t="shared" si="189"/>
        <v/>
      </c>
      <c r="N972" t="str">
        <f t="shared" si="190"/>
        <v/>
      </c>
      <c r="O972" s="31" t="e">
        <f t="shared" ca="1" si="180"/>
        <v>#VALUE!</v>
      </c>
      <c r="P972" s="132" t="str">
        <f t="shared" ca="1" si="181"/>
        <v/>
      </c>
      <c r="Q972" s="132" t="str">
        <f t="shared" ca="1" si="182"/>
        <v/>
      </c>
      <c r="R972" s="132" t="str">
        <f t="shared" ca="1" si="183"/>
        <v/>
      </c>
      <c r="S972" s="132" t="str">
        <f t="shared" ca="1" si="184"/>
        <v/>
      </c>
      <c r="U972" s="31">
        <v>1.0840277777777778</v>
      </c>
      <c r="V972" s="132">
        <f t="shared" ca="1" si="185"/>
        <v>29520</v>
      </c>
      <c r="W972" s="132">
        <f t="shared" ca="1" si="186"/>
        <v>29520</v>
      </c>
      <c r="X972" s="132">
        <f t="shared" ca="1" si="187"/>
        <v>29520</v>
      </c>
      <c r="Y972" s="132">
        <f t="shared" ca="1" si="188"/>
        <v>29520</v>
      </c>
      <c r="Z972">
        <f t="shared" si="191"/>
        <v>963</v>
      </c>
    </row>
    <row r="973" spans="7:26" x14ac:dyDescent="0.2">
      <c r="G973" s="371"/>
      <c r="M973" t="str">
        <f t="shared" si="189"/>
        <v/>
      </c>
      <c r="N973" t="str">
        <f t="shared" si="190"/>
        <v/>
      </c>
      <c r="O973" s="31" t="e">
        <f t="shared" ca="1" si="180"/>
        <v>#VALUE!</v>
      </c>
      <c r="P973" s="132" t="str">
        <f t="shared" ca="1" si="181"/>
        <v/>
      </c>
      <c r="Q973" s="132" t="str">
        <f t="shared" ca="1" si="182"/>
        <v/>
      </c>
      <c r="R973" s="132" t="str">
        <f t="shared" ca="1" si="183"/>
        <v/>
      </c>
      <c r="S973" s="132" t="str">
        <f t="shared" ca="1" si="184"/>
        <v/>
      </c>
      <c r="U973" s="31">
        <v>1.0847222222222221</v>
      </c>
      <c r="V973" s="132">
        <f t="shared" ca="1" si="185"/>
        <v>29520</v>
      </c>
      <c r="W973" s="132">
        <f t="shared" ca="1" si="186"/>
        <v>29520</v>
      </c>
      <c r="X973" s="132">
        <f t="shared" ca="1" si="187"/>
        <v>29520</v>
      </c>
      <c r="Y973" s="132">
        <f t="shared" ca="1" si="188"/>
        <v>29520</v>
      </c>
      <c r="Z973">
        <f t="shared" si="191"/>
        <v>964</v>
      </c>
    </row>
    <row r="974" spans="7:26" x14ac:dyDescent="0.2">
      <c r="G974" s="371"/>
      <c r="M974" t="str">
        <f t="shared" si="189"/>
        <v/>
      </c>
      <c r="N974" t="str">
        <f t="shared" si="190"/>
        <v/>
      </c>
      <c r="O974" s="31" t="e">
        <f t="shared" ca="1" si="180"/>
        <v>#VALUE!</v>
      </c>
      <c r="P974" s="132" t="str">
        <f t="shared" ca="1" si="181"/>
        <v/>
      </c>
      <c r="Q974" s="132" t="str">
        <f t="shared" ca="1" si="182"/>
        <v/>
      </c>
      <c r="R974" s="132" t="str">
        <f t="shared" ca="1" si="183"/>
        <v/>
      </c>
      <c r="S974" s="132" t="str">
        <f t="shared" ca="1" si="184"/>
        <v/>
      </c>
      <c r="U974" s="31">
        <v>1.0854166666666667</v>
      </c>
      <c r="V974" s="132">
        <f t="shared" ca="1" si="185"/>
        <v>29520</v>
      </c>
      <c r="W974" s="132">
        <f t="shared" ca="1" si="186"/>
        <v>29520</v>
      </c>
      <c r="X974" s="132">
        <f t="shared" ca="1" si="187"/>
        <v>29520</v>
      </c>
      <c r="Y974" s="132">
        <f t="shared" ca="1" si="188"/>
        <v>29520</v>
      </c>
      <c r="Z974">
        <f t="shared" si="191"/>
        <v>965</v>
      </c>
    </row>
    <row r="975" spans="7:26" x14ac:dyDescent="0.2">
      <c r="G975" s="371"/>
      <c r="M975" t="str">
        <f t="shared" si="189"/>
        <v/>
      </c>
      <c r="N975" t="str">
        <f t="shared" si="190"/>
        <v/>
      </c>
      <c r="O975" s="31" t="e">
        <f t="shared" ca="1" si="180"/>
        <v>#VALUE!</v>
      </c>
      <c r="P975" s="132" t="str">
        <f t="shared" ca="1" si="181"/>
        <v/>
      </c>
      <c r="Q975" s="132" t="str">
        <f t="shared" ca="1" si="182"/>
        <v/>
      </c>
      <c r="R975" s="132" t="str">
        <f t="shared" ca="1" si="183"/>
        <v/>
      </c>
      <c r="S975" s="132" t="str">
        <f t="shared" ca="1" si="184"/>
        <v/>
      </c>
      <c r="U975" s="31">
        <v>1.086111111111111</v>
      </c>
      <c r="V975" s="132">
        <f t="shared" ca="1" si="185"/>
        <v>29520</v>
      </c>
      <c r="W975" s="132">
        <f t="shared" ca="1" si="186"/>
        <v>29520</v>
      </c>
      <c r="X975" s="132">
        <f t="shared" ca="1" si="187"/>
        <v>29520</v>
      </c>
      <c r="Y975" s="132">
        <f t="shared" ca="1" si="188"/>
        <v>29520</v>
      </c>
      <c r="Z975">
        <f t="shared" si="191"/>
        <v>966</v>
      </c>
    </row>
    <row r="976" spans="7:26" x14ac:dyDescent="0.2">
      <c r="G976" s="371"/>
      <c r="M976" t="str">
        <f t="shared" si="189"/>
        <v/>
      </c>
      <c r="N976" t="str">
        <f t="shared" si="190"/>
        <v/>
      </c>
      <c r="O976" s="31" t="e">
        <f t="shared" ca="1" si="180"/>
        <v>#VALUE!</v>
      </c>
      <c r="P976" s="132" t="str">
        <f t="shared" ca="1" si="181"/>
        <v/>
      </c>
      <c r="Q976" s="132" t="str">
        <f t="shared" ca="1" si="182"/>
        <v/>
      </c>
      <c r="R976" s="132" t="str">
        <f t="shared" ca="1" si="183"/>
        <v/>
      </c>
      <c r="S976" s="132" t="str">
        <f t="shared" ca="1" si="184"/>
        <v/>
      </c>
      <c r="U976" s="31">
        <v>1.0868055555555556</v>
      </c>
      <c r="V976" s="132">
        <f t="shared" ca="1" si="185"/>
        <v>29520</v>
      </c>
      <c r="W976" s="132">
        <f t="shared" ca="1" si="186"/>
        <v>29520</v>
      </c>
      <c r="X976" s="132">
        <f t="shared" ca="1" si="187"/>
        <v>29520</v>
      </c>
      <c r="Y976" s="132">
        <f t="shared" ca="1" si="188"/>
        <v>29520</v>
      </c>
      <c r="Z976">
        <f t="shared" si="191"/>
        <v>967</v>
      </c>
    </row>
    <row r="977" spans="7:26" x14ac:dyDescent="0.2">
      <c r="G977" s="371"/>
      <c r="M977" t="str">
        <f t="shared" si="189"/>
        <v/>
      </c>
      <c r="N977" t="str">
        <f t="shared" si="190"/>
        <v/>
      </c>
      <c r="O977" s="31" t="e">
        <f t="shared" ca="1" si="180"/>
        <v>#VALUE!</v>
      </c>
      <c r="P977" s="132" t="str">
        <f t="shared" ca="1" si="181"/>
        <v/>
      </c>
      <c r="Q977" s="132" t="str">
        <f t="shared" ca="1" si="182"/>
        <v/>
      </c>
      <c r="R977" s="132" t="str">
        <f t="shared" ca="1" si="183"/>
        <v/>
      </c>
      <c r="S977" s="132" t="str">
        <f t="shared" ca="1" si="184"/>
        <v/>
      </c>
      <c r="U977" s="31">
        <v>1.0874999999999999</v>
      </c>
      <c r="V977" s="132">
        <f t="shared" ca="1" si="185"/>
        <v>29520</v>
      </c>
      <c r="W977" s="132">
        <f t="shared" ca="1" si="186"/>
        <v>29520</v>
      </c>
      <c r="X977" s="132">
        <f t="shared" ca="1" si="187"/>
        <v>29520</v>
      </c>
      <c r="Y977" s="132">
        <f t="shared" ca="1" si="188"/>
        <v>29520</v>
      </c>
      <c r="Z977">
        <f t="shared" si="191"/>
        <v>968</v>
      </c>
    </row>
    <row r="978" spans="7:26" x14ac:dyDescent="0.2">
      <c r="G978" s="371"/>
      <c r="M978" t="str">
        <f t="shared" si="189"/>
        <v/>
      </c>
      <c r="N978" t="str">
        <f t="shared" si="190"/>
        <v/>
      </c>
      <c r="O978" s="31" t="e">
        <f t="shared" ca="1" si="180"/>
        <v>#VALUE!</v>
      </c>
      <c r="P978" s="132" t="str">
        <f t="shared" ca="1" si="181"/>
        <v/>
      </c>
      <c r="Q978" s="132" t="str">
        <f t="shared" ca="1" si="182"/>
        <v/>
      </c>
      <c r="R978" s="132" t="str">
        <f t="shared" ca="1" si="183"/>
        <v/>
      </c>
      <c r="S978" s="132" t="str">
        <f t="shared" ca="1" si="184"/>
        <v/>
      </c>
      <c r="U978" s="31">
        <v>1.0881944444444445</v>
      </c>
      <c r="V978" s="132">
        <f t="shared" ca="1" si="185"/>
        <v>29520</v>
      </c>
      <c r="W978" s="132">
        <f t="shared" ca="1" si="186"/>
        <v>29520</v>
      </c>
      <c r="X978" s="132">
        <f t="shared" ca="1" si="187"/>
        <v>29520</v>
      </c>
      <c r="Y978" s="132">
        <f t="shared" ca="1" si="188"/>
        <v>29520</v>
      </c>
      <c r="Z978">
        <f t="shared" si="191"/>
        <v>969</v>
      </c>
    </row>
    <row r="979" spans="7:26" x14ac:dyDescent="0.2">
      <c r="G979" s="371"/>
      <c r="M979" t="str">
        <f t="shared" si="189"/>
        <v/>
      </c>
      <c r="N979" t="str">
        <f t="shared" si="190"/>
        <v/>
      </c>
      <c r="O979" s="31" t="e">
        <f t="shared" ca="1" si="180"/>
        <v>#VALUE!</v>
      </c>
      <c r="P979" s="132" t="str">
        <f t="shared" ca="1" si="181"/>
        <v/>
      </c>
      <c r="Q979" s="132" t="str">
        <f t="shared" ca="1" si="182"/>
        <v/>
      </c>
      <c r="R979" s="132" t="str">
        <f t="shared" ca="1" si="183"/>
        <v/>
      </c>
      <c r="S979" s="132" t="str">
        <f t="shared" ca="1" si="184"/>
        <v/>
      </c>
      <c r="U979" s="31">
        <v>1.0888888888888888</v>
      </c>
      <c r="V979" s="132">
        <f t="shared" ca="1" si="185"/>
        <v>29520</v>
      </c>
      <c r="W979" s="132">
        <f t="shared" ca="1" si="186"/>
        <v>29520</v>
      </c>
      <c r="X979" s="132">
        <f t="shared" ca="1" si="187"/>
        <v>29520</v>
      </c>
      <c r="Y979" s="132">
        <f t="shared" ca="1" si="188"/>
        <v>29520</v>
      </c>
      <c r="Z979">
        <f t="shared" si="191"/>
        <v>970</v>
      </c>
    </row>
    <row r="980" spans="7:26" x14ac:dyDescent="0.2">
      <c r="G980" s="371"/>
      <c r="M980" t="str">
        <f t="shared" si="189"/>
        <v/>
      </c>
      <c r="N980" t="str">
        <f t="shared" si="190"/>
        <v/>
      </c>
      <c r="O980" s="31" t="e">
        <f t="shared" ca="1" si="180"/>
        <v>#VALUE!</v>
      </c>
      <c r="P980" s="132" t="str">
        <f t="shared" ca="1" si="181"/>
        <v/>
      </c>
      <c r="Q980" s="132" t="str">
        <f t="shared" ca="1" si="182"/>
        <v/>
      </c>
      <c r="R980" s="132" t="str">
        <f t="shared" ca="1" si="183"/>
        <v/>
      </c>
      <c r="S980" s="132" t="str">
        <f t="shared" ca="1" si="184"/>
        <v/>
      </c>
      <c r="U980" s="31">
        <v>1.0895833333333333</v>
      </c>
      <c r="V980" s="132">
        <f t="shared" ca="1" si="185"/>
        <v>29520</v>
      </c>
      <c r="W980" s="132">
        <f t="shared" ca="1" si="186"/>
        <v>29520</v>
      </c>
      <c r="X980" s="132">
        <f t="shared" ca="1" si="187"/>
        <v>29520</v>
      </c>
      <c r="Y980" s="132">
        <f t="shared" ca="1" si="188"/>
        <v>29520</v>
      </c>
      <c r="Z980">
        <f t="shared" si="191"/>
        <v>971</v>
      </c>
    </row>
    <row r="981" spans="7:26" x14ac:dyDescent="0.2">
      <c r="G981" s="371"/>
      <c r="M981" t="str">
        <f t="shared" si="189"/>
        <v/>
      </c>
      <c r="N981" t="str">
        <f t="shared" si="190"/>
        <v/>
      </c>
      <c r="O981" s="31" t="e">
        <f t="shared" ca="1" si="180"/>
        <v>#VALUE!</v>
      </c>
      <c r="P981" s="132" t="str">
        <f t="shared" ca="1" si="181"/>
        <v/>
      </c>
      <c r="Q981" s="132" t="str">
        <f t="shared" ca="1" si="182"/>
        <v/>
      </c>
      <c r="R981" s="132" t="str">
        <f t="shared" ca="1" si="183"/>
        <v/>
      </c>
      <c r="S981" s="132" t="str">
        <f t="shared" ca="1" si="184"/>
        <v/>
      </c>
      <c r="U981" s="31">
        <v>1.0902777777777777</v>
      </c>
      <c r="V981" s="132">
        <f t="shared" ca="1" si="185"/>
        <v>29520</v>
      </c>
      <c r="W981" s="132">
        <f t="shared" ca="1" si="186"/>
        <v>29520</v>
      </c>
      <c r="X981" s="132">
        <f t="shared" ca="1" si="187"/>
        <v>29520</v>
      </c>
      <c r="Y981" s="132">
        <f t="shared" ca="1" si="188"/>
        <v>29520</v>
      </c>
      <c r="Z981">
        <f t="shared" si="191"/>
        <v>972</v>
      </c>
    </row>
    <row r="982" spans="7:26" x14ac:dyDescent="0.2">
      <c r="G982" s="371"/>
      <c r="M982" t="str">
        <f t="shared" si="189"/>
        <v/>
      </c>
      <c r="N982" t="str">
        <f t="shared" si="190"/>
        <v/>
      </c>
      <c r="O982" s="31" t="e">
        <f t="shared" ca="1" si="180"/>
        <v>#VALUE!</v>
      </c>
      <c r="P982" s="132" t="str">
        <f t="shared" ca="1" si="181"/>
        <v/>
      </c>
      <c r="Q982" s="132" t="str">
        <f t="shared" ca="1" si="182"/>
        <v/>
      </c>
      <c r="R982" s="132" t="str">
        <f t="shared" ca="1" si="183"/>
        <v/>
      </c>
      <c r="S982" s="132" t="str">
        <f t="shared" ca="1" si="184"/>
        <v/>
      </c>
      <c r="U982" s="31">
        <v>1.0909722222222222</v>
      </c>
      <c r="V982" s="132">
        <f t="shared" ca="1" si="185"/>
        <v>29520</v>
      </c>
      <c r="W982" s="132">
        <f t="shared" ca="1" si="186"/>
        <v>29520</v>
      </c>
      <c r="X982" s="132">
        <f t="shared" ca="1" si="187"/>
        <v>29520</v>
      </c>
      <c r="Y982" s="132">
        <f t="shared" ca="1" si="188"/>
        <v>29520</v>
      </c>
      <c r="Z982">
        <f t="shared" si="191"/>
        <v>973</v>
      </c>
    </row>
    <row r="983" spans="7:26" x14ac:dyDescent="0.2">
      <c r="G983" s="371"/>
      <c r="M983" t="str">
        <f t="shared" si="189"/>
        <v/>
      </c>
      <c r="N983" t="str">
        <f t="shared" si="190"/>
        <v/>
      </c>
      <c r="O983" s="31" t="e">
        <f t="shared" ca="1" si="180"/>
        <v>#VALUE!</v>
      </c>
      <c r="P983" s="132" t="str">
        <f t="shared" ca="1" si="181"/>
        <v/>
      </c>
      <c r="Q983" s="132" t="str">
        <f t="shared" ca="1" si="182"/>
        <v/>
      </c>
      <c r="R983" s="132" t="str">
        <f t="shared" ca="1" si="183"/>
        <v/>
      </c>
      <c r="S983" s="132" t="str">
        <f t="shared" ca="1" si="184"/>
        <v/>
      </c>
      <c r="U983" s="31">
        <v>1.0916666666666668</v>
      </c>
      <c r="V983" s="132">
        <f t="shared" ca="1" si="185"/>
        <v>29520</v>
      </c>
      <c r="W983" s="132">
        <f t="shared" ca="1" si="186"/>
        <v>29520</v>
      </c>
      <c r="X983" s="132">
        <f t="shared" ca="1" si="187"/>
        <v>29520</v>
      </c>
      <c r="Y983" s="132">
        <f t="shared" ca="1" si="188"/>
        <v>29520</v>
      </c>
      <c r="Z983">
        <f t="shared" si="191"/>
        <v>974</v>
      </c>
    </row>
    <row r="984" spans="7:26" x14ac:dyDescent="0.2">
      <c r="G984" s="371"/>
      <c r="M984" t="str">
        <f t="shared" si="189"/>
        <v/>
      </c>
      <c r="N984" t="str">
        <f t="shared" si="190"/>
        <v/>
      </c>
      <c r="O984" s="31" t="e">
        <f t="shared" ca="1" si="180"/>
        <v>#VALUE!</v>
      </c>
      <c r="P984" s="132" t="str">
        <f t="shared" ca="1" si="181"/>
        <v/>
      </c>
      <c r="Q984" s="132" t="str">
        <f t="shared" ca="1" si="182"/>
        <v/>
      </c>
      <c r="R984" s="132" t="str">
        <f t="shared" ca="1" si="183"/>
        <v/>
      </c>
      <c r="S984" s="132" t="str">
        <f t="shared" ca="1" si="184"/>
        <v/>
      </c>
      <c r="U984" s="31">
        <v>1.0923611111111111</v>
      </c>
      <c r="V984" s="132">
        <f t="shared" ca="1" si="185"/>
        <v>29520</v>
      </c>
      <c r="W984" s="132">
        <f t="shared" ca="1" si="186"/>
        <v>29520</v>
      </c>
      <c r="X984" s="132">
        <f t="shared" ca="1" si="187"/>
        <v>29520</v>
      </c>
      <c r="Y984" s="132">
        <f t="shared" ca="1" si="188"/>
        <v>29520</v>
      </c>
      <c r="Z984">
        <f t="shared" si="191"/>
        <v>975</v>
      </c>
    </row>
    <row r="985" spans="7:26" x14ac:dyDescent="0.2">
      <c r="G985" s="371"/>
      <c r="M985" t="str">
        <f t="shared" si="189"/>
        <v/>
      </c>
      <c r="N985" t="str">
        <f t="shared" si="190"/>
        <v/>
      </c>
      <c r="O985" s="31" t="e">
        <f t="shared" ca="1" si="180"/>
        <v>#VALUE!</v>
      </c>
      <c r="P985" s="132" t="str">
        <f t="shared" ca="1" si="181"/>
        <v/>
      </c>
      <c r="Q985" s="132" t="str">
        <f t="shared" ca="1" si="182"/>
        <v/>
      </c>
      <c r="R985" s="132" t="str">
        <f t="shared" ca="1" si="183"/>
        <v/>
      </c>
      <c r="S985" s="132" t="str">
        <f t="shared" ca="1" si="184"/>
        <v/>
      </c>
      <c r="U985" s="31">
        <v>1.0930555555555554</v>
      </c>
      <c r="V985" s="132">
        <f t="shared" ca="1" si="185"/>
        <v>29520</v>
      </c>
      <c r="W985" s="132">
        <f t="shared" ca="1" si="186"/>
        <v>29520</v>
      </c>
      <c r="X985" s="132">
        <f t="shared" ca="1" si="187"/>
        <v>29520</v>
      </c>
      <c r="Y985" s="132">
        <f t="shared" ca="1" si="188"/>
        <v>29520</v>
      </c>
      <c r="Z985">
        <f t="shared" si="191"/>
        <v>976</v>
      </c>
    </row>
    <row r="986" spans="7:26" x14ac:dyDescent="0.2">
      <c r="G986" s="371"/>
      <c r="M986" t="str">
        <f t="shared" si="189"/>
        <v/>
      </c>
      <c r="N986" t="str">
        <f t="shared" si="190"/>
        <v/>
      </c>
      <c r="O986" s="31" t="e">
        <f t="shared" ca="1" si="180"/>
        <v>#VALUE!</v>
      </c>
      <c r="P986" s="132" t="str">
        <f t="shared" ca="1" si="181"/>
        <v/>
      </c>
      <c r="Q986" s="132" t="str">
        <f t="shared" ca="1" si="182"/>
        <v/>
      </c>
      <c r="R986" s="132" t="str">
        <f t="shared" ca="1" si="183"/>
        <v/>
      </c>
      <c r="S986" s="132" t="str">
        <f t="shared" ca="1" si="184"/>
        <v/>
      </c>
      <c r="U986" s="31">
        <v>1.09375</v>
      </c>
      <c r="V986" s="132">
        <f t="shared" ca="1" si="185"/>
        <v>29520</v>
      </c>
      <c r="W986" s="132">
        <f t="shared" ca="1" si="186"/>
        <v>29520</v>
      </c>
      <c r="X986" s="132">
        <f t="shared" ca="1" si="187"/>
        <v>29520</v>
      </c>
      <c r="Y986" s="132">
        <f t="shared" ca="1" si="188"/>
        <v>29520</v>
      </c>
      <c r="Z986">
        <f t="shared" si="191"/>
        <v>977</v>
      </c>
    </row>
    <row r="987" spans="7:26" x14ac:dyDescent="0.2">
      <c r="G987" s="371"/>
      <c r="M987" t="str">
        <f t="shared" si="189"/>
        <v/>
      </c>
      <c r="N987" t="str">
        <f t="shared" si="190"/>
        <v/>
      </c>
      <c r="O987" s="31" t="e">
        <f t="shared" ca="1" si="180"/>
        <v>#VALUE!</v>
      </c>
      <c r="P987" s="132" t="str">
        <f t="shared" ca="1" si="181"/>
        <v/>
      </c>
      <c r="Q987" s="132" t="str">
        <f t="shared" ca="1" si="182"/>
        <v/>
      </c>
      <c r="R987" s="132" t="str">
        <f t="shared" ca="1" si="183"/>
        <v/>
      </c>
      <c r="S987" s="132" t="str">
        <f t="shared" ca="1" si="184"/>
        <v/>
      </c>
      <c r="U987" s="31">
        <v>1.0944444444444446</v>
      </c>
      <c r="V987" s="132">
        <f t="shared" ca="1" si="185"/>
        <v>29520</v>
      </c>
      <c r="W987" s="132">
        <f t="shared" ca="1" si="186"/>
        <v>29520</v>
      </c>
      <c r="X987" s="132">
        <f t="shared" ca="1" si="187"/>
        <v>29520</v>
      </c>
      <c r="Y987" s="132">
        <f t="shared" ca="1" si="188"/>
        <v>29520</v>
      </c>
      <c r="Z987">
        <f t="shared" si="191"/>
        <v>978</v>
      </c>
    </row>
    <row r="988" spans="7:26" x14ac:dyDescent="0.2">
      <c r="G988" s="371"/>
      <c r="M988" t="str">
        <f t="shared" si="189"/>
        <v/>
      </c>
      <c r="N988" t="str">
        <f t="shared" si="190"/>
        <v/>
      </c>
      <c r="O988" s="31" t="e">
        <f t="shared" ca="1" si="180"/>
        <v>#VALUE!</v>
      </c>
      <c r="P988" s="132" t="str">
        <f t="shared" ca="1" si="181"/>
        <v/>
      </c>
      <c r="Q988" s="132" t="str">
        <f t="shared" ca="1" si="182"/>
        <v/>
      </c>
      <c r="R988" s="132" t="str">
        <f t="shared" ca="1" si="183"/>
        <v/>
      </c>
      <c r="S988" s="132" t="str">
        <f t="shared" ca="1" si="184"/>
        <v/>
      </c>
      <c r="U988" s="31">
        <v>1.0951388888888889</v>
      </c>
      <c r="V988" s="132">
        <f t="shared" ca="1" si="185"/>
        <v>29520</v>
      </c>
      <c r="W988" s="132">
        <f t="shared" ca="1" si="186"/>
        <v>29520</v>
      </c>
      <c r="X988" s="132">
        <f t="shared" ca="1" si="187"/>
        <v>29520</v>
      </c>
      <c r="Y988" s="132">
        <f t="shared" ca="1" si="188"/>
        <v>29520</v>
      </c>
      <c r="Z988">
        <f t="shared" si="191"/>
        <v>979</v>
      </c>
    </row>
    <row r="989" spans="7:26" x14ac:dyDescent="0.2">
      <c r="G989" s="371"/>
      <c r="M989" t="str">
        <f t="shared" si="189"/>
        <v/>
      </c>
      <c r="N989" t="str">
        <f t="shared" si="190"/>
        <v/>
      </c>
      <c r="O989" s="31" t="e">
        <f t="shared" ca="1" si="180"/>
        <v>#VALUE!</v>
      </c>
      <c r="P989" s="132" t="str">
        <f t="shared" ca="1" si="181"/>
        <v/>
      </c>
      <c r="Q989" s="132" t="str">
        <f t="shared" ca="1" si="182"/>
        <v/>
      </c>
      <c r="R989" s="132" t="str">
        <f t="shared" ca="1" si="183"/>
        <v/>
      </c>
      <c r="S989" s="132" t="str">
        <f t="shared" ca="1" si="184"/>
        <v/>
      </c>
      <c r="U989" s="31">
        <v>1.0958333333333332</v>
      </c>
      <c r="V989" s="132">
        <f t="shared" ca="1" si="185"/>
        <v>29520</v>
      </c>
      <c r="W989" s="132">
        <f t="shared" ca="1" si="186"/>
        <v>29520</v>
      </c>
      <c r="X989" s="132">
        <f t="shared" ca="1" si="187"/>
        <v>29520</v>
      </c>
      <c r="Y989" s="132">
        <f t="shared" ca="1" si="188"/>
        <v>29520</v>
      </c>
      <c r="Z989">
        <f t="shared" si="191"/>
        <v>980</v>
      </c>
    </row>
    <row r="990" spans="7:26" x14ac:dyDescent="0.2">
      <c r="G990" s="371"/>
      <c r="M990" t="str">
        <f t="shared" si="189"/>
        <v/>
      </c>
      <c r="N990" t="str">
        <f t="shared" si="190"/>
        <v/>
      </c>
      <c r="O990" s="31" t="e">
        <f t="shared" ca="1" si="180"/>
        <v>#VALUE!</v>
      </c>
      <c r="P990" s="132" t="str">
        <f t="shared" ca="1" si="181"/>
        <v/>
      </c>
      <c r="Q990" s="132" t="str">
        <f t="shared" ca="1" si="182"/>
        <v/>
      </c>
      <c r="R990" s="132" t="str">
        <f t="shared" ca="1" si="183"/>
        <v/>
      </c>
      <c r="S990" s="132" t="str">
        <f t="shared" ca="1" si="184"/>
        <v/>
      </c>
      <c r="U990" s="31">
        <v>1.0965277777777778</v>
      </c>
      <c r="V990" s="132">
        <f t="shared" ca="1" si="185"/>
        <v>29520</v>
      </c>
      <c r="W990" s="132">
        <f t="shared" ca="1" si="186"/>
        <v>29520</v>
      </c>
      <c r="X990" s="132">
        <f t="shared" ca="1" si="187"/>
        <v>29520</v>
      </c>
      <c r="Y990" s="132">
        <f t="shared" ca="1" si="188"/>
        <v>29520</v>
      </c>
      <c r="Z990">
        <f t="shared" si="191"/>
        <v>981</v>
      </c>
    </row>
    <row r="991" spans="7:26" x14ac:dyDescent="0.2">
      <c r="G991" s="371"/>
      <c r="M991" t="str">
        <f t="shared" si="189"/>
        <v/>
      </c>
      <c r="N991" t="str">
        <f t="shared" si="190"/>
        <v/>
      </c>
      <c r="O991" s="31" t="e">
        <f t="shared" ca="1" si="180"/>
        <v>#VALUE!</v>
      </c>
      <c r="P991" s="132" t="str">
        <f t="shared" ca="1" si="181"/>
        <v/>
      </c>
      <c r="Q991" s="132" t="str">
        <f t="shared" ca="1" si="182"/>
        <v/>
      </c>
      <c r="R991" s="132" t="str">
        <f t="shared" ca="1" si="183"/>
        <v/>
      </c>
      <c r="S991" s="132" t="str">
        <f t="shared" ca="1" si="184"/>
        <v/>
      </c>
      <c r="U991" s="31">
        <v>1.0972222222222223</v>
      </c>
      <c r="V991" s="132">
        <f t="shared" ca="1" si="185"/>
        <v>29520</v>
      </c>
      <c r="W991" s="132">
        <f t="shared" ca="1" si="186"/>
        <v>29520</v>
      </c>
      <c r="X991" s="132">
        <f t="shared" ca="1" si="187"/>
        <v>29520</v>
      </c>
      <c r="Y991" s="132">
        <f t="shared" ca="1" si="188"/>
        <v>29520</v>
      </c>
      <c r="Z991">
        <f t="shared" si="191"/>
        <v>982</v>
      </c>
    </row>
    <row r="992" spans="7:26" x14ac:dyDescent="0.2">
      <c r="G992" s="371"/>
      <c r="M992" t="str">
        <f t="shared" si="189"/>
        <v/>
      </c>
      <c r="N992" t="str">
        <f t="shared" si="190"/>
        <v/>
      </c>
      <c r="O992" s="31" t="e">
        <f t="shared" ca="1" si="180"/>
        <v>#VALUE!</v>
      </c>
      <c r="P992" s="132" t="str">
        <f t="shared" ca="1" si="181"/>
        <v/>
      </c>
      <c r="Q992" s="132" t="str">
        <f t="shared" ca="1" si="182"/>
        <v/>
      </c>
      <c r="R992" s="132" t="str">
        <f t="shared" ca="1" si="183"/>
        <v/>
      </c>
      <c r="S992" s="132" t="str">
        <f t="shared" ca="1" si="184"/>
        <v/>
      </c>
      <c r="U992" s="31">
        <v>1.0979166666666667</v>
      </c>
      <c r="V992" s="132">
        <f t="shared" ca="1" si="185"/>
        <v>29520</v>
      </c>
      <c r="W992" s="132">
        <f t="shared" ca="1" si="186"/>
        <v>29520</v>
      </c>
      <c r="X992" s="132">
        <f t="shared" ca="1" si="187"/>
        <v>29520</v>
      </c>
      <c r="Y992" s="132">
        <f t="shared" ca="1" si="188"/>
        <v>29520</v>
      </c>
      <c r="Z992">
        <f t="shared" si="191"/>
        <v>983</v>
      </c>
    </row>
    <row r="993" spans="7:26" x14ac:dyDescent="0.2">
      <c r="G993" s="371"/>
      <c r="M993" t="str">
        <f t="shared" si="189"/>
        <v/>
      </c>
      <c r="N993" t="str">
        <f t="shared" si="190"/>
        <v/>
      </c>
      <c r="O993" s="31" t="e">
        <f t="shared" ca="1" si="180"/>
        <v>#VALUE!</v>
      </c>
      <c r="P993" s="132" t="str">
        <f t="shared" ca="1" si="181"/>
        <v/>
      </c>
      <c r="Q993" s="132" t="str">
        <f t="shared" ca="1" si="182"/>
        <v/>
      </c>
      <c r="R993" s="132" t="str">
        <f t="shared" ca="1" si="183"/>
        <v/>
      </c>
      <c r="S993" s="132" t="str">
        <f t="shared" ca="1" si="184"/>
        <v/>
      </c>
      <c r="U993" s="31">
        <v>1.0986111111111112</v>
      </c>
      <c r="V993" s="132">
        <f t="shared" ca="1" si="185"/>
        <v>29520</v>
      </c>
      <c r="W993" s="132">
        <f t="shared" ca="1" si="186"/>
        <v>29520</v>
      </c>
      <c r="X993" s="132">
        <f t="shared" ca="1" si="187"/>
        <v>29520</v>
      </c>
      <c r="Y993" s="132">
        <f t="shared" ca="1" si="188"/>
        <v>29520</v>
      </c>
      <c r="Z993">
        <f t="shared" si="191"/>
        <v>984</v>
      </c>
    </row>
    <row r="994" spans="7:26" x14ac:dyDescent="0.2">
      <c r="G994" s="371"/>
      <c r="M994" t="str">
        <f t="shared" si="189"/>
        <v/>
      </c>
      <c r="N994" t="str">
        <f t="shared" si="190"/>
        <v/>
      </c>
      <c r="O994" s="31" t="e">
        <f t="shared" ca="1" si="180"/>
        <v>#VALUE!</v>
      </c>
      <c r="P994" s="132" t="str">
        <f t="shared" ca="1" si="181"/>
        <v/>
      </c>
      <c r="Q994" s="132" t="str">
        <f t="shared" ca="1" si="182"/>
        <v/>
      </c>
      <c r="R994" s="132" t="str">
        <f t="shared" ca="1" si="183"/>
        <v/>
      </c>
      <c r="S994" s="132" t="str">
        <f t="shared" ca="1" si="184"/>
        <v/>
      </c>
      <c r="U994" s="31">
        <v>1.0993055555555555</v>
      </c>
      <c r="V994" s="132">
        <f t="shared" ca="1" si="185"/>
        <v>29520</v>
      </c>
      <c r="W994" s="132">
        <f t="shared" ca="1" si="186"/>
        <v>29520</v>
      </c>
      <c r="X994" s="132">
        <f t="shared" ca="1" si="187"/>
        <v>29520</v>
      </c>
      <c r="Y994" s="132">
        <f t="shared" ca="1" si="188"/>
        <v>29520</v>
      </c>
      <c r="Z994">
        <f t="shared" si="191"/>
        <v>985</v>
      </c>
    </row>
    <row r="995" spans="7:26" x14ac:dyDescent="0.2">
      <c r="G995" s="371"/>
      <c r="M995" t="str">
        <f t="shared" si="189"/>
        <v/>
      </c>
      <c r="N995" t="str">
        <f t="shared" si="190"/>
        <v/>
      </c>
      <c r="O995" s="31" t="e">
        <f t="shared" ca="1" si="180"/>
        <v>#VALUE!</v>
      </c>
      <c r="P995" s="132" t="str">
        <f t="shared" ca="1" si="181"/>
        <v/>
      </c>
      <c r="Q995" s="132" t="str">
        <f t="shared" ca="1" si="182"/>
        <v/>
      </c>
      <c r="R995" s="132" t="str">
        <f t="shared" ca="1" si="183"/>
        <v/>
      </c>
      <c r="S995" s="132" t="str">
        <f t="shared" ca="1" si="184"/>
        <v/>
      </c>
      <c r="U995" s="31">
        <v>1.1000000000000001</v>
      </c>
      <c r="V995" s="132">
        <f t="shared" ca="1" si="185"/>
        <v>29520</v>
      </c>
      <c r="W995" s="132">
        <f t="shared" ca="1" si="186"/>
        <v>29520</v>
      </c>
      <c r="X995" s="132">
        <f t="shared" ca="1" si="187"/>
        <v>29520</v>
      </c>
      <c r="Y995" s="132">
        <f t="shared" ca="1" si="188"/>
        <v>29520</v>
      </c>
      <c r="Z995">
        <f t="shared" si="191"/>
        <v>986</v>
      </c>
    </row>
    <row r="996" spans="7:26" x14ac:dyDescent="0.2">
      <c r="G996" s="371"/>
      <c r="M996" t="str">
        <f t="shared" si="189"/>
        <v/>
      </c>
      <c r="N996" t="str">
        <f t="shared" si="190"/>
        <v/>
      </c>
      <c r="O996" s="31" t="e">
        <f t="shared" ca="1" si="180"/>
        <v>#VALUE!</v>
      </c>
      <c r="P996" s="132" t="str">
        <f t="shared" ca="1" si="181"/>
        <v/>
      </c>
      <c r="Q996" s="132" t="str">
        <f t="shared" ca="1" si="182"/>
        <v/>
      </c>
      <c r="R996" s="132" t="str">
        <f t="shared" ca="1" si="183"/>
        <v/>
      </c>
      <c r="S996" s="132" t="str">
        <f t="shared" ca="1" si="184"/>
        <v/>
      </c>
      <c r="U996" s="31">
        <v>1.1006944444444444</v>
      </c>
      <c r="V996" s="132">
        <f t="shared" ca="1" si="185"/>
        <v>29520</v>
      </c>
      <c r="W996" s="132">
        <f t="shared" ca="1" si="186"/>
        <v>29520</v>
      </c>
      <c r="X996" s="132">
        <f t="shared" ca="1" si="187"/>
        <v>29520</v>
      </c>
      <c r="Y996" s="132">
        <f t="shared" ca="1" si="188"/>
        <v>29520</v>
      </c>
      <c r="Z996">
        <f t="shared" si="191"/>
        <v>987</v>
      </c>
    </row>
    <row r="997" spans="7:26" x14ac:dyDescent="0.2">
      <c r="G997" s="371"/>
      <c r="M997" t="str">
        <f t="shared" si="189"/>
        <v/>
      </c>
      <c r="N997" t="str">
        <f t="shared" si="190"/>
        <v/>
      </c>
      <c r="O997" s="31" t="e">
        <f t="shared" ca="1" si="180"/>
        <v>#VALUE!</v>
      </c>
      <c r="P997" s="132" t="str">
        <f t="shared" ca="1" si="181"/>
        <v/>
      </c>
      <c r="Q997" s="132" t="str">
        <f t="shared" ca="1" si="182"/>
        <v/>
      </c>
      <c r="R997" s="132" t="str">
        <f t="shared" ca="1" si="183"/>
        <v/>
      </c>
      <c r="S997" s="132" t="str">
        <f t="shared" ca="1" si="184"/>
        <v/>
      </c>
      <c r="U997" s="31">
        <v>1.101388888888889</v>
      </c>
      <c r="V997" s="132">
        <f t="shared" ca="1" si="185"/>
        <v>29520</v>
      </c>
      <c r="W997" s="132">
        <f t="shared" ca="1" si="186"/>
        <v>29520</v>
      </c>
      <c r="X997" s="132">
        <f t="shared" ca="1" si="187"/>
        <v>29520</v>
      </c>
      <c r="Y997" s="132">
        <f t="shared" ca="1" si="188"/>
        <v>29520</v>
      </c>
      <c r="Z997">
        <f t="shared" si="191"/>
        <v>988</v>
      </c>
    </row>
    <row r="998" spans="7:26" x14ac:dyDescent="0.2">
      <c r="G998" s="371"/>
      <c r="M998" t="str">
        <f t="shared" si="189"/>
        <v/>
      </c>
      <c r="N998" t="str">
        <f t="shared" si="190"/>
        <v/>
      </c>
      <c r="O998" s="31" t="e">
        <f t="shared" ca="1" si="180"/>
        <v>#VALUE!</v>
      </c>
      <c r="P998" s="132" t="str">
        <f t="shared" ca="1" si="181"/>
        <v/>
      </c>
      <c r="Q998" s="132" t="str">
        <f t="shared" ca="1" si="182"/>
        <v/>
      </c>
      <c r="R998" s="132" t="str">
        <f t="shared" ca="1" si="183"/>
        <v/>
      </c>
      <c r="S998" s="132" t="str">
        <f t="shared" ca="1" si="184"/>
        <v/>
      </c>
      <c r="U998" s="31">
        <v>1.1020833333333333</v>
      </c>
      <c r="V998" s="132">
        <f t="shared" ca="1" si="185"/>
        <v>29520</v>
      </c>
      <c r="W998" s="132">
        <f t="shared" ca="1" si="186"/>
        <v>29520</v>
      </c>
      <c r="X998" s="132">
        <f t="shared" ca="1" si="187"/>
        <v>29520</v>
      </c>
      <c r="Y998" s="132">
        <f t="shared" ca="1" si="188"/>
        <v>29520</v>
      </c>
      <c r="Z998">
        <f t="shared" si="191"/>
        <v>989</v>
      </c>
    </row>
    <row r="999" spans="7:26" x14ac:dyDescent="0.2">
      <c r="G999" s="371"/>
      <c r="M999" t="str">
        <f t="shared" si="189"/>
        <v/>
      </c>
      <c r="N999" t="str">
        <f t="shared" si="190"/>
        <v/>
      </c>
      <c r="O999" s="31" t="e">
        <f t="shared" ca="1" si="180"/>
        <v>#VALUE!</v>
      </c>
      <c r="P999" s="132" t="str">
        <f t="shared" ca="1" si="181"/>
        <v/>
      </c>
      <c r="Q999" s="132" t="str">
        <f t="shared" ca="1" si="182"/>
        <v/>
      </c>
      <c r="R999" s="132" t="str">
        <f t="shared" ca="1" si="183"/>
        <v/>
      </c>
      <c r="S999" s="132" t="str">
        <f t="shared" ca="1" si="184"/>
        <v/>
      </c>
      <c r="U999" s="31">
        <v>1.1027777777777779</v>
      </c>
      <c r="V999" s="132">
        <f t="shared" ca="1" si="185"/>
        <v>29520</v>
      </c>
      <c r="W999" s="132">
        <f t="shared" ca="1" si="186"/>
        <v>29520</v>
      </c>
      <c r="X999" s="132">
        <f t="shared" ca="1" si="187"/>
        <v>29520</v>
      </c>
      <c r="Y999" s="132">
        <f t="shared" ca="1" si="188"/>
        <v>29520</v>
      </c>
      <c r="Z999">
        <f t="shared" si="191"/>
        <v>990</v>
      </c>
    </row>
    <row r="1000" spans="7:26" x14ac:dyDescent="0.2">
      <c r="G1000" s="371"/>
      <c r="M1000" t="str">
        <f t="shared" si="189"/>
        <v/>
      </c>
      <c r="N1000" t="str">
        <f t="shared" si="190"/>
        <v/>
      </c>
      <c r="O1000" s="31" t="e">
        <f t="shared" ca="1" si="180"/>
        <v>#VALUE!</v>
      </c>
      <c r="P1000" s="132" t="str">
        <f t="shared" ca="1" si="181"/>
        <v/>
      </c>
      <c r="Q1000" s="132" t="str">
        <f t="shared" ca="1" si="182"/>
        <v/>
      </c>
      <c r="R1000" s="132" t="str">
        <f t="shared" ca="1" si="183"/>
        <v/>
      </c>
      <c r="S1000" s="132" t="str">
        <f t="shared" ca="1" si="184"/>
        <v/>
      </c>
      <c r="U1000" s="31">
        <v>1.1034722222222222</v>
      </c>
      <c r="V1000" s="132">
        <f t="shared" ca="1" si="185"/>
        <v>29520</v>
      </c>
      <c r="W1000" s="132">
        <f t="shared" ca="1" si="186"/>
        <v>29520</v>
      </c>
      <c r="X1000" s="132">
        <f t="shared" ca="1" si="187"/>
        <v>29520</v>
      </c>
      <c r="Y1000" s="132">
        <f t="shared" ca="1" si="188"/>
        <v>29520</v>
      </c>
      <c r="Z1000">
        <f t="shared" si="191"/>
        <v>991</v>
      </c>
    </row>
    <row r="1001" spans="7:26" x14ac:dyDescent="0.2">
      <c r="G1001" s="371"/>
      <c r="M1001" t="str">
        <f t="shared" si="189"/>
        <v/>
      </c>
      <c r="N1001" t="str">
        <f t="shared" si="190"/>
        <v/>
      </c>
      <c r="O1001" s="31" t="e">
        <f t="shared" ca="1" si="180"/>
        <v>#VALUE!</v>
      </c>
      <c r="P1001" s="132" t="str">
        <f t="shared" ca="1" si="181"/>
        <v/>
      </c>
      <c r="Q1001" s="132" t="str">
        <f t="shared" ca="1" si="182"/>
        <v/>
      </c>
      <c r="R1001" s="132" t="str">
        <f t="shared" ca="1" si="183"/>
        <v/>
      </c>
      <c r="S1001" s="132" t="str">
        <f t="shared" ca="1" si="184"/>
        <v/>
      </c>
      <c r="U1001" s="31">
        <v>1.1041666666666667</v>
      </c>
      <c r="V1001" s="132">
        <f t="shared" ca="1" si="185"/>
        <v>29520</v>
      </c>
      <c r="W1001" s="132">
        <f t="shared" ca="1" si="186"/>
        <v>29520</v>
      </c>
      <c r="X1001" s="132">
        <f t="shared" ca="1" si="187"/>
        <v>29520</v>
      </c>
      <c r="Y1001" s="132">
        <f t="shared" ca="1" si="188"/>
        <v>29520</v>
      </c>
      <c r="Z1001">
        <f t="shared" si="191"/>
        <v>992</v>
      </c>
    </row>
    <row r="1002" spans="7:26" x14ac:dyDescent="0.2">
      <c r="G1002" s="371"/>
      <c r="M1002" t="str">
        <f t="shared" si="189"/>
        <v/>
      </c>
      <c r="N1002" t="str">
        <f t="shared" si="190"/>
        <v/>
      </c>
      <c r="O1002" s="31" t="e">
        <f t="shared" ca="1" si="180"/>
        <v>#VALUE!</v>
      </c>
      <c r="P1002" s="132" t="str">
        <f t="shared" ca="1" si="181"/>
        <v/>
      </c>
      <c r="Q1002" s="132" t="str">
        <f t="shared" ca="1" si="182"/>
        <v/>
      </c>
      <c r="R1002" s="132" t="str">
        <f t="shared" ca="1" si="183"/>
        <v/>
      </c>
      <c r="S1002" s="132" t="str">
        <f t="shared" ca="1" si="184"/>
        <v/>
      </c>
      <c r="U1002" s="31">
        <v>1.1048611111111111</v>
      </c>
      <c r="V1002" s="132">
        <f t="shared" ca="1" si="185"/>
        <v>29520</v>
      </c>
      <c r="W1002" s="132">
        <f t="shared" ca="1" si="186"/>
        <v>29520</v>
      </c>
      <c r="X1002" s="132">
        <f t="shared" ca="1" si="187"/>
        <v>29520</v>
      </c>
      <c r="Y1002" s="132">
        <f t="shared" ca="1" si="188"/>
        <v>29520</v>
      </c>
      <c r="Z1002">
        <f t="shared" si="191"/>
        <v>993</v>
      </c>
    </row>
    <row r="1003" spans="7:26" x14ac:dyDescent="0.2">
      <c r="G1003" s="371"/>
      <c r="M1003" t="str">
        <f t="shared" si="189"/>
        <v/>
      </c>
      <c r="N1003" t="str">
        <f t="shared" si="190"/>
        <v/>
      </c>
      <c r="O1003" s="31" t="e">
        <f t="shared" ca="1" si="180"/>
        <v>#VALUE!</v>
      </c>
      <c r="P1003" s="132" t="str">
        <f t="shared" ca="1" si="181"/>
        <v/>
      </c>
      <c r="Q1003" s="132" t="str">
        <f t="shared" ca="1" si="182"/>
        <v/>
      </c>
      <c r="R1003" s="132" t="str">
        <f t="shared" ca="1" si="183"/>
        <v/>
      </c>
      <c r="S1003" s="132" t="str">
        <f t="shared" ca="1" si="184"/>
        <v/>
      </c>
      <c r="U1003" s="31">
        <v>1.1055555555555556</v>
      </c>
      <c r="V1003" s="132">
        <f t="shared" ca="1" si="185"/>
        <v>29520</v>
      </c>
      <c r="W1003" s="132">
        <f t="shared" ca="1" si="186"/>
        <v>29520</v>
      </c>
      <c r="X1003" s="132">
        <f t="shared" ca="1" si="187"/>
        <v>29520</v>
      </c>
      <c r="Y1003" s="132">
        <f t="shared" ca="1" si="188"/>
        <v>29520</v>
      </c>
      <c r="Z1003">
        <f t="shared" si="191"/>
        <v>994</v>
      </c>
    </row>
    <row r="1004" spans="7:26" x14ac:dyDescent="0.2">
      <c r="G1004" s="371"/>
      <c r="M1004" t="str">
        <f t="shared" si="189"/>
        <v/>
      </c>
      <c r="N1004" t="str">
        <f t="shared" si="190"/>
        <v/>
      </c>
      <c r="O1004" s="31" t="e">
        <f t="shared" ca="1" si="180"/>
        <v>#VALUE!</v>
      </c>
      <c r="P1004" s="132" t="str">
        <f t="shared" ca="1" si="181"/>
        <v/>
      </c>
      <c r="Q1004" s="132" t="str">
        <f t="shared" ca="1" si="182"/>
        <v/>
      </c>
      <c r="R1004" s="132" t="str">
        <f t="shared" ca="1" si="183"/>
        <v/>
      </c>
      <c r="S1004" s="132" t="str">
        <f t="shared" ca="1" si="184"/>
        <v/>
      </c>
      <c r="U1004" s="31">
        <v>1.10625</v>
      </c>
      <c r="V1004" s="132">
        <f t="shared" ca="1" si="185"/>
        <v>29520</v>
      </c>
      <c r="W1004" s="132">
        <f t="shared" ca="1" si="186"/>
        <v>29520</v>
      </c>
      <c r="X1004" s="132">
        <f t="shared" ca="1" si="187"/>
        <v>29520</v>
      </c>
      <c r="Y1004" s="132">
        <f t="shared" ca="1" si="188"/>
        <v>29520</v>
      </c>
      <c r="Z1004">
        <f t="shared" si="191"/>
        <v>995</v>
      </c>
    </row>
    <row r="1005" spans="7:26" x14ac:dyDescent="0.2">
      <c r="G1005" s="371"/>
      <c r="M1005" t="str">
        <f t="shared" si="189"/>
        <v/>
      </c>
      <c r="N1005" t="str">
        <f t="shared" si="190"/>
        <v/>
      </c>
      <c r="O1005" s="31" t="e">
        <f t="shared" ca="1" si="180"/>
        <v>#VALUE!</v>
      </c>
      <c r="P1005" s="132" t="str">
        <f t="shared" ca="1" si="181"/>
        <v/>
      </c>
      <c r="Q1005" s="132" t="str">
        <f t="shared" ca="1" si="182"/>
        <v/>
      </c>
      <c r="R1005" s="132" t="str">
        <f t="shared" ca="1" si="183"/>
        <v/>
      </c>
      <c r="S1005" s="132" t="str">
        <f t="shared" ca="1" si="184"/>
        <v/>
      </c>
      <c r="U1005" s="31">
        <v>1.1069444444444445</v>
      </c>
      <c r="V1005" s="132">
        <f t="shared" ca="1" si="185"/>
        <v>29520</v>
      </c>
      <c r="W1005" s="132">
        <f t="shared" ca="1" si="186"/>
        <v>29520</v>
      </c>
      <c r="X1005" s="132">
        <f t="shared" ca="1" si="187"/>
        <v>29520</v>
      </c>
      <c r="Y1005" s="132">
        <f t="shared" ca="1" si="188"/>
        <v>29520</v>
      </c>
      <c r="Z1005">
        <f t="shared" si="191"/>
        <v>996</v>
      </c>
    </row>
    <row r="1006" spans="7:26" x14ac:dyDescent="0.2">
      <c r="G1006" s="371"/>
      <c r="M1006" t="str">
        <f t="shared" si="189"/>
        <v/>
      </c>
      <c r="N1006" t="str">
        <f t="shared" si="190"/>
        <v/>
      </c>
      <c r="O1006" s="31" t="e">
        <f t="shared" ca="1" si="180"/>
        <v>#VALUE!</v>
      </c>
      <c r="P1006" s="132" t="str">
        <f t="shared" ca="1" si="181"/>
        <v/>
      </c>
      <c r="Q1006" s="132" t="str">
        <f t="shared" ca="1" si="182"/>
        <v/>
      </c>
      <c r="R1006" s="132" t="str">
        <f t="shared" ca="1" si="183"/>
        <v/>
      </c>
      <c r="S1006" s="132" t="str">
        <f t="shared" ca="1" si="184"/>
        <v/>
      </c>
      <c r="U1006" s="31">
        <v>1.1076388888888888</v>
      </c>
      <c r="V1006" s="132">
        <f t="shared" ca="1" si="185"/>
        <v>29520</v>
      </c>
      <c r="W1006" s="132">
        <f t="shared" ca="1" si="186"/>
        <v>29520</v>
      </c>
      <c r="X1006" s="132">
        <f t="shared" ca="1" si="187"/>
        <v>29520</v>
      </c>
      <c r="Y1006" s="132">
        <f t="shared" ca="1" si="188"/>
        <v>29520</v>
      </c>
      <c r="Z1006">
        <f t="shared" si="191"/>
        <v>997</v>
      </c>
    </row>
    <row r="1007" spans="7:26" x14ac:dyDescent="0.2">
      <c r="G1007" s="371"/>
      <c r="M1007" t="str">
        <f t="shared" si="189"/>
        <v/>
      </c>
      <c r="N1007" t="str">
        <f t="shared" si="190"/>
        <v/>
      </c>
      <c r="O1007" s="31" t="e">
        <f t="shared" ca="1" si="180"/>
        <v>#VALUE!</v>
      </c>
      <c r="P1007" s="132" t="str">
        <f t="shared" ca="1" si="181"/>
        <v/>
      </c>
      <c r="Q1007" s="132" t="str">
        <f t="shared" ca="1" si="182"/>
        <v/>
      </c>
      <c r="R1007" s="132" t="str">
        <f t="shared" ca="1" si="183"/>
        <v/>
      </c>
      <c r="S1007" s="132" t="str">
        <f t="shared" ca="1" si="184"/>
        <v/>
      </c>
      <c r="U1007" s="31">
        <v>1.1083333333333334</v>
      </c>
      <c r="V1007" s="132">
        <f t="shared" ca="1" si="185"/>
        <v>29520</v>
      </c>
      <c r="W1007" s="132">
        <f t="shared" ca="1" si="186"/>
        <v>29520</v>
      </c>
      <c r="X1007" s="132">
        <f t="shared" ca="1" si="187"/>
        <v>29520</v>
      </c>
      <c r="Y1007" s="132">
        <f t="shared" ca="1" si="188"/>
        <v>29520</v>
      </c>
      <c r="Z1007">
        <f t="shared" si="191"/>
        <v>998</v>
      </c>
    </row>
    <row r="1008" spans="7:26" x14ac:dyDescent="0.2">
      <c r="G1008" s="371"/>
      <c r="M1008" t="str">
        <f t="shared" si="189"/>
        <v/>
      </c>
      <c r="N1008" t="str">
        <f t="shared" si="190"/>
        <v/>
      </c>
      <c r="O1008" s="31" t="e">
        <f t="shared" ca="1" si="180"/>
        <v>#VALUE!</v>
      </c>
      <c r="P1008" s="132" t="str">
        <f t="shared" ca="1" si="181"/>
        <v/>
      </c>
      <c r="Q1008" s="132" t="str">
        <f t="shared" ca="1" si="182"/>
        <v/>
      </c>
      <c r="R1008" s="132" t="str">
        <f t="shared" ca="1" si="183"/>
        <v/>
      </c>
      <c r="S1008" s="132" t="str">
        <f t="shared" ca="1" si="184"/>
        <v/>
      </c>
      <c r="U1008" s="31">
        <v>1.1090277777777777</v>
      </c>
      <c r="V1008" s="132">
        <f t="shared" ca="1" si="185"/>
        <v>29520</v>
      </c>
      <c r="W1008" s="132">
        <f t="shared" ca="1" si="186"/>
        <v>29520</v>
      </c>
      <c r="X1008" s="132">
        <f t="shared" ca="1" si="187"/>
        <v>29520</v>
      </c>
      <c r="Y1008" s="132">
        <f t="shared" ca="1" si="188"/>
        <v>29520</v>
      </c>
      <c r="Z1008">
        <f t="shared" si="191"/>
        <v>999</v>
      </c>
    </row>
    <row r="1009" spans="7:26" x14ac:dyDescent="0.2">
      <c r="G1009" s="371"/>
      <c r="M1009" t="str">
        <f t="shared" si="189"/>
        <v/>
      </c>
      <c r="N1009" t="str">
        <f t="shared" si="190"/>
        <v/>
      </c>
      <c r="O1009" s="31" t="e">
        <f t="shared" ca="1" si="180"/>
        <v>#VALUE!</v>
      </c>
      <c r="P1009" s="132" t="str">
        <f t="shared" ca="1" si="181"/>
        <v/>
      </c>
      <c r="Q1009" s="132" t="str">
        <f t="shared" ca="1" si="182"/>
        <v/>
      </c>
      <c r="R1009" s="132" t="str">
        <f t="shared" ca="1" si="183"/>
        <v/>
      </c>
      <c r="S1009" s="132" t="str">
        <f t="shared" ca="1" si="184"/>
        <v/>
      </c>
      <c r="U1009" s="31">
        <v>1.1097222222222223</v>
      </c>
      <c r="V1009" s="132">
        <f ca="1">VLOOKUP($U1009,OFFSET($O$10,0,0,$H$8,5),2)</f>
        <v>29520</v>
      </c>
      <c r="W1009" s="132">
        <f t="shared" ca="1" si="186"/>
        <v>29520</v>
      </c>
      <c r="X1009" s="132">
        <f ca="1">VLOOKUP($U1009,OFFSET($O$10,0,0,$H$8,5),4)</f>
        <v>29520</v>
      </c>
      <c r="Y1009" s="132">
        <f t="shared" ca="1" si="188"/>
        <v>29520</v>
      </c>
      <c r="Z1009">
        <f t="shared" si="191"/>
        <v>1000</v>
      </c>
    </row>
    <row r="1010" spans="7:26" x14ac:dyDescent="0.2">
      <c r="G1010" s="371"/>
      <c r="M1010" t="str">
        <f t="shared" si="189"/>
        <v/>
      </c>
      <c r="N1010" t="str">
        <f t="shared" si="190"/>
        <v/>
      </c>
      <c r="O1010" s="31" t="e">
        <f t="shared" ca="1" si="180"/>
        <v>#VALUE!</v>
      </c>
      <c r="P1010" s="132" t="str">
        <f t="shared" ca="1" si="181"/>
        <v/>
      </c>
      <c r="Q1010" s="132" t="str">
        <f t="shared" ca="1" si="182"/>
        <v/>
      </c>
      <c r="R1010" s="132" t="str">
        <f t="shared" ca="1" si="183"/>
        <v/>
      </c>
      <c r="S1010" s="132" t="str">
        <f t="shared" ca="1" si="184"/>
        <v/>
      </c>
      <c r="U1010" s="31">
        <v>1.1104166666666666</v>
      </c>
      <c r="V1010" s="132">
        <f t="shared" ca="1" si="185"/>
        <v>29520</v>
      </c>
      <c r="W1010" s="132">
        <f t="shared" ca="1" si="186"/>
        <v>29520</v>
      </c>
      <c r="X1010" s="132">
        <f t="shared" ca="1" si="187"/>
        <v>29520</v>
      </c>
      <c r="Y1010" s="132">
        <f t="shared" ca="1" si="188"/>
        <v>29520</v>
      </c>
      <c r="Z1010">
        <f t="shared" si="191"/>
        <v>1001</v>
      </c>
    </row>
    <row r="1011" spans="7:26" x14ac:dyDescent="0.2">
      <c r="G1011" s="371"/>
      <c r="M1011" t="str">
        <f t="shared" si="189"/>
        <v/>
      </c>
      <c r="N1011" t="str">
        <f t="shared" si="190"/>
        <v/>
      </c>
      <c r="O1011" s="31" t="e">
        <f t="shared" ca="1" si="180"/>
        <v>#VALUE!</v>
      </c>
      <c r="P1011" s="132" t="str">
        <f t="shared" ca="1" si="181"/>
        <v/>
      </c>
      <c r="Q1011" s="132" t="str">
        <f t="shared" ca="1" si="182"/>
        <v/>
      </c>
      <c r="R1011" s="132" t="str">
        <f t="shared" ca="1" si="183"/>
        <v/>
      </c>
      <c r="S1011" s="132" t="str">
        <f t="shared" ca="1" si="184"/>
        <v/>
      </c>
      <c r="U1011" s="31">
        <v>1.1111111111111112</v>
      </c>
      <c r="V1011" s="132">
        <f t="shared" ca="1" si="185"/>
        <v>29520</v>
      </c>
      <c r="W1011" s="132">
        <f t="shared" ca="1" si="186"/>
        <v>29520</v>
      </c>
      <c r="X1011" s="132">
        <f t="shared" ca="1" si="187"/>
        <v>29520</v>
      </c>
      <c r="Y1011" s="132">
        <f t="shared" ca="1" si="188"/>
        <v>29520</v>
      </c>
      <c r="Z1011">
        <f t="shared" si="191"/>
        <v>1002</v>
      </c>
    </row>
    <row r="1012" spans="7:26" x14ac:dyDescent="0.2">
      <c r="G1012" s="371"/>
      <c r="M1012" t="str">
        <f t="shared" si="189"/>
        <v/>
      </c>
      <c r="N1012" t="str">
        <f t="shared" si="190"/>
        <v/>
      </c>
      <c r="O1012" s="31" t="e">
        <f t="shared" ca="1" si="180"/>
        <v>#VALUE!</v>
      </c>
      <c r="P1012" s="132" t="str">
        <f t="shared" ca="1" si="181"/>
        <v/>
      </c>
      <c r="Q1012" s="132" t="str">
        <f t="shared" ca="1" si="182"/>
        <v/>
      </c>
      <c r="R1012" s="132" t="str">
        <f t="shared" ca="1" si="183"/>
        <v/>
      </c>
      <c r="S1012" s="132" t="str">
        <f t="shared" ca="1" si="184"/>
        <v/>
      </c>
      <c r="U1012" s="31">
        <v>1.1118055555555555</v>
      </c>
      <c r="V1012" s="132">
        <f t="shared" ca="1" si="185"/>
        <v>29520</v>
      </c>
      <c r="W1012" s="132">
        <f t="shared" ca="1" si="186"/>
        <v>29520</v>
      </c>
      <c r="X1012" s="132">
        <f t="shared" ca="1" si="187"/>
        <v>29520</v>
      </c>
      <c r="Y1012" s="132">
        <f t="shared" ca="1" si="188"/>
        <v>29520</v>
      </c>
      <c r="Z1012">
        <f t="shared" si="191"/>
        <v>1003</v>
      </c>
    </row>
    <row r="1013" spans="7:26" x14ac:dyDescent="0.2">
      <c r="G1013" s="371"/>
      <c r="M1013" t="str">
        <f t="shared" si="189"/>
        <v/>
      </c>
      <c r="N1013" t="str">
        <f t="shared" si="190"/>
        <v/>
      </c>
      <c r="O1013" s="31" t="e">
        <f t="shared" ca="1" si="180"/>
        <v>#VALUE!</v>
      </c>
      <c r="P1013" s="132" t="str">
        <f t="shared" ca="1" si="181"/>
        <v/>
      </c>
      <c r="Q1013" s="132" t="str">
        <f t="shared" ca="1" si="182"/>
        <v/>
      </c>
      <c r="R1013" s="132" t="str">
        <f t="shared" ca="1" si="183"/>
        <v/>
      </c>
      <c r="S1013" s="132" t="str">
        <f t="shared" ca="1" si="184"/>
        <v/>
      </c>
      <c r="U1013" s="31">
        <v>1.1125</v>
      </c>
      <c r="V1013" s="132">
        <f t="shared" ca="1" si="185"/>
        <v>29520</v>
      </c>
      <c r="W1013" s="132">
        <f t="shared" ca="1" si="186"/>
        <v>29520</v>
      </c>
      <c r="X1013" s="132">
        <f t="shared" ca="1" si="187"/>
        <v>29520</v>
      </c>
      <c r="Y1013" s="132">
        <f t="shared" ca="1" si="188"/>
        <v>29520</v>
      </c>
      <c r="Z1013">
        <f t="shared" si="191"/>
        <v>1004</v>
      </c>
    </row>
    <row r="1014" spans="7:26" x14ac:dyDescent="0.2">
      <c r="G1014" s="371"/>
      <c r="M1014" t="str">
        <f t="shared" si="189"/>
        <v/>
      </c>
      <c r="N1014" t="str">
        <f t="shared" si="190"/>
        <v/>
      </c>
      <c r="O1014" s="31" t="e">
        <f t="shared" ca="1" si="180"/>
        <v>#VALUE!</v>
      </c>
      <c r="P1014" s="132" t="str">
        <f t="shared" ca="1" si="181"/>
        <v/>
      </c>
      <c r="Q1014" s="132" t="str">
        <f t="shared" ca="1" si="182"/>
        <v/>
      </c>
      <c r="R1014" s="132" t="str">
        <f t="shared" ca="1" si="183"/>
        <v/>
      </c>
      <c r="S1014" s="132" t="str">
        <f t="shared" ca="1" si="184"/>
        <v/>
      </c>
      <c r="U1014" s="31">
        <v>1.1131944444444444</v>
      </c>
      <c r="V1014" s="132">
        <f t="shared" ca="1" si="185"/>
        <v>29520</v>
      </c>
      <c r="W1014" s="132">
        <f t="shared" ca="1" si="186"/>
        <v>29520</v>
      </c>
      <c r="X1014" s="132">
        <f t="shared" ca="1" si="187"/>
        <v>29520</v>
      </c>
      <c r="Y1014" s="132">
        <f t="shared" ca="1" si="188"/>
        <v>29520</v>
      </c>
      <c r="Z1014">
        <f t="shared" si="191"/>
        <v>1005</v>
      </c>
    </row>
    <row r="1015" spans="7:26" x14ac:dyDescent="0.2">
      <c r="G1015" s="371"/>
      <c r="M1015" t="str">
        <f t="shared" si="189"/>
        <v/>
      </c>
      <c r="N1015" t="str">
        <f t="shared" si="190"/>
        <v/>
      </c>
      <c r="O1015" s="31" t="e">
        <f t="shared" ca="1" si="180"/>
        <v>#VALUE!</v>
      </c>
      <c r="P1015" s="132" t="str">
        <f t="shared" ca="1" si="181"/>
        <v/>
      </c>
      <c r="Q1015" s="132" t="str">
        <f t="shared" ca="1" si="182"/>
        <v/>
      </c>
      <c r="R1015" s="132" t="str">
        <f t="shared" ca="1" si="183"/>
        <v/>
      </c>
      <c r="S1015" s="132" t="str">
        <f t="shared" ca="1" si="184"/>
        <v/>
      </c>
      <c r="U1015" s="31">
        <v>1.1138888888888889</v>
      </c>
      <c r="V1015" s="132">
        <f t="shared" ca="1" si="185"/>
        <v>29520</v>
      </c>
      <c r="W1015" s="132">
        <f t="shared" ca="1" si="186"/>
        <v>29520</v>
      </c>
      <c r="X1015" s="132">
        <f t="shared" ca="1" si="187"/>
        <v>29520</v>
      </c>
      <c r="Y1015" s="132">
        <f t="shared" ca="1" si="188"/>
        <v>29520</v>
      </c>
      <c r="Z1015">
        <f t="shared" si="191"/>
        <v>1006</v>
      </c>
    </row>
    <row r="1016" spans="7:26" x14ac:dyDescent="0.2">
      <c r="G1016" s="371"/>
      <c r="M1016" t="str">
        <f t="shared" si="189"/>
        <v/>
      </c>
      <c r="N1016" t="str">
        <f t="shared" si="190"/>
        <v/>
      </c>
      <c r="O1016" s="31" t="e">
        <f t="shared" ca="1" si="180"/>
        <v>#VALUE!</v>
      </c>
      <c r="P1016" s="132" t="str">
        <f t="shared" ca="1" si="181"/>
        <v/>
      </c>
      <c r="Q1016" s="132" t="str">
        <f t="shared" ca="1" si="182"/>
        <v/>
      </c>
      <c r="R1016" s="132" t="str">
        <f t="shared" ca="1" si="183"/>
        <v/>
      </c>
      <c r="S1016" s="132" t="str">
        <f t="shared" ca="1" si="184"/>
        <v/>
      </c>
      <c r="U1016" s="31">
        <v>1.1145833333333333</v>
      </c>
      <c r="V1016" s="132">
        <f t="shared" ca="1" si="185"/>
        <v>29520</v>
      </c>
      <c r="W1016" s="132">
        <f t="shared" ca="1" si="186"/>
        <v>29520</v>
      </c>
      <c r="X1016" s="132">
        <f t="shared" ca="1" si="187"/>
        <v>29520</v>
      </c>
      <c r="Y1016" s="132">
        <f t="shared" ca="1" si="188"/>
        <v>29520</v>
      </c>
      <c r="Z1016">
        <f t="shared" si="191"/>
        <v>1007</v>
      </c>
    </row>
    <row r="1017" spans="7:26" x14ac:dyDescent="0.2">
      <c r="G1017" s="371"/>
      <c r="M1017" t="str">
        <f t="shared" si="189"/>
        <v/>
      </c>
      <c r="N1017" t="str">
        <f t="shared" si="190"/>
        <v/>
      </c>
      <c r="O1017" s="31" t="e">
        <f t="shared" ref="O1017:O1024" ca="1" si="192">IF(ISNUMBER($G1017),OFFSET(G$9,$N1017,0),"")+IF(VALUE(OFFSET(G$9,$N1017,0))&lt;8/24,1,0)</f>
        <v>#VALUE!</v>
      </c>
      <c r="P1017" s="132" t="str">
        <f t="shared" ref="P1017:P1024" ca="1" si="193">IF(ISNUMBER($G1017),OFFSET(H$9,$N1017,0),"")</f>
        <v/>
      </c>
      <c r="Q1017" s="132" t="str">
        <f t="shared" ref="Q1017:Q1024" ca="1" si="194">IF(ISNUMBER($G1017),OFFSET(I$9,$N1017,0),"")</f>
        <v/>
      </c>
      <c r="R1017" s="132" t="str">
        <f t="shared" ref="R1017:R1024" ca="1" si="195">IF(ISNUMBER($G1017),OFFSET(J$9,$N1017,0),"")</f>
        <v/>
      </c>
      <c r="S1017" s="132" t="str">
        <f t="shared" ref="S1017:S1024" ca="1" si="196">IF(ISNUMBER($G1017),OFFSET(K$9,$N1017,0),"")</f>
        <v/>
      </c>
      <c r="U1017" s="31">
        <v>1.1152777777777778</v>
      </c>
      <c r="V1017" s="132">
        <f t="shared" ca="1" si="185"/>
        <v>29520</v>
      </c>
      <c r="W1017" s="132">
        <f t="shared" ca="1" si="186"/>
        <v>29520</v>
      </c>
      <c r="X1017" s="132">
        <f t="shared" ca="1" si="187"/>
        <v>29520</v>
      </c>
      <c r="Y1017" s="132">
        <f t="shared" ca="1" si="188"/>
        <v>29520</v>
      </c>
      <c r="Z1017">
        <f t="shared" si="191"/>
        <v>1008</v>
      </c>
    </row>
    <row r="1018" spans="7:26" x14ac:dyDescent="0.2">
      <c r="G1018" s="371"/>
      <c r="M1018" t="str">
        <f t="shared" si="189"/>
        <v/>
      </c>
      <c r="N1018" t="str">
        <f t="shared" si="190"/>
        <v/>
      </c>
      <c r="O1018" s="31" t="e">
        <f t="shared" ca="1" si="192"/>
        <v>#VALUE!</v>
      </c>
      <c r="P1018" s="132" t="str">
        <f t="shared" ca="1" si="193"/>
        <v/>
      </c>
      <c r="Q1018" s="132" t="str">
        <f t="shared" ca="1" si="194"/>
        <v/>
      </c>
      <c r="R1018" s="132" t="str">
        <f t="shared" ca="1" si="195"/>
        <v/>
      </c>
      <c r="S1018" s="132" t="str">
        <f t="shared" ca="1" si="196"/>
        <v/>
      </c>
      <c r="U1018" s="31">
        <v>1.1159722222222221</v>
      </c>
      <c r="V1018" s="132">
        <f t="shared" ca="1" si="185"/>
        <v>29520</v>
      </c>
      <c r="W1018" s="132">
        <f t="shared" ca="1" si="186"/>
        <v>29520</v>
      </c>
      <c r="X1018" s="132">
        <f t="shared" ca="1" si="187"/>
        <v>29520</v>
      </c>
      <c r="Y1018" s="132">
        <f t="shared" ca="1" si="188"/>
        <v>29520</v>
      </c>
      <c r="Z1018">
        <f t="shared" si="191"/>
        <v>1009</v>
      </c>
    </row>
    <row r="1019" spans="7:26" x14ac:dyDescent="0.2">
      <c r="G1019" s="371"/>
      <c r="M1019" t="str">
        <f t="shared" si="189"/>
        <v/>
      </c>
      <c r="N1019" t="str">
        <f t="shared" si="190"/>
        <v/>
      </c>
      <c r="O1019" s="31" t="e">
        <f t="shared" ca="1" si="192"/>
        <v>#VALUE!</v>
      </c>
      <c r="P1019" s="132" t="str">
        <f t="shared" ca="1" si="193"/>
        <v/>
      </c>
      <c r="Q1019" s="132" t="str">
        <f t="shared" ca="1" si="194"/>
        <v/>
      </c>
      <c r="R1019" s="132" t="str">
        <f t="shared" ca="1" si="195"/>
        <v/>
      </c>
      <c r="S1019" s="132" t="str">
        <f t="shared" ca="1" si="196"/>
        <v/>
      </c>
      <c r="U1019" s="31">
        <v>1.1166666666666667</v>
      </c>
      <c r="V1019" s="132">
        <f t="shared" ca="1" si="185"/>
        <v>29520</v>
      </c>
      <c r="W1019" s="132">
        <f t="shared" ca="1" si="186"/>
        <v>29520</v>
      </c>
      <c r="X1019" s="132">
        <f t="shared" ca="1" si="187"/>
        <v>29520</v>
      </c>
      <c r="Y1019" s="132">
        <f t="shared" ca="1" si="188"/>
        <v>29520</v>
      </c>
      <c r="Z1019">
        <f t="shared" si="191"/>
        <v>1010</v>
      </c>
    </row>
    <row r="1020" spans="7:26" x14ac:dyDescent="0.2">
      <c r="G1020" s="371"/>
      <c r="M1020" t="str">
        <f t="shared" si="189"/>
        <v/>
      </c>
      <c r="N1020" t="str">
        <f t="shared" si="190"/>
        <v/>
      </c>
      <c r="O1020" s="31" t="e">
        <f t="shared" ca="1" si="192"/>
        <v>#VALUE!</v>
      </c>
      <c r="P1020" s="132" t="str">
        <f t="shared" ca="1" si="193"/>
        <v/>
      </c>
      <c r="Q1020" s="132" t="str">
        <f t="shared" ca="1" si="194"/>
        <v/>
      </c>
      <c r="R1020" s="132" t="str">
        <f t="shared" ca="1" si="195"/>
        <v/>
      </c>
      <c r="S1020" s="132" t="str">
        <f t="shared" ca="1" si="196"/>
        <v/>
      </c>
      <c r="U1020" s="31">
        <v>1.117361111111111</v>
      </c>
      <c r="V1020" s="132">
        <f t="shared" ca="1" si="185"/>
        <v>29520</v>
      </c>
      <c r="W1020" s="132">
        <f t="shared" ca="1" si="186"/>
        <v>29520</v>
      </c>
      <c r="X1020" s="132">
        <f t="shared" ca="1" si="187"/>
        <v>29520</v>
      </c>
      <c r="Y1020" s="132">
        <f t="shared" ca="1" si="188"/>
        <v>29520</v>
      </c>
      <c r="Z1020">
        <f t="shared" si="191"/>
        <v>1011</v>
      </c>
    </row>
    <row r="1021" spans="7:26" x14ac:dyDescent="0.2">
      <c r="G1021" s="371"/>
      <c r="M1021" t="str">
        <f t="shared" si="189"/>
        <v/>
      </c>
      <c r="N1021" t="str">
        <f t="shared" si="190"/>
        <v/>
      </c>
      <c r="O1021" s="31" t="e">
        <f t="shared" ca="1" si="192"/>
        <v>#VALUE!</v>
      </c>
      <c r="P1021" s="132" t="str">
        <f t="shared" ca="1" si="193"/>
        <v/>
      </c>
      <c r="Q1021" s="132" t="str">
        <f t="shared" ca="1" si="194"/>
        <v/>
      </c>
      <c r="R1021" s="132" t="str">
        <f t="shared" ca="1" si="195"/>
        <v/>
      </c>
      <c r="S1021" s="132" t="str">
        <f t="shared" ca="1" si="196"/>
        <v/>
      </c>
      <c r="U1021" s="31">
        <v>1.1180555555555556</v>
      </c>
      <c r="V1021" s="132">
        <f t="shared" ca="1" si="185"/>
        <v>29520</v>
      </c>
      <c r="W1021" s="132">
        <f t="shared" ca="1" si="186"/>
        <v>29520</v>
      </c>
      <c r="X1021" s="132">
        <f t="shared" ca="1" si="187"/>
        <v>29520</v>
      </c>
      <c r="Y1021" s="132">
        <f t="shared" ca="1" si="188"/>
        <v>29520</v>
      </c>
      <c r="Z1021">
        <f t="shared" si="191"/>
        <v>1012</v>
      </c>
    </row>
    <row r="1022" spans="7:26" x14ac:dyDescent="0.2">
      <c r="G1022" s="371"/>
      <c r="M1022" t="str">
        <f t="shared" si="189"/>
        <v/>
      </c>
      <c r="N1022" t="str">
        <f t="shared" si="190"/>
        <v/>
      </c>
      <c r="O1022" s="31" t="e">
        <f t="shared" ca="1" si="192"/>
        <v>#VALUE!</v>
      </c>
      <c r="P1022" s="132" t="str">
        <f t="shared" ca="1" si="193"/>
        <v/>
      </c>
      <c r="Q1022" s="132" t="str">
        <f t="shared" ca="1" si="194"/>
        <v/>
      </c>
      <c r="R1022" s="132" t="str">
        <f t="shared" ca="1" si="195"/>
        <v/>
      </c>
      <c r="S1022" s="132" t="str">
        <f t="shared" ca="1" si="196"/>
        <v/>
      </c>
      <c r="U1022" s="31">
        <v>1.1187499999999999</v>
      </c>
      <c r="V1022" s="132">
        <f t="shared" ca="1" si="185"/>
        <v>29520</v>
      </c>
      <c r="W1022" s="132">
        <f t="shared" ca="1" si="186"/>
        <v>29520</v>
      </c>
      <c r="X1022" s="132">
        <f t="shared" ca="1" si="187"/>
        <v>29520</v>
      </c>
      <c r="Y1022" s="132">
        <f t="shared" ca="1" si="188"/>
        <v>29520</v>
      </c>
      <c r="Z1022">
        <f t="shared" si="191"/>
        <v>1013</v>
      </c>
    </row>
    <row r="1023" spans="7:26" x14ac:dyDescent="0.2">
      <c r="G1023" s="371"/>
      <c r="M1023" t="str">
        <f t="shared" si="189"/>
        <v/>
      </c>
      <c r="N1023" t="str">
        <f t="shared" si="190"/>
        <v/>
      </c>
      <c r="O1023" s="31" t="e">
        <f t="shared" ca="1" si="192"/>
        <v>#VALUE!</v>
      </c>
      <c r="P1023" s="132" t="str">
        <f t="shared" ca="1" si="193"/>
        <v/>
      </c>
      <c r="Q1023" s="132" t="str">
        <f t="shared" ca="1" si="194"/>
        <v/>
      </c>
      <c r="R1023" s="132" t="str">
        <f t="shared" ca="1" si="195"/>
        <v/>
      </c>
      <c r="S1023" s="132" t="str">
        <f t="shared" ca="1" si="196"/>
        <v/>
      </c>
      <c r="U1023" s="31">
        <v>1.1194444444444445</v>
      </c>
      <c r="V1023" s="132">
        <f t="shared" ca="1" si="185"/>
        <v>29520</v>
      </c>
      <c r="W1023" s="132">
        <f t="shared" ca="1" si="186"/>
        <v>29520</v>
      </c>
      <c r="X1023" s="132">
        <f t="shared" ca="1" si="187"/>
        <v>29520</v>
      </c>
      <c r="Y1023" s="132">
        <f t="shared" ca="1" si="188"/>
        <v>29520</v>
      </c>
      <c r="Z1023">
        <f t="shared" si="191"/>
        <v>1014</v>
      </c>
    </row>
    <row r="1024" spans="7:26" x14ac:dyDescent="0.2">
      <c r="G1024" s="371"/>
      <c r="M1024" t="str">
        <f t="shared" si="189"/>
        <v/>
      </c>
      <c r="N1024" t="str">
        <f t="shared" si="190"/>
        <v/>
      </c>
      <c r="O1024" s="31" t="e">
        <f t="shared" ca="1" si="192"/>
        <v>#VALUE!</v>
      </c>
      <c r="P1024" s="132" t="str">
        <f t="shared" ca="1" si="193"/>
        <v/>
      </c>
      <c r="Q1024" s="132" t="str">
        <f t="shared" ca="1" si="194"/>
        <v/>
      </c>
      <c r="R1024" s="132" t="str">
        <f t="shared" ca="1" si="195"/>
        <v/>
      </c>
      <c r="S1024" s="132" t="str">
        <f t="shared" ca="1" si="196"/>
        <v/>
      </c>
      <c r="U1024" s="31">
        <v>1.1201388888888888</v>
      </c>
      <c r="V1024" s="132">
        <f t="shared" ca="1" si="185"/>
        <v>29520</v>
      </c>
      <c r="W1024" s="132">
        <f t="shared" ca="1" si="186"/>
        <v>29520</v>
      </c>
      <c r="X1024" s="132">
        <f t="shared" ca="1" si="187"/>
        <v>29520</v>
      </c>
      <c r="Y1024" s="132">
        <f t="shared" ca="1" si="188"/>
        <v>29520</v>
      </c>
      <c r="Z1024">
        <f t="shared" si="191"/>
        <v>1015</v>
      </c>
    </row>
    <row r="1025" spans="7:26" x14ac:dyDescent="0.2">
      <c r="G1025" s="371"/>
      <c r="M1025" t="str">
        <f t="shared" si="189"/>
        <v/>
      </c>
      <c r="N1025" t="str">
        <f t="shared" si="190"/>
        <v/>
      </c>
      <c r="O1025" s="31" t="e">
        <f t="shared" ref="O1025:O1088" ca="1" si="197">IF(ISNUMBER($G1025),OFFSET(G$9,$N1025,0),"")+IF(VALUE(OFFSET(G$9,$N1025,0))&lt;8/24,1,0)</f>
        <v>#VALUE!</v>
      </c>
      <c r="P1025" s="132" t="str">
        <f t="shared" ref="P1025:P1088" ca="1" si="198">IF(ISNUMBER($G1025),OFFSET(H$9,$N1025,0),"")</f>
        <v/>
      </c>
      <c r="Q1025" s="132" t="str">
        <f t="shared" ref="Q1025:Q1088" ca="1" si="199">IF(ISNUMBER($G1025),OFFSET(I$9,$N1025,0),"")</f>
        <v/>
      </c>
      <c r="R1025" s="132" t="str">
        <f t="shared" ref="R1025:R1088" ca="1" si="200">IF(ISNUMBER($G1025),OFFSET(J$9,$N1025,0),"")</f>
        <v/>
      </c>
      <c r="S1025" s="132" t="str">
        <f t="shared" ref="S1025:S1088" ca="1" si="201">IF(ISNUMBER($G1025),OFFSET(K$9,$N1025,0),"")</f>
        <v/>
      </c>
      <c r="U1025" s="31">
        <v>1.1208333333333333</v>
      </c>
      <c r="V1025" s="132">
        <f t="shared" ca="1" si="185"/>
        <v>29520</v>
      </c>
      <c r="W1025" s="132">
        <f t="shared" ca="1" si="186"/>
        <v>29520</v>
      </c>
      <c r="X1025" s="132">
        <f t="shared" ca="1" si="187"/>
        <v>29520</v>
      </c>
      <c r="Y1025" s="132">
        <f t="shared" ca="1" si="188"/>
        <v>29520</v>
      </c>
      <c r="Z1025">
        <f t="shared" si="191"/>
        <v>1016</v>
      </c>
    </row>
    <row r="1026" spans="7:26" x14ac:dyDescent="0.2">
      <c r="G1026" s="371"/>
      <c r="M1026" t="str">
        <f t="shared" si="189"/>
        <v/>
      </c>
      <c r="N1026" t="str">
        <f t="shared" si="190"/>
        <v/>
      </c>
      <c r="O1026" s="31" t="e">
        <f t="shared" ca="1" si="197"/>
        <v>#VALUE!</v>
      </c>
      <c r="P1026" s="132" t="str">
        <f t="shared" ca="1" si="198"/>
        <v/>
      </c>
      <c r="Q1026" s="132" t="str">
        <f t="shared" ca="1" si="199"/>
        <v/>
      </c>
      <c r="R1026" s="132" t="str">
        <f t="shared" ca="1" si="200"/>
        <v/>
      </c>
      <c r="S1026" s="132" t="str">
        <f t="shared" ca="1" si="201"/>
        <v/>
      </c>
      <c r="U1026" s="31">
        <v>1.1215277777777777</v>
      </c>
      <c r="V1026" s="132">
        <f t="shared" ca="1" si="185"/>
        <v>29520</v>
      </c>
      <c r="W1026" s="132">
        <f t="shared" ca="1" si="186"/>
        <v>29520</v>
      </c>
      <c r="X1026" s="132">
        <f t="shared" ca="1" si="187"/>
        <v>29520</v>
      </c>
      <c r="Y1026" s="132">
        <f t="shared" ca="1" si="188"/>
        <v>29520</v>
      </c>
      <c r="Z1026">
        <f t="shared" si="191"/>
        <v>1017</v>
      </c>
    </row>
    <row r="1027" spans="7:26" x14ac:dyDescent="0.2">
      <c r="G1027" s="371"/>
      <c r="M1027" t="str">
        <f t="shared" si="189"/>
        <v/>
      </c>
      <c r="N1027" t="str">
        <f t="shared" si="190"/>
        <v/>
      </c>
      <c r="O1027" s="31" t="e">
        <f t="shared" ca="1" si="197"/>
        <v>#VALUE!</v>
      </c>
      <c r="P1027" s="132" t="str">
        <f t="shared" ca="1" si="198"/>
        <v/>
      </c>
      <c r="Q1027" s="132" t="str">
        <f t="shared" ca="1" si="199"/>
        <v/>
      </c>
      <c r="R1027" s="132" t="str">
        <f t="shared" ca="1" si="200"/>
        <v/>
      </c>
      <c r="S1027" s="132" t="str">
        <f t="shared" ca="1" si="201"/>
        <v/>
      </c>
      <c r="U1027" s="31">
        <v>1.1222222222222222</v>
      </c>
      <c r="V1027" s="132">
        <f t="shared" ca="1" si="185"/>
        <v>29520</v>
      </c>
      <c r="W1027" s="132">
        <f t="shared" ca="1" si="186"/>
        <v>29520</v>
      </c>
      <c r="X1027" s="132">
        <f t="shared" ca="1" si="187"/>
        <v>29520</v>
      </c>
      <c r="Y1027" s="132">
        <f t="shared" ca="1" si="188"/>
        <v>29520</v>
      </c>
      <c r="Z1027">
        <f t="shared" si="191"/>
        <v>1018</v>
      </c>
    </row>
    <row r="1028" spans="7:26" x14ac:dyDescent="0.2">
      <c r="G1028" s="371"/>
      <c r="M1028" t="str">
        <f t="shared" si="189"/>
        <v/>
      </c>
      <c r="N1028" t="str">
        <f t="shared" si="190"/>
        <v/>
      </c>
      <c r="O1028" s="31" t="e">
        <f t="shared" ca="1" si="197"/>
        <v>#VALUE!</v>
      </c>
      <c r="P1028" s="132" t="str">
        <f t="shared" ca="1" si="198"/>
        <v/>
      </c>
      <c r="Q1028" s="132" t="str">
        <f t="shared" ca="1" si="199"/>
        <v/>
      </c>
      <c r="R1028" s="132" t="str">
        <f t="shared" ca="1" si="200"/>
        <v/>
      </c>
      <c r="S1028" s="132" t="str">
        <f t="shared" ca="1" si="201"/>
        <v/>
      </c>
      <c r="U1028" s="31">
        <v>1.1229166666666668</v>
      </c>
      <c r="V1028" s="132">
        <f t="shared" ca="1" si="185"/>
        <v>29520</v>
      </c>
      <c r="W1028" s="132">
        <f t="shared" ca="1" si="186"/>
        <v>29520</v>
      </c>
      <c r="X1028" s="132">
        <f t="shared" ca="1" si="187"/>
        <v>29520</v>
      </c>
      <c r="Y1028" s="132">
        <f t="shared" ca="1" si="188"/>
        <v>29520</v>
      </c>
      <c r="Z1028">
        <f t="shared" si="191"/>
        <v>1019</v>
      </c>
    </row>
    <row r="1029" spans="7:26" x14ac:dyDescent="0.2">
      <c r="G1029" s="371"/>
      <c r="M1029" t="str">
        <f t="shared" si="189"/>
        <v/>
      </c>
      <c r="N1029" t="str">
        <f t="shared" si="190"/>
        <v/>
      </c>
      <c r="O1029" s="31" t="e">
        <f t="shared" ca="1" si="197"/>
        <v>#VALUE!</v>
      </c>
      <c r="P1029" s="132" t="str">
        <f t="shared" ca="1" si="198"/>
        <v/>
      </c>
      <c r="Q1029" s="132" t="str">
        <f t="shared" ca="1" si="199"/>
        <v/>
      </c>
      <c r="R1029" s="132" t="str">
        <f t="shared" ca="1" si="200"/>
        <v/>
      </c>
      <c r="S1029" s="132" t="str">
        <f t="shared" ca="1" si="201"/>
        <v/>
      </c>
      <c r="U1029" s="31">
        <v>1.1236111111111111</v>
      </c>
      <c r="V1029" s="132">
        <f t="shared" ca="1" si="185"/>
        <v>29520</v>
      </c>
      <c r="W1029" s="132">
        <f t="shared" ca="1" si="186"/>
        <v>29520</v>
      </c>
      <c r="X1029" s="132">
        <f t="shared" ca="1" si="187"/>
        <v>29520</v>
      </c>
      <c r="Y1029" s="132">
        <f t="shared" ca="1" si="188"/>
        <v>29520</v>
      </c>
      <c r="Z1029">
        <f t="shared" si="191"/>
        <v>1020</v>
      </c>
    </row>
    <row r="1030" spans="7:26" x14ac:dyDescent="0.2">
      <c r="G1030" s="371"/>
      <c r="M1030" t="str">
        <f t="shared" si="189"/>
        <v/>
      </c>
      <c r="N1030" t="str">
        <f t="shared" si="190"/>
        <v/>
      </c>
      <c r="O1030" s="31" t="e">
        <f t="shared" ca="1" si="197"/>
        <v>#VALUE!</v>
      </c>
      <c r="P1030" s="132" t="str">
        <f t="shared" ca="1" si="198"/>
        <v/>
      </c>
      <c r="Q1030" s="132" t="str">
        <f t="shared" ca="1" si="199"/>
        <v/>
      </c>
      <c r="R1030" s="132" t="str">
        <f t="shared" ca="1" si="200"/>
        <v/>
      </c>
      <c r="S1030" s="132" t="str">
        <f t="shared" ca="1" si="201"/>
        <v/>
      </c>
      <c r="U1030" s="31">
        <v>1.1243055555555554</v>
      </c>
      <c r="V1030" s="132">
        <f t="shared" ca="1" si="185"/>
        <v>29520</v>
      </c>
      <c r="W1030" s="132">
        <f t="shared" ca="1" si="186"/>
        <v>29520</v>
      </c>
      <c r="X1030" s="132">
        <f t="shared" ca="1" si="187"/>
        <v>29520</v>
      </c>
      <c r="Y1030" s="132">
        <f t="shared" ca="1" si="188"/>
        <v>29520</v>
      </c>
      <c r="Z1030">
        <f t="shared" si="191"/>
        <v>1021</v>
      </c>
    </row>
    <row r="1031" spans="7:26" x14ac:dyDescent="0.2">
      <c r="G1031" s="371"/>
      <c r="M1031" t="str">
        <f t="shared" si="189"/>
        <v/>
      </c>
      <c r="N1031" t="str">
        <f t="shared" si="190"/>
        <v/>
      </c>
      <c r="O1031" s="31" t="e">
        <f t="shared" ca="1" si="197"/>
        <v>#VALUE!</v>
      </c>
      <c r="P1031" s="132" t="str">
        <f t="shared" ca="1" si="198"/>
        <v/>
      </c>
      <c r="Q1031" s="132" t="str">
        <f t="shared" ca="1" si="199"/>
        <v/>
      </c>
      <c r="R1031" s="132" t="str">
        <f t="shared" ca="1" si="200"/>
        <v/>
      </c>
      <c r="S1031" s="132" t="str">
        <f t="shared" ca="1" si="201"/>
        <v/>
      </c>
      <c r="U1031" s="31">
        <v>1.125</v>
      </c>
      <c r="V1031" s="132">
        <f t="shared" ca="1" si="185"/>
        <v>29520</v>
      </c>
      <c r="W1031" s="132">
        <f t="shared" ca="1" si="186"/>
        <v>29520</v>
      </c>
      <c r="X1031" s="132">
        <f t="shared" ca="1" si="187"/>
        <v>29520</v>
      </c>
      <c r="Y1031" s="132">
        <f t="shared" ca="1" si="188"/>
        <v>29520</v>
      </c>
      <c r="Z1031">
        <f t="shared" si="191"/>
        <v>1022</v>
      </c>
    </row>
    <row r="1032" spans="7:26" x14ac:dyDescent="0.2">
      <c r="G1032" s="371"/>
      <c r="M1032" t="str">
        <f t="shared" si="189"/>
        <v/>
      </c>
      <c r="N1032" t="str">
        <f t="shared" si="190"/>
        <v/>
      </c>
      <c r="O1032" s="31" t="e">
        <f t="shared" ca="1" si="197"/>
        <v>#VALUE!</v>
      </c>
      <c r="P1032" s="132" t="str">
        <f t="shared" ca="1" si="198"/>
        <v/>
      </c>
      <c r="Q1032" s="132" t="str">
        <f t="shared" ca="1" si="199"/>
        <v/>
      </c>
      <c r="R1032" s="132" t="str">
        <f t="shared" ca="1" si="200"/>
        <v/>
      </c>
      <c r="S1032" s="132" t="str">
        <f t="shared" ca="1" si="201"/>
        <v/>
      </c>
      <c r="U1032" s="31">
        <v>1.1256944444444446</v>
      </c>
      <c r="V1032" s="132">
        <f t="shared" ca="1" si="185"/>
        <v>29520</v>
      </c>
      <c r="W1032" s="132">
        <f t="shared" ca="1" si="186"/>
        <v>29520</v>
      </c>
      <c r="X1032" s="132">
        <f t="shared" ca="1" si="187"/>
        <v>29520</v>
      </c>
      <c r="Y1032" s="132">
        <f t="shared" ca="1" si="188"/>
        <v>29520</v>
      </c>
      <c r="Z1032">
        <f t="shared" si="191"/>
        <v>1023</v>
      </c>
    </row>
    <row r="1033" spans="7:26" x14ac:dyDescent="0.2">
      <c r="G1033" s="371"/>
      <c r="M1033" t="str">
        <f t="shared" si="189"/>
        <v/>
      </c>
      <c r="N1033" t="str">
        <f t="shared" si="190"/>
        <v/>
      </c>
      <c r="O1033" s="31" t="e">
        <f t="shared" ca="1" si="197"/>
        <v>#VALUE!</v>
      </c>
      <c r="P1033" s="132" t="str">
        <f t="shared" ca="1" si="198"/>
        <v/>
      </c>
      <c r="Q1033" s="132" t="str">
        <f t="shared" ca="1" si="199"/>
        <v/>
      </c>
      <c r="R1033" s="132" t="str">
        <f t="shared" ca="1" si="200"/>
        <v/>
      </c>
      <c r="S1033" s="132" t="str">
        <f t="shared" ca="1" si="201"/>
        <v/>
      </c>
      <c r="U1033" s="31">
        <v>1.1263888888888889</v>
      </c>
      <c r="V1033" s="132">
        <f t="shared" ca="1" si="185"/>
        <v>29520</v>
      </c>
      <c r="W1033" s="132">
        <f t="shared" ca="1" si="186"/>
        <v>29520</v>
      </c>
      <c r="X1033" s="132">
        <f t="shared" ca="1" si="187"/>
        <v>29520</v>
      </c>
      <c r="Y1033" s="132">
        <f t="shared" ca="1" si="188"/>
        <v>29520</v>
      </c>
      <c r="Z1033">
        <f t="shared" si="191"/>
        <v>1024</v>
      </c>
    </row>
    <row r="1034" spans="7:26" x14ac:dyDescent="0.2">
      <c r="G1034" s="371"/>
      <c r="M1034" t="str">
        <f t="shared" si="189"/>
        <v/>
      </c>
      <c r="N1034" t="str">
        <f t="shared" si="190"/>
        <v/>
      </c>
      <c r="O1034" s="31" t="e">
        <f t="shared" ca="1" si="197"/>
        <v>#VALUE!</v>
      </c>
      <c r="P1034" s="132" t="str">
        <f t="shared" ca="1" si="198"/>
        <v/>
      </c>
      <c r="Q1034" s="132" t="str">
        <f t="shared" ca="1" si="199"/>
        <v/>
      </c>
      <c r="R1034" s="132" t="str">
        <f t="shared" ca="1" si="200"/>
        <v/>
      </c>
      <c r="S1034" s="132" t="str">
        <f t="shared" ca="1" si="201"/>
        <v/>
      </c>
      <c r="U1034" s="31">
        <v>1.1270833333333332</v>
      </c>
      <c r="V1034" s="132">
        <f t="shared" ref="V1034:V1097" ca="1" si="202">VLOOKUP($U1034,OFFSET($O$10,0,0,$H$8,5),2)</f>
        <v>29520</v>
      </c>
      <c r="W1034" s="132">
        <f t="shared" ref="W1034:W1097" ca="1" si="203">VLOOKUP($U1034,OFFSET($O$10,0,0,$H$8,5),3)</f>
        <v>29520</v>
      </c>
      <c r="X1034" s="132">
        <f t="shared" ref="X1034:X1097" ca="1" si="204">VLOOKUP($U1034,OFFSET($O$10,0,0,$H$8,5),4)</f>
        <v>29520</v>
      </c>
      <c r="Y1034" s="132">
        <f t="shared" ref="Y1034:Y1097" ca="1" si="205">VLOOKUP($U1034,OFFSET($O$10,0,0,$H$8,5),5)</f>
        <v>29520</v>
      </c>
      <c r="Z1034">
        <f t="shared" si="191"/>
        <v>1025</v>
      </c>
    </row>
    <row r="1035" spans="7:26" x14ac:dyDescent="0.2">
      <c r="G1035" s="371"/>
      <c r="M1035" t="str">
        <f t="shared" ref="M1035:M1098" si="206">IF(M1034&lt;$H$8,M1034+1,"")</f>
        <v/>
      </c>
      <c r="N1035" t="str">
        <f t="shared" ref="N1035:N1098" si="207">IF(AND(ISNUMBER(N1034),1&lt;N1034),N1034-1,"")</f>
        <v/>
      </c>
      <c r="O1035" s="31" t="e">
        <f t="shared" ca="1" si="197"/>
        <v>#VALUE!</v>
      </c>
      <c r="P1035" s="132" t="str">
        <f t="shared" ca="1" si="198"/>
        <v/>
      </c>
      <c r="Q1035" s="132" t="str">
        <f t="shared" ca="1" si="199"/>
        <v/>
      </c>
      <c r="R1035" s="132" t="str">
        <f t="shared" ca="1" si="200"/>
        <v/>
      </c>
      <c r="S1035" s="132" t="str">
        <f t="shared" ca="1" si="201"/>
        <v/>
      </c>
      <c r="U1035" s="31">
        <v>1.1277777777777778</v>
      </c>
      <c r="V1035" s="132">
        <f t="shared" ca="1" si="202"/>
        <v>29520</v>
      </c>
      <c r="W1035" s="132">
        <f t="shared" ca="1" si="203"/>
        <v>29520</v>
      </c>
      <c r="X1035" s="132">
        <f t="shared" ca="1" si="204"/>
        <v>29520</v>
      </c>
      <c r="Y1035" s="132">
        <f t="shared" ca="1" si="205"/>
        <v>29520</v>
      </c>
      <c r="Z1035">
        <f t="shared" ref="Z1035:Z1098" si="208">Z1034+1</f>
        <v>1026</v>
      </c>
    </row>
    <row r="1036" spans="7:26" x14ac:dyDescent="0.2">
      <c r="G1036" s="371"/>
      <c r="M1036" t="str">
        <f t="shared" si="206"/>
        <v/>
      </c>
      <c r="N1036" t="str">
        <f t="shared" si="207"/>
        <v/>
      </c>
      <c r="O1036" s="31" t="e">
        <f t="shared" ca="1" si="197"/>
        <v>#VALUE!</v>
      </c>
      <c r="P1036" s="132" t="str">
        <f t="shared" ca="1" si="198"/>
        <v/>
      </c>
      <c r="Q1036" s="132" t="str">
        <f t="shared" ca="1" si="199"/>
        <v/>
      </c>
      <c r="R1036" s="132" t="str">
        <f t="shared" ca="1" si="200"/>
        <v/>
      </c>
      <c r="S1036" s="132" t="str">
        <f t="shared" ca="1" si="201"/>
        <v/>
      </c>
      <c r="U1036" s="31">
        <v>1.1284722222222223</v>
      </c>
      <c r="V1036" s="132">
        <f t="shared" ca="1" si="202"/>
        <v>29520</v>
      </c>
      <c r="W1036" s="132">
        <f t="shared" ca="1" si="203"/>
        <v>29520</v>
      </c>
      <c r="X1036" s="132">
        <f t="shared" ca="1" si="204"/>
        <v>29520</v>
      </c>
      <c r="Y1036" s="132">
        <f t="shared" ca="1" si="205"/>
        <v>29520</v>
      </c>
      <c r="Z1036">
        <f t="shared" si="208"/>
        <v>1027</v>
      </c>
    </row>
    <row r="1037" spans="7:26" x14ac:dyDescent="0.2">
      <c r="G1037" s="371"/>
      <c r="M1037" t="str">
        <f t="shared" si="206"/>
        <v/>
      </c>
      <c r="N1037" t="str">
        <f t="shared" si="207"/>
        <v/>
      </c>
      <c r="O1037" s="31" t="e">
        <f t="shared" ca="1" si="197"/>
        <v>#VALUE!</v>
      </c>
      <c r="P1037" s="132" t="str">
        <f t="shared" ca="1" si="198"/>
        <v/>
      </c>
      <c r="Q1037" s="132" t="str">
        <f t="shared" ca="1" si="199"/>
        <v/>
      </c>
      <c r="R1037" s="132" t="str">
        <f t="shared" ca="1" si="200"/>
        <v/>
      </c>
      <c r="S1037" s="132" t="str">
        <f t="shared" ca="1" si="201"/>
        <v/>
      </c>
      <c r="U1037" s="31">
        <v>1.1291666666666667</v>
      </c>
      <c r="V1037" s="132">
        <f t="shared" ca="1" si="202"/>
        <v>29520</v>
      </c>
      <c r="W1037" s="132">
        <f t="shared" ca="1" si="203"/>
        <v>29520</v>
      </c>
      <c r="X1037" s="132">
        <f t="shared" ca="1" si="204"/>
        <v>29520</v>
      </c>
      <c r="Y1037" s="132">
        <f t="shared" ca="1" si="205"/>
        <v>29520</v>
      </c>
      <c r="Z1037">
        <f t="shared" si="208"/>
        <v>1028</v>
      </c>
    </row>
    <row r="1038" spans="7:26" x14ac:dyDescent="0.2">
      <c r="G1038" s="371"/>
      <c r="M1038" t="str">
        <f t="shared" si="206"/>
        <v/>
      </c>
      <c r="N1038" t="str">
        <f t="shared" si="207"/>
        <v/>
      </c>
      <c r="O1038" s="31" t="e">
        <f t="shared" ca="1" si="197"/>
        <v>#VALUE!</v>
      </c>
      <c r="P1038" s="132" t="str">
        <f t="shared" ca="1" si="198"/>
        <v/>
      </c>
      <c r="Q1038" s="132" t="str">
        <f t="shared" ca="1" si="199"/>
        <v/>
      </c>
      <c r="R1038" s="132" t="str">
        <f t="shared" ca="1" si="200"/>
        <v/>
      </c>
      <c r="S1038" s="132" t="str">
        <f t="shared" ca="1" si="201"/>
        <v/>
      </c>
      <c r="U1038" s="31">
        <v>1.1298611111111112</v>
      </c>
      <c r="V1038" s="132">
        <f t="shared" ca="1" si="202"/>
        <v>29520</v>
      </c>
      <c r="W1038" s="132">
        <f t="shared" ca="1" si="203"/>
        <v>29520</v>
      </c>
      <c r="X1038" s="132">
        <f t="shared" ca="1" si="204"/>
        <v>29520</v>
      </c>
      <c r="Y1038" s="132">
        <f t="shared" ca="1" si="205"/>
        <v>29520</v>
      </c>
      <c r="Z1038">
        <f t="shared" si="208"/>
        <v>1029</v>
      </c>
    </row>
    <row r="1039" spans="7:26" x14ac:dyDescent="0.2">
      <c r="G1039" s="371"/>
      <c r="M1039" t="str">
        <f t="shared" si="206"/>
        <v/>
      </c>
      <c r="N1039" t="str">
        <f t="shared" si="207"/>
        <v/>
      </c>
      <c r="O1039" s="31" t="e">
        <f t="shared" ca="1" si="197"/>
        <v>#VALUE!</v>
      </c>
      <c r="P1039" s="132" t="str">
        <f t="shared" ca="1" si="198"/>
        <v/>
      </c>
      <c r="Q1039" s="132" t="str">
        <f t="shared" ca="1" si="199"/>
        <v/>
      </c>
      <c r="R1039" s="132" t="str">
        <f t="shared" ca="1" si="200"/>
        <v/>
      </c>
      <c r="S1039" s="132" t="str">
        <f t="shared" ca="1" si="201"/>
        <v/>
      </c>
      <c r="U1039" s="31">
        <v>1.1305555555555555</v>
      </c>
      <c r="V1039" s="132">
        <f t="shared" ca="1" si="202"/>
        <v>29520</v>
      </c>
      <c r="W1039" s="132">
        <f t="shared" ca="1" si="203"/>
        <v>29520</v>
      </c>
      <c r="X1039" s="132">
        <f t="shared" ca="1" si="204"/>
        <v>29520</v>
      </c>
      <c r="Y1039" s="132">
        <f t="shared" ca="1" si="205"/>
        <v>29520</v>
      </c>
      <c r="Z1039">
        <f t="shared" si="208"/>
        <v>1030</v>
      </c>
    </row>
    <row r="1040" spans="7:26" x14ac:dyDescent="0.2">
      <c r="G1040" s="371"/>
      <c r="M1040" t="str">
        <f t="shared" si="206"/>
        <v/>
      </c>
      <c r="N1040" t="str">
        <f t="shared" si="207"/>
        <v/>
      </c>
      <c r="O1040" s="31" t="e">
        <f t="shared" ca="1" si="197"/>
        <v>#VALUE!</v>
      </c>
      <c r="P1040" s="132" t="str">
        <f t="shared" ca="1" si="198"/>
        <v/>
      </c>
      <c r="Q1040" s="132" t="str">
        <f t="shared" ca="1" si="199"/>
        <v/>
      </c>
      <c r="R1040" s="132" t="str">
        <f t="shared" ca="1" si="200"/>
        <v/>
      </c>
      <c r="S1040" s="132" t="str">
        <f t="shared" ca="1" si="201"/>
        <v/>
      </c>
      <c r="U1040" s="31">
        <v>1.1312500000000001</v>
      </c>
      <c r="V1040" s="132">
        <f t="shared" ca="1" si="202"/>
        <v>29520</v>
      </c>
      <c r="W1040" s="132">
        <f t="shared" ca="1" si="203"/>
        <v>29520</v>
      </c>
      <c r="X1040" s="132">
        <f t="shared" ca="1" si="204"/>
        <v>29520</v>
      </c>
      <c r="Y1040" s="132">
        <f t="shared" ca="1" si="205"/>
        <v>29520</v>
      </c>
      <c r="Z1040">
        <f t="shared" si="208"/>
        <v>1031</v>
      </c>
    </row>
    <row r="1041" spans="7:26" x14ac:dyDescent="0.2">
      <c r="G1041" s="371"/>
      <c r="M1041" t="str">
        <f t="shared" si="206"/>
        <v/>
      </c>
      <c r="N1041" t="str">
        <f t="shared" si="207"/>
        <v/>
      </c>
      <c r="O1041" s="31" t="e">
        <f t="shared" ca="1" si="197"/>
        <v>#VALUE!</v>
      </c>
      <c r="P1041" s="132" t="str">
        <f t="shared" ca="1" si="198"/>
        <v/>
      </c>
      <c r="Q1041" s="132" t="str">
        <f t="shared" ca="1" si="199"/>
        <v/>
      </c>
      <c r="R1041" s="132" t="str">
        <f t="shared" ca="1" si="200"/>
        <v/>
      </c>
      <c r="S1041" s="132" t="str">
        <f t="shared" ca="1" si="201"/>
        <v/>
      </c>
      <c r="U1041" s="31">
        <v>1.1319444444444444</v>
      </c>
      <c r="V1041" s="132">
        <f t="shared" ca="1" si="202"/>
        <v>29520</v>
      </c>
      <c r="W1041" s="132">
        <f t="shared" ca="1" si="203"/>
        <v>29520</v>
      </c>
      <c r="X1041" s="132">
        <f t="shared" ca="1" si="204"/>
        <v>29520</v>
      </c>
      <c r="Y1041" s="132">
        <f t="shared" ca="1" si="205"/>
        <v>29520</v>
      </c>
      <c r="Z1041">
        <f t="shared" si="208"/>
        <v>1032</v>
      </c>
    </row>
    <row r="1042" spans="7:26" x14ac:dyDescent="0.2">
      <c r="G1042" s="371"/>
      <c r="M1042" t="str">
        <f t="shared" si="206"/>
        <v/>
      </c>
      <c r="N1042" t="str">
        <f t="shared" si="207"/>
        <v/>
      </c>
      <c r="O1042" s="31" t="e">
        <f t="shared" ca="1" si="197"/>
        <v>#VALUE!</v>
      </c>
      <c r="P1042" s="132" t="str">
        <f t="shared" ca="1" si="198"/>
        <v/>
      </c>
      <c r="Q1042" s="132" t="str">
        <f t="shared" ca="1" si="199"/>
        <v/>
      </c>
      <c r="R1042" s="132" t="str">
        <f t="shared" ca="1" si="200"/>
        <v/>
      </c>
      <c r="S1042" s="132" t="str">
        <f t="shared" ca="1" si="201"/>
        <v/>
      </c>
      <c r="U1042" s="31">
        <v>1.132638888888889</v>
      </c>
      <c r="V1042" s="132">
        <f t="shared" ca="1" si="202"/>
        <v>29520</v>
      </c>
      <c r="W1042" s="132">
        <f t="shared" ca="1" si="203"/>
        <v>29520</v>
      </c>
      <c r="X1042" s="132">
        <f t="shared" ca="1" si="204"/>
        <v>29520</v>
      </c>
      <c r="Y1042" s="132">
        <f t="shared" ca="1" si="205"/>
        <v>29520</v>
      </c>
      <c r="Z1042">
        <f t="shared" si="208"/>
        <v>1033</v>
      </c>
    </row>
    <row r="1043" spans="7:26" x14ac:dyDescent="0.2">
      <c r="G1043" s="371"/>
      <c r="M1043" t="str">
        <f t="shared" si="206"/>
        <v/>
      </c>
      <c r="N1043" t="str">
        <f t="shared" si="207"/>
        <v/>
      </c>
      <c r="O1043" s="31" t="e">
        <f t="shared" ca="1" si="197"/>
        <v>#VALUE!</v>
      </c>
      <c r="P1043" s="132" t="str">
        <f t="shared" ca="1" si="198"/>
        <v/>
      </c>
      <c r="Q1043" s="132" t="str">
        <f t="shared" ca="1" si="199"/>
        <v/>
      </c>
      <c r="R1043" s="132" t="str">
        <f t="shared" ca="1" si="200"/>
        <v/>
      </c>
      <c r="S1043" s="132" t="str">
        <f t="shared" ca="1" si="201"/>
        <v/>
      </c>
      <c r="U1043" s="31">
        <v>1.1333333333333333</v>
      </c>
      <c r="V1043" s="132">
        <f t="shared" ca="1" si="202"/>
        <v>29520</v>
      </c>
      <c r="W1043" s="132">
        <f t="shared" ca="1" si="203"/>
        <v>29520</v>
      </c>
      <c r="X1043" s="132">
        <f t="shared" ca="1" si="204"/>
        <v>29520</v>
      </c>
      <c r="Y1043" s="132">
        <f t="shared" ca="1" si="205"/>
        <v>29520</v>
      </c>
      <c r="Z1043">
        <f t="shared" si="208"/>
        <v>1034</v>
      </c>
    </row>
    <row r="1044" spans="7:26" x14ac:dyDescent="0.2">
      <c r="G1044" s="371"/>
      <c r="M1044" t="str">
        <f t="shared" si="206"/>
        <v/>
      </c>
      <c r="N1044" t="str">
        <f t="shared" si="207"/>
        <v/>
      </c>
      <c r="O1044" s="31" t="e">
        <f t="shared" ca="1" si="197"/>
        <v>#VALUE!</v>
      </c>
      <c r="P1044" s="132" t="str">
        <f t="shared" ca="1" si="198"/>
        <v/>
      </c>
      <c r="Q1044" s="132" t="str">
        <f t="shared" ca="1" si="199"/>
        <v/>
      </c>
      <c r="R1044" s="132" t="str">
        <f t="shared" ca="1" si="200"/>
        <v/>
      </c>
      <c r="S1044" s="132" t="str">
        <f t="shared" ca="1" si="201"/>
        <v/>
      </c>
      <c r="U1044" s="31">
        <v>1.1340277777777779</v>
      </c>
      <c r="V1044" s="132">
        <f t="shared" ca="1" si="202"/>
        <v>29520</v>
      </c>
      <c r="W1044" s="132">
        <f t="shared" ca="1" si="203"/>
        <v>29520</v>
      </c>
      <c r="X1044" s="132">
        <f t="shared" ca="1" si="204"/>
        <v>29520</v>
      </c>
      <c r="Y1044" s="132">
        <f t="shared" ca="1" si="205"/>
        <v>29520</v>
      </c>
      <c r="Z1044">
        <f t="shared" si="208"/>
        <v>1035</v>
      </c>
    </row>
    <row r="1045" spans="7:26" x14ac:dyDescent="0.2">
      <c r="G1045" s="371"/>
      <c r="M1045" t="str">
        <f t="shared" si="206"/>
        <v/>
      </c>
      <c r="N1045" t="str">
        <f t="shared" si="207"/>
        <v/>
      </c>
      <c r="O1045" s="31" t="e">
        <f t="shared" ca="1" si="197"/>
        <v>#VALUE!</v>
      </c>
      <c r="P1045" s="132" t="str">
        <f t="shared" ca="1" si="198"/>
        <v/>
      </c>
      <c r="Q1045" s="132" t="str">
        <f t="shared" ca="1" si="199"/>
        <v/>
      </c>
      <c r="R1045" s="132" t="str">
        <f t="shared" ca="1" si="200"/>
        <v/>
      </c>
      <c r="S1045" s="132" t="str">
        <f t="shared" ca="1" si="201"/>
        <v/>
      </c>
      <c r="U1045" s="31">
        <v>1.1347222222222222</v>
      </c>
      <c r="V1045" s="132">
        <f t="shared" ca="1" si="202"/>
        <v>29520</v>
      </c>
      <c r="W1045" s="132">
        <f t="shared" ca="1" si="203"/>
        <v>29520</v>
      </c>
      <c r="X1045" s="132">
        <f t="shared" ca="1" si="204"/>
        <v>29520</v>
      </c>
      <c r="Y1045" s="132">
        <f t="shared" ca="1" si="205"/>
        <v>29520</v>
      </c>
      <c r="Z1045">
        <f t="shared" si="208"/>
        <v>1036</v>
      </c>
    </row>
    <row r="1046" spans="7:26" x14ac:dyDescent="0.2">
      <c r="G1046" s="371"/>
      <c r="M1046" t="str">
        <f t="shared" si="206"/>
        <v/>
      </c>
      <c r="N1046" t="str">
        <f t="shared" si="207"/>
        <v/>
      </c>
      <c r="O1046" s="31" t="e">
        <f t="shared" ca="1" si="197"/>
        <v>#VALUE!</v>
      </c>
      <c r="P1046" s="132" t="str">
        <f t="shared" ca="1" si="198"/>
        <v/>
      </c>
      <c r="Q1046" s="132" t="str">
        <f t="shared" ca="1" si="199"/>
        <v/>
      </c>
      <c r="R1046" s="132" t="str">
        <f t="shared" ca="1" si="200"/>
        <v/>
      </c>
      <c r="S1046" s="132" t="str">
        <f t="shared" ca="1" si="201"/>
        <v/>
      </c>
      <c r="U1046" s="31">
        <v>1.1354166666666667</v>
      </c>
      <c r="V1046" s="132">
        <f t="shared" ca="1" si="202"/>
        <v>29520</v>
      </c>
      <c r="W1046" s="132">
        <f t="shared" ca="1" si="203"/>
        <v>29520</v>
      </c>
      <c r="X1046" s="132">
        <f t="shared" ca="1" si="204"/>
        <v>29520</v>
      </c>
      <c r="Y1046" s="132">
        <f t="shared" ca="1" si="205"/>
        <v>29520</v>
      </c>
      <c r="Z1046">
        <f t="shared" si="208"/>
        <v>1037</v>
      </c>
    </row>
    <row r="1047" spans="7:26" x14ac:dyDescent="0.2">
      <c r="G1047" s="371"/>
      <c r="M1047" t="str">
        <f t="shared" si="206"/>
        <v/>
      </c>
      <c r="N1047" t="str">
        <f t="shared" si="207"/>
        <v/>
      </c>
      <c r="O1047" s="31" t="e">
        <f t="shared" ca="1" si="197"/>
        <v>#VALUE!</v>
      </c>
      <c r="P1047" s="132" t="str">
        <f t="shared" ca="1" si="198"/>
        <v/>
      </c>
      <c r="Q1047" s="132" t="str">
        <f t="shared" ca="1" si="199"/>
        <v/>
      </c>
      <c r="R1047" s="132" t="str">
        <f t="shared" ca="1" si="200"/>
        <v/>
      </c>
      <c r="S1047" s="132" t="str">
        <f t="shared" ca="1" si="201"/>
        <v/>
      </c>
      <c r="U1047" s="31">
        <v>1.1361111111111111</v>
      </c>
      <c r="V1047" s="132">
        <f t="shared" ca="1" si="202"/>
        <v>29520</v>
      </c>
      <c r="W1047" s="132">
        <f t="shared" ca="1" si="203"/>
        <v>29520</v>
      </c>
      <c r="X1047" s="132">
        <f t="shared" ca="1" si="204"/>
        <v>29520</v>
      </c>
      <c r="Y1047" s="132">
        <f t="shared" ca="1" si="205"/>
        <v>29520</v>
      </c>
      <c r="Z1047">
        <f t="shared" si="208"/>
        <v>1038</v>
      </c>
    </row>
    <row r="1048" spans="7:26" x14ac:dyDescent="0.2">
      <c r="G1048" s="371"/>
      <c r="M1048" t="str">
        <f t="shared" si="206"/>
        <v/>
      </c>
      <c r="N1048" t="str">
        <f t="shared" si="207"/>
        <v/>
      </c>
      <c r="O1048" s="31" t="e">
        <f t="shared" ca="1" si="197"/>
        <v>#VALUE!</v>
      </c>
      <c r="P1048" s="132" t="str">
        <f t="shared" ca="1" si="198"/>
        <v/>
      </c>
      <c r="Q1048" s="132" t="str">
        <f t="shared" ca="1" si="199"/>
        <v/>
      </c>
      <c r="R1048" s="132" t="str">
        <f t="shared" ca="1" si="200"/>
        <v/>
      </c>
      <c r="S1048" s="132" t="str">
        <f t="shared" ca="1" si="201"/>
        <v/>
      </c>
      <c r="U1048" s="31">
        <v>1.1368055555555556</v>
      </c>
      <c r="V1048" s="132">
        <f t="shared" ca="1" si="202"/>
        <v>29520</v>
      </c>
      <c r="W1048" s="132">
        <f t="shared" ca="1" si="203"/>
        <v>29520</v>
      </c>
      <c r="X1048" s="132">
        <f t="shared" ca="1" si="204"/>
        <v>29520</v>
      </c>
      <c r="Y1048" s="132">
        <f t="shared" ca="1" si="205"/>
        <v>29520</v>
      </c>
      <c r="Z1048">
        <f t="shared" si="208"/>
        <v>1039</v>
      </c>
    </row>
    <row r="1049" spans="7:26" x14ac:dyDescent="0.2">
      <c r="G1049" s="371"/>
      <c r="M1049" t="str">
        <f t="shared" si="206"/>
        <v/>
      </c>
      <c r="N1049" t="str">
        <f t="shared" si="207"/>
        <v/>
      </c>
      <c r="O1049" s="31" t="e">
        <f t="shared" ca="1" si="197"/>
        <v>#VALUE!</v>
      </c>
      <c r="P1049" s="132" t="str">
        <f t="shared" ca="1" si="198"/>
        <v/>
      </c>
      <c r="Q1049" s="132" t="str">
        <f t="shared" ca="1" si="199"/>
        <v/>
      </c>
      <c r="R1049" s="132" t="str">
        <f t="shared" ca="1" si="200"/>
        <v/>
      </c>
      <c r="S1049" s="132" t="str">
        <f t="shared" ca="1" si="201"/>
        <v/>
      </c>
      <c r="U1049" s="31">
        <v>1.1375</v>
      </c>
      <c r="V1049" s="132">
        <f t="shared" ca="1" si="202"/>
        <v>29520</v>
      </c>
      <c r="W1049" s="132">
        <f t="shared" ca="1" si="203"/>
        <v>29520</v>
      </c>
      <c r="X1049" s="132">
        <f t="shared" ca="1" si="204"/>
        <v>29520</v>
      </c>
      <c r="Y1049" s="132">
        <f t="shared" ca="1" si="205"/>
        <v>29520</v>
      </c>
      <c r="Z1049">
        <f t="shared" si="208"/>
        <v>1040</v>
      </c>
    </row>
    <row r="1050" spans="7:26" x14ac:dyDescent="0.2">
      <c r="G1050" s="371"/>
      <c r="M1050" t="str">
        <f t="shared" si="206"/>
        <v/>
      </c>
      <c r="N1050" t="str">
        <f t="shared" si="207"/>
        <v/>
      </c>
      <c r="O1050" s="31" t="e">
        <f t="shared" ca="1" si="197"/>
        <v>#VALUE!</v>
      </c>
      <c r="P1050" s="132" t="str">
        <f t="shared" ca="1" si="198"/>
        <v/>
      </c>
      <c r="Q1050" s="132" t="str">
        <f t="shared" ca="1" si="199"/>
        <v/>
      </c>
      <c r="R1050" s="132" t="str">
        <f t="shared" ca="1" si="200"/>
        <v/>
      </c>
      <c r="S1050" s="132" t="str">
        <f t="shared" ca="1" si="201"/>
        <v/>
      </c>
      <c r="U1050" s="31">
        <v>1.1381944444444445</v>
      </c>
      <c r="V1050" s="132">
        <f t="shared" ca="1" si="202"/>
        <v>29520</v>
      </c>
      <c r="W1050" s="132">
        <f t="shared" ca="1" si="203"/>
        <v>29520</v>
      </c>
      <c r="X1050" s="132">
        <f t="shared" ca="1" si="204"/>
        <v>29520</v>
      </c>
      <c r="Y1050" s="132">
        <f t="shared" ca="1" si="205"/>
        <v>29520</v>
      </c>
      <c r="Z1050">
        <f t="shared" si="208"/>
        <v>1041</v>
      </c>
    </row>
    <row r="1051" spans="7:26" x14ac:dyDescent="0.2">
      <c r="G1051" s="371"/>
      <c r="M1051" t="str">
        <f t="shared" si="206"/>
        <v/>
      </c>
      <c r="N1051" t="str">
        <f t="shared" si="207"/>
        <v/>
      </c>
      <c r="O1051" s="31" t="e">
        <f t="shared" ca="1" si="197"/>
        <v>#VALUE!</v>
      </c>
      <c r="P1051" s="132" t="str">
        <f t="shared" ca="1" si="198"/>
        <v/>
      </c>
      <c r="Q1051" s="132" t="str">
        <f t="shared" ca="1" si="199"/>
        <v/>
      </c>
      <c r="R1051" s="132" t="str">
        <f t="shared" ca="1" si="200"/>
        <v/>
      </c>
      <c r="S1051" s="132" t="str">
        <f t="shared" ca="1" si="201"/>
        <v/>
      </c>
      <c r="U1051" s="31">
        <v>1.1388888888888888</v>
      </c>
      <c r="V1051" s="132">
        <f t="shared" ca="1" si="202"/>
        <v>29520</v>
      </c>
      <c r="W1051" s="132">
        <f t="shared" ca="1" si="203"/>
        <v>29520</v>
      </c>
      <c r="X1051" s="132">
        <f t="shared" ca="1" si="204"/>
        <v>29520</v>
      </c>
      <c r="Y1051" s="132">
        <f t="shared" ca="1" si="205"/>
        <v>29520</v>
      </c>
      <c r="Z1051">
        <f t="shared" si="208"/>
        <v>1042</v>
      </c>
    </row>
    <row r="1052" spans="7:26" x14ac:dyDescent="0.2">
      <c r="G1052" s="371"/>
      <c r="M1052" t="str">
        <f t="shared" si="206"/>
        <v/>
      </c>
      <c r="N1052" t="str">
        <f t="shared" si="207"/>
        <v/>
      </c>
      <c r="O1052" s="31" t="e">
        <f t="shared" ca="1" si="197"/>
        <v>#VALUE!</v>
      </c>
      <c r="P1052" s="132" t="str">
        <f t="shared" ca="1" si="198"/>
        <v/>
      </c>
      <c r="Q1052" s="132" t="str">
        <f t="shared" ca="1" si="199"/>
        <v/>
      </c>
      <c r="R1052" s="132" t="str">
        <f t="shared" ca="1" si="200"/>
        <v/>
      </c>
      <c r="S1052" s="132" t="str">
        <f t="shared" ca="1" si="201"/>
        <v/>
      </c>
      <c r="U1052" s="31">
        <v>1.1395833333333334</v>
      </c>
      <c r="V1052" s="132">
        <f t="shared" ca="1" si="202"/>
        <v>29520</v>
      </c>
      <c r="W1052" s="132">
        <f t="shared" ca="1" si="203"/>
        <v>29520</v>
      </c>
      <c r="X1052" s="132">
        <f t="shared" ca="1" si="204"/>
        <v>29520</v>
      </c>
      <c r="Y1052" s="132">
        <f t="shared" ca="1" si="205"/>
        <v>29520</v>
      </c>
      <c r="Z1052">
        <f t="shared" si="208"/>
        <v>1043</v>
      </c>
    </row>
    <row r="1053" spans="7:26" x14ac:dyDescent="0.2">
      <c r="G1053" s="371"/>
      <c r="M1053" t="str">
        <f t="shared" si="206"/>
        <v/>
      </c>
      <c r="N1053" t="str">
        <f t="shared" si="207"/>
        <v/>
      </c>
      <c r="O1053" s="31" t="e">
        <f t="shared" ca="1" si="197"/>
        <v>#VALUE!</v>
      </c>
      <c r="P1053" s="132" t="str">
        <f t="shared" ca="1" si="198"/>
        <v/>
      </c>
      <c r="Q1053" s="132" t="str">
        <f t="shared" ca="1" si="199"/>
        <v/>
      </c>
      <c r="R1053" s="132" t="str">
        <f t="shared" ca="1" si="200"/>
        <v/>
      </c>
      <c r="S1053" s="132" t="str">
        <f t="shared" ca="1" si="201"/>
        <v/>
      </c>
      <c r="U1053" s="31">
        <v>1.1402777777777777</v>
      </c>
      <c r="V1053" s="132">
        <f t="shared" ca="1" si="202"/>
        <v>29520</v>
      </c>
      <c r="W1053" s="132">
        <f t="shared" ca="1" si="203"/>
        <v>29520</v>
      </c>
      <c r="X1053" s="132">
        <f t="shared" ca="1" si="204"/>
        <v>29520</v>
      </c>
      <c r="Y1053" s="132">
        <f t="shared" ca="1" si="205"/>
        <v>29520</v>
      </c>
      <c r="Z1053">
        <f t="shared" si="208"/>
        <v>1044</v>
      </c>
    </row>
    <row r="1054" spans="7:26" x14ac:dyDescent="0.2">
      <c r="G1054" s="371"/>
      <c r="M1054" t="str">
        <f t="shared" si="206"/>
        <v/>
      </c>
      <c r="N1054" t="str">
        <f t="shared" si="207"/>
        <v/>
      </c>
      <c r="O1054" s="31" t="e">
        <f t="shared" ca="1" si="197"/>
        <v>#VALUE!</v>
      </c>
      <c r="P1054" s="132" t="str">
        <f t="shared" ca="1" si="198"/>
        <v/>
      </c>
      <c r="Q1054" s="132" t="str">
        <f t="shared" ca="1" si="199"/>
        <v/>
      </c>
      <c r="R1054" s="132" t="str">
        <f t="shared" ca="1" si="200"/>
        <v/>
      </c>
      <c r="S1054" s="132" t="str">
        <f t="shared" ca="1" si="201"/>
        <v/>
      </c>
      <c r="U1054" s="31">
        <v>1.1409722222222223</v>
      </c>
      <c r="V1054" s="132">
        <f t="shared" ca="1" si="202"/>
        <v>29520</v>
      </c>
      <c r="W1054" s="132">
        <f t="shared" ca="1" si="203"/>
        <v>29520</v>
      </c>
      <c r="X1054" s="132">
        <f t="shared" ca="1" si="204"/>
        <v>29520</v>
      </c>
      <c r="Y1054" s="132">
        <f t="shared" ca="1" si="205"/>
        <v>29520</v>
      </c>
      <c r="Z1054">
        <f t="shared" si="208"/>
        <v>1045</v>
      </c>
    </row>
    <row r="1055" spans="7:26" x14ac:dyDescent="0.2">
      <c r="G1055" s="371"/>
      <c r="M1055" t="str">
        <f t="shared" si="206"/>
        <v/>
      </c>
      <c r="N1055" t="str">
        <f t="shared" si="207"/>
        <v/>
      </c>
      <c r="O1055" s="31" t="e">
        <f t="shared" ca="1" si="197"/>
        <v>#VALUE!</v>
      </c>
      <c r="P1055" s="132" t="str">
        <f t="shared" ca="1" si="198"/>
        <v/>
      </c>
      <c r="Q1055" s="132" t="str">
        <f t="shared" ca="1" si="199"/>
        <v/>
      </c>
      <c r="R1055" s="132" t="str">
        <f t="shared" ca="1" si="200"/>
        <v/>
      </c>
      <c r="S1055" s="132" t="str">
        <f t="shared" ca="1" si="201"/>
        <v/>
      </c>
      <c r="U1055" s="31">
        <v>1.1416666666666666</v>
      </c>
      <c r="V1055" s="132">
        <f t="shared" ca="1" si="202"/>
        <v>29520</v>
      </c>
      <c r="W1055" s="132">
        <f t="shared" ca="1" si="203"/>
        <v>29520</v>
      </c>
      <c r="X1055" s="132">
        <f t="shared" ca="1" si="204"/>
        <v>29520</v>
      </c>
      <c r="Y1055" s="132">
        <f t="shared" ca="1" si="205"/>
        <v>29520</v>
      </c>
      <c r="Z1055">
        <f t="shared" si="208"/>
        <v>1046</v>
      </c>
    </row>
    <row r="1056" spans="7:26" x14ac:dyDescent="0.2">
      <c r="G1056" s="371"/>
      <c r="M1056" t="str">
        <f t="shared" si="206"/>
        <v/>
      </c>
      <c r="N1056" t="str">
        <f t="shared" si="207"/>
        <v/>
      </c>
      <c r="O1056" s="31" t="e">
        <f t="shared" ca="1" si="197"/>
        <v>#VALUE!</v>
      </c>
      <c r="P1056" s="132" t="str">
        <f t="shared" ca="1" si="198"/>
        <v/>
      </c>
      <c r="Q1056" s="132" t="str">
        <f t="shared" ca="1" si="199"/>
        <v/>
      </c>
      <c r="R1056" s="132" t="str">
        <f t="shared" ca="1" si="200"/>
        <v/>
      </c>
      <c r="S1056" s="132" t="str">
        <f t="shared" ca="1" si="201"/>
        <v/>
      </c>
      <c r="U1056" s="31">
        <v>1.1423611111111112</v>
      </c>
      <c r="V1056" s="132">
        <f t="shared" ca="1" si="202"/>
        <v>29520</v>
      </c>
      <c r="W1056" s="132">
        <f t="shared" ca="1" si="203"/>
        <v>29520</v>
      </c>
      <c r="X1056" s="132">
        <f t="shared" ca="1" si="204"/>
        <v>29520</v>
      </c>
      <c r="Y1056" s="132">
        <f t="shared" ca="1" si="205"/>
        <v>29520</v>
      </c>
      <c r="Z1056">
        <f t="shared" si="208"/>
        <v>1047</v>
      </c>
    </row>
    <row r="1057" spans="7:26" x14ac:dyDescent="0.2">
      <c r="G1057" s="371"/>
      <c r="M1057" t="str">
        <f t="shared" si="206"/>
        <v/>
      </c>
      <c r="N1057" t="str">
        <f t="shared" si="207"/>
        <v/>
      </c>
      <c r="O1057" s="31" t="e">
        <f t="shared" ca="1" si="197"/>
        <v>#VALUE!</v>
      </c>
      <c r="P1057" s="132" t="str">
        <f t="shared" ca="1" si="198"/>
        <v/>
      </c>
      <c r="Q1057" s="132" t="str">
        <f t="shared" ca="1" si="199"/>
        <v/>
      </c>
      <c r="R1057" s="132" t="str">
        <f t="shared" ca="1" si="200"/>
        <v/>
      </c>
      <c r="S1057" s="132" t="str">
        <f t="shared" ca="1" si="201"/>
        <v/>
      </c>
      <c r="U1057" s="31">
        <v>1.1430555555555555</v>
      </c>
      <c r="V1057" s="132">
        <f t="shared" ca="1" si="202"/>
        <v>29520</v>
      </c>
      <c r="W1057" s="132">
        <f t="shared" ca="1" si="203"/>
        <v>29520</v>
      </c>
      <c r="X1057" s="132">
        <f t="shared" ca="1" si="204"/>
        <v>29520</v>
      </c>
      <c r="Y1057" s="132">
        <f t="shared" ca="1" si="205"/>
        <v>29520</v>
      </c>
      <c r="Z1057">
        <f t="shared" si="208"/>
        <v>1048</v>
      </c>
    </row>
    <row r="1058" spans="7:26" x14ac:dyDescent="0.2">
      <c r="G1058" s="371"/>
      <c r="M1058" t="str">
        <f t="shared" si="206"/>
        <v/>
      </c>
      <c r="N1058" t="str">
        <f t="shared" si="207"/>
        <v/>
      </c>
      <c r="O1058" s="31" t="e">
        <f t="shared" ca="1" si="197"/>
        <v>#VALUE!</v>
      </c>
      <c r="P1058" s="132" t="str">
        <f t="shared" ca="1" si="198"/>
        <v/>
      </c>
      <c r="Q1058" s="132" t="str">
        <f t="shared" ca="1" si="199"/>
        <v/>
      </c>
      <c r="R1058" s="132" t="str">
        <f t="shared" ca="1" si="200"/>
        <v/>
      </c>
      <c r="S1058" s="132" t="str">
        <f t="shared" ca="1" si="201"/>
        <v/>
      </c>
      <c r="U1058" s="31">
        <v>1.14375</v>
      </c>
      <c r="V1058" s="132">
        <f t="shared" ca="1" si="202"/>
        <v>29520</v>
      </c>
      <c r="W1058" s="132">
        <f t="shared" ca="1" si="203"/>
        <v>29520</v>
      </c>
      <c r="X1058" s="132">
        <f t="shared" ca="1" si="204"/>
        <v>29520</v>
      </c>
      <c r="Y1058" s="132">
        <f t="shared" ca="1" si="205"/>
        <v>29520</v>
      </c>
      <c r="Z1058">
        <f t="shared" si="208"/>
        <v>1049</v>
      </c>
    </row>
    <row r="1059" spans="7:26" x14ac:dyDescent="0.2">
      <c r="G1059" s="371"/>
      <c r="M1059" t="str">
        <f t="shared" si="206"/>
        <v/>
      </c>
      <c r="N1059" t="str">
        <f t="shared" si="207"/>
        <v/>
      </c>
      <c r="O1059" s="31" t="e">
        <f t="shared" ca="1" si="197"/>
        <v>#VALUE!</v>
      </c>
      <c r="P1059" s="132" t="str">
        <f t="shared" ca="1" si="198"/>
        <v/>
      </c>
      <c r="Q1059" s="132" t="str">
        <f t="shared" ca="1" si="199"/>
        <v/>
      </c>
      <c r="R1059" s="132" t="str">
        <f t="shared" ca="1" si="200"/>
        <v/>
      </c>
      <c r="S1059" s="132" t="str">
        <f t="shared" ca="1" si="201"/>
        <v/>
      </c>
      <c r="U1059" s="31">
        <v>1.1444444444444444</v>
      </c>
      <c r="V1059" s="132">
        <f t="shared" ca="1" si="202"/>
        <v>29520</v>
      </c>
      <c r="W1059" s="132">
        <f t="shared" ca="1" si="203"/>
        <v>29520</v>
      </c>
      <c r="X1059" s="132">
        <f t="shared" ca="1" si="204"/>
        <v>29520</v>
      </c>
      <c r="Y1059" s="132">
        <f t="shared" ca="1" si="205"/>
        <v>29520</v>
      </c>
      <c r="Z1059">
        <f t="shared" si="208"/>
        <v>1050</v>
      </c>
    </row>
    <row r="1060" spans="7:26" x14ac:dyDescent="0.2">
      <c r="G1060" s="371"/>
      <c r="M1060" t="str">
        <f t="shared" si="206"/>
        <v/>
      </c>
      <c r="N1060" t="str">
        <f t="shared" si="207"/>
        <v/>
      </c>
      <c r="O1060" s="31" t="e">
        <f t="shared" ca="1" si="197"/>
        <v>#VALUE!</v>
      </c>
      <c r="P1060" s="132" t="str">
        <f t="shared" ca="1" si="198"/>
        <v/>
      </c>
      <c r="Q1060" s="132" t="str">
        <f t="shared" ca="1" si="199"/>
        <v/>
      </c>
      <c r="R1060" s="132" t="str">
        <f t="shared" ca="1" si="200"/>
        <v/>
      </c>
      <c r="S1060" s="132" t="str">
        <f t="shared" ca="1" si="201"/>
        <v/>
      </c>
      <c r="U1060" s="31">
        <v>1.1451388888888889</v>
      </c>
      <c r="V1060" s="132">
        <f t="shared" ca="1" si="202"/>
        <v>29520</v>
      </c>
      <c r="W1060" s="132">
        <f t="shared" ca="1" si="203"/>
        <v>29520</v>
      </c>
      <c r="X1060" s="132">
        <f t="shared" ca="1" si="204"/>
        <v>29520</v>
      </c>
      <c r="Y1060" s="132">
        <f t="shared" ca="1" si="205"/>
        <v>29520</v>
      </c>
      <c r="Z1060">
        <f t="shared" si="208"/>
        <v>1051</v>
      </c>
    </row>
    <row r="1061" spans="7:26" x14ac:dyDescent="0.2">
      <c r="G1061" s="371"/>
      <c r="M1061" t="str">
        <f t="shared" si="206"/>
        <v/>
      </c>
      <c r="N1061" t="str">
        <f t="shared" si="207"/>
        <v/>
      </c>
      <c r="O1061" s="31" t="e">
        <f t="shared" ca="1" si="197"/>
        <v>#VALUE!</v>
      </c>
      <c r="P1061" s="132" t="str">
        <f t="shared" ca="1" si="198"/>
        <v/>
      </c>
      <c r="Q1061" s="132" t="str">
        <f t="shared" ca="1" si="199"/>
        <v/>
      </c>
      <c r="R1061" s="132" t="str">
        <f t="shared" ca="1" si="200"/>
        <v/>
      </c>
      <c r="S1061" s="132" t="str">
        <f t="shared" ca="1" si="201"/>
        <v/>
      </c>
      <c r="U1061" s="31">
        <v>1.1458333333333333</v>
      </c>
      <c r="V1061" s="132">
        <f t="shared" ca="1" si="202"/>
        <v>29520</v>
      </c>
      <c r="W1061" s="132">
        <f t="shared" ca="1" si="203"/>
        <v>29520</v>
      </c>
      <c r="X1061" s="132">
        <f t="shared" ca="1" si="204"/>
        <v>29520</v>
      </c>
      <c r="Y1061" s="132">
        <f t="shared" ca="1" si="205"/>
        <v>29520</v>
      </c>
      <c r="Z1061">
        <f t="shared" si="208"/>
        <v>1052</v>
      </c>
    </row>
    <row r="1062" spans="7:26" x14ac:dyDescent="0.2">
      <c r="G1062" s="371"/>
      <c r="M1062" t="str">
        <f t="shared" si="206"/>
        <v/>
      </c>
      <c r="N1062" t="str">
        <f t="shared" si="207"/>
        <v/>
      </c>
      <c r="O1062" s="31" t="e">
        <f t="shared" ca="1" si="197"/>
        <v>#VALUE!</v>
      </c>
      <c r="P1062" s="132" t="str">
        <f t="shared" ca="1" si="198"/>
        <v/>
      </c>
      <c r="Q1062" s="132" t="str">
        <f t="shared" ca="1" si="199"/>
        <v/>
      </c>
      <c r="R1062" s="132" t="str">
        <f t="shared" ca="1" si="200"/>
        <v/>
      </c>
      <c r="S1062" s="132" t="str">
        <f t="shared" ca="1" si="201"/>
        <v/>
      </c>
      <c r="U1062" s="31">
        <v>1.1465277777777778</v>
      </c>
      <c r="V1062" s="132">
        <f t="shared" ca="1" si="202"/>
        <v>29520</v>
      </c>
      <c r="W1062" s="132">
        <f t="shared" ca="1" si="203"/>
        <v>29520</v>
      </c>
      <c r="X1062" s="132">
        <f t="shared" ca="1" si="204"/>
        <v>29520</v>
      </c>
      <c r="Y1062" s="132">
        <f t="shared" ca="1" si="205"/>
        <v>29520</v>
      </c>
      <c r="Z1062">
        <f t="shared" si="208"/>
        <v>1053</v>
      </c>
    </row>
    <row r="1063" spans="7:26" x14ac:dyDescent="0.2">
      <c r="G1063" s="371"/>
      <c r="M1063" t="str">
        <f t="shared" si="206"/>
        <v/>
      </c>
      <c r="N1063" t="str">
        <f t="shared" si="207"/>
        <v/>
      </c>
      <c r="O1063" s="31" t="e">
        <f t="shared" ca="1" si="197"/>
        <v>#VALUE!</v>
      </c>
      <c r="P1063" s="132" t="str">
        <f t="shared" ca="1" si="198"/>
        <v/>
      </c>
      <c r="Q1063" s="132" t="str">
        <f t="shared" ca="1" si="199"/>
        <v/>
      </c>
      <c r="R1063" s="132" t="str">
        <f t="shared" ca="1" si="200"/>
        <v/>
      </c>
      <c r="S1063" s="132" t="str">
        <f t="shared" ca="1" si="201"/>
        <v/>
      </c>
      <c r="U1063" s="31">
        <v>1.1472222222222221</v>
      </c>
      <c r="V1063" s="132">
        <f t="shared" ca="1" si="202"/>
        <v>29520</v>
      </c>
      <c r="W1063" s="132">
        <f t="shared" ca="1" si="203"/>
        <v>29520</v>
      </c>
      <c r="X1063" s="132">
        <f t="shared" ca="1" si="204"/>
        <v>29520</v>
      </c>
      <c r="Y1063" s="132">
        <f t="shared" ca="1" si="205"/>
        <v>29520</v>
      </c>
      <c r="Z1063">
        <f t="shared" si="208"/>
        <v>1054</v>
      </c>
    </row>
    <row r="1064" spans="7:26" x14ac:dyDescent="0.2">
      <c r="G1064" s="371"/>
      <c r="M1064" t="str">
        <f t="shared" si="206"/>
        <v/>
      </c>
      <c r="N1064" t="str">
        <f t="shared" si="207"/>
        <v/>
      </c>
      <c r="O1064" s="31" t="e">
        <f t="shared" ca="1" si="197"/>
        <v>#VALUE!</v>
      </c>
      <c r="P1064" s="132" t="str">
        <f t="shared" ca="1" si="198"/>
        <v/>
      </c>
      <c r="Q1064" s="132" t="str">
        <f t="shared" ca="1" si="199"/>
        <v/>
      </c>
      <c r="R1064" s="132" t="str">
        <f t="shared" ca="1" si="200"/>
        <v/>
      </c>
      <c r="S1064" s="132" t="str">
        <f t="shared" ca="1" si="201"/>
        <v/>
      </c>
      <c r="U1064" s="31">
        <v>1.1479166666666667</v>
      </c>
      <c r="V1064" s="132">
        <f t="shared" ca="1" si="202"/>
        <v>29520</v>
      </c>
      <c r="W1064" s="132">
        <f t="shared" ca="1" si="203"/>
        <v>29520</v>
      </c>
      <c r="X1064" s="132">
        <f t="shared" ca="1" si="204"/>
        <v>29520</v>
      </c>
      <c r="Y1064" s="132">
        <f t="shared" ca="1" si="205"/>
        <v>29520</v>
      </c>
      <c r="Z1064">
        <f t="shared" si="208"/>
        <v>1055</v>
      </c>
    </row>
    <row r="1065" spans="7:26" x14ac:dyDescent="0.2">
      <c r="G1065" s="371"/>
      <c r="M1065" t="str">
        <f t="shared" si="206"/>
        <v/>
      </c>
      <c r="N1065" t="str">
        <f t="shared" si="207"/>
        <v/>
      </c>
      <c r="O1065" s="31" t="e">
        <f t="shared" ca="1" si="197"/>
        <v>#VALUE!</v>
      </c>
      <c r="P1065" s="132" t="str">
        <f t="shared" ca="1" si="198"/>
        <v/>
      </c>
      <c r="Q1065" s="132" t="str">
        <f t="shared" ca="1" si="199"/>
        <v/>
      </c>
      <c r="R1065" s="132" t="str">
        <f t="shared" ca="1" si="200"/>
        <v/>
      </c>
      <c r="S1065" s="132" t="str">
        <f t="shared" ca="1" si="201"/>
        <v/>
      </c>
      <c r="U1065" s="31">
        <v>1.148611111111111</v>
      </c>
      <c r="V1065" s="132">
        <f t="shared" ca="1" si="202"/>
        <v>29520</v>
      </c>
      <c r="W1065" s="132">
        <f t="shared" ca="1" si="203"/>
        <v>29520</v>
      </c>
      <c r="X1065" s="132">
        <f t="shared" ca="1" si="204"/>
        <v>29520</v>
      </c>
      <c r="Y1065" s="132">
        <f t="shared" ca="1" si="205"/>
        <v>29520</v>
      </c>
      <c r="Z1065">
        <f t="shared" si="208"/>
        <v>1056</v>
      </c>
    </row>
    <row r="1066" spans="7:26" x14ac:dyDescent="0.2">
      <c r="G1066" s="371"/>
      <c r="M1066" t="str">
        <f t="shared" si="206"/>
        <v/>
      </c>
      <c r="N1066" t="str">
        <f t="shared" si="207"/>
        <v/>
      </c>
      <c r="O1066" s="31" t="e">
        <f t="shared" ca="1" si="197"/>
        <v>#VALUE!</v>
      </c>
      <c r="P1066" s="132" t="str">
        <f t="shared" ca="1" si="198"/>
        <v/>
      </c>
      <c r="Q1066" s="132" t="str">
        <f t="shared" ca="1" si="199"/>
        <v/>
      </c>
      <c r="R1066" s="132" t="str">
        <f t="shared" ca="1" si="200"/>
        <v/>
      </c>
      <c r="S1066" s="132" t="str">
        <f t="shared" ca="1" si="201"/>
        <v/>
      </c>
      <c r="U1066" s="31">
        <v>1.1493055555555556</v>
      </c>
      <c r="V1066" s="132">
        <f t="shared" ca="1" si="202"/>
        <v>29520</v>
      </c>
      <c r="W1066" s="132">
        <f t="shared" ca="1" si="203"/>
        <v>29520</v>
      </c>
      <c r="X1066" s="132">
        <f t="shared" ca="1" si="204"/>
        <v>29520</v>
      </c>
      <c r="Y1066" s="132">
        <f t="shared" ca="1" si="205"/>
        <v>29520</v>
      </c>
      <c r="Z1066">
        <f t="shared" si="208"/>
        <v>1057</v>
      </c>
    </row>
    <row r="1067" spans="7:26" x14ac:dyDescent="0.2">
      <c r="G1067" s="371"/>
      <c r="M1067" t="str">
        <f t="shared" si="206"/>
        <v/>
      </c>
      <c r="N1067" t="str">
        <f t="shared" si="207"/>
        <v/>
      </c>
      <c r="O1067" s="31" t="e">
        <f t="shared" ca="1" si="197"/>
        <v>#VALUE!</v>
      </c>
      <c r="P1067" s="132" t="str">
        <f t="shared" ca="1" si="198"/>
        <v/>
      </c>
      <c r="Q1067" s="132" t="str">
        <f t="shared" ca="1" si="199"/>
        <v/>
      </c>
      <c r="R1067" s="132" t="str">
        <f t="shared" ca="1" si="200"/>
        <v/>
      </c>
      <c r="S1067" s="132" t="str">
        <f t="shared" ca="1" si="201"/>
        <v/>
      </c>
      <c r="U1067" s="31">
        <v>1.1499999999999999</v>
      </c>
      <c r="V1067" s="132">
        <f t="shared" ca="1" si="202"/>
        <v>29520</v>
      </c>
      <c r="W1067" s="132">
        <f t="shared" ca="1" si="203"/>
        <v>29520</v>
      </c>
      <c r="X1067" s="132">
        <f t="shared" ca="1" si="204"/>
        <v>29520</v>
      </c>
      <c r="Y1067" s="132">
        <f t="shared" ca="1" si="205"/>
        <v>29520</v>
      </c>
      <c r="Z1067">
        <f t="shared" si="208"/>
        <v>1058</v>
      </c>
    </row>
    <row r="1068" spans="7:26" x14ac:dyDescent="0.2">
      <c r="G1068" s="371"/>
      <c r="M1068" t="str">
        <f t="shared" si="206"/>
        <v/>
      </c>
      <c r="N1068" t="str">
        <f t="shared" si="207"/>
        <v/>
      </c>
      <c r="O1068" s="31" t="e">
        <f t="shared" ca="1" si="197"/>
        <v>#VALUE!</v>
      </c>
      <c r="P1068" s="132" t="str">
        <f t="shared" ca="1" si="198"/>
        <v/>
      </c>
      <c r="Q1068" s="132" t="str">
        <f t="shared" ca="1" si="199"/>
        <v/>
      </c>
      <c r="R1068" s="132" t="str">
        <f t="shared" ca="1" si="200"/>
        <v/>
      </c>
      <c r="S1068" s="132" t="str">
        <f t="shared" ca="1" si="201"/>
        <v/>
      </c>
      <c r="U1068" s="31">
        <v>1.1506944444444445</v>
      </c>
      <c r="V1068" s="132">
        <f t="shared" ca="1" si="202"/>
        <v>29520</v>
      </c>
      <c r="W1068" s="132">
        <f t="shared" ca="1" si="203"/>
        <v>29520</v>
      </c>
      <c r="X1068" s="132">
        <f t="shared" ca="1" si="204"/>
        <v>29520</v>
      </c>
      <c r="Y1068" s="132">
        <f t="shared" ca="1" si="205"/>
        <v>29520</v>
      </c>
      <c r="Z1068">
        <f t="shared" si="208"/>
        <v>1059</v>
      </c>
    </row>
    <row r="1069" spans="7:26" x14ac:dyDescent="0.2">
      <c r="G1069" s="371"/>
      <c r="M1069" t="str">
        <f t="shared" si="206"/>
        <v/>
      </c>
      <c r="N1069" t="str">
        <f t="shared" si="207"/>
        <v/>
      </c>
      <c r="O1069" s="31" t="e">
        <f t="shared" ca="1" si="197"/>
        <v>#VALUE!</v>
      </c>
      <c r="P1069" s="132" t="str">
        <f t="shared" ca="1" si="198"/>
        <v/>
      </c>
      <c r="Q1069" s="132" t="str">
        <f t="shared" ca="1" si="199"/>
        <v/>
      </c>
      <c r="R1069" s="132" t="str">
        <f t="shared" ca="1" si="200"/>
        <v/>
      </c>
      <c r="S1069" s="132" t="str">
        <f t="shared" ca="1" si="201"/>
        <v/>
      </c>
      <c r="U1069" s="31">
        <v>1.1513888888888888</v>
      </c>
      <c r="V1069" s="132">
        <f t="shared" ca="1" si="202"/>
        <v>29520</v>
      </c>
      <c r="W1069" s="132">
        <f t="shared" ca="1" si="203"/>
        <v>29520</v>
      </c>
      <c r="X1069" s="132">
        <f t="shared" ca="1" si="204"/>
        <v>29520</v>
      </c>
      <c r="Y1069" s="132">
        <f t="shared" ca="1" si="205"/>
        <v>29520</v>
      </c>
      <c r="Z1069">
        <f t="shared" si="208"/>
        <v>1060</v>
      </c>
    </row>
    <row r="1070" spans="7:26" x14ac:dyDescent="0.2">
      <c r="G1070" s="371"/>
      <c r="M1070" t="str">
        <f t="shared" si="206"/>
        <v/>
      </c>
      <c r="N1070" t="str">
        <f t="shared" si="207"/>
        <v/>
      </c>
      <c r="O1070" s="31" t="e">
        <f t="shared" ca="1" si="197"/>
        <v>#VALUE!</v>
      </c>
      <c r="P1070" s="132" t="str">
        <f t="shared" ca="1" si="198"/>
        <v/>
      </c>
      <c r="Q1070" s="132" t="str">
        <f t="shared" ca="1" si="199"/>
        <v/>
      </c>
      <c r="R1070" s="132" t="str">
        <f t="shared" ca="1" si="200"/>
        <v/>
      </c>
      <c r="S1070" s="132" t="str">
        <f t="shared" ca="1" si="201"/>
        <v/>
      </c>
      <c r="U1070" s="31">
        <v>1.1520833333333333</v>
      </c>
      <c r="V1070" s="132">
        <f t="shared" ca="1" si="202"/>
        <v>29520</v>
      </c>
      <c r="W1070" s="132">
        <f t="shared" ca="1" si="203"/>
        <v>29520</v>
      </c>
      <c r="X1070" s="132">
        <f t="shared" ca="1" si="204"/>
        <v>29520</v>
      </c>
      <c r="Y1070" s="132">
        <f t="shared" ca="1" si="205"/>
        <v>29520</v>
      </c>
      <c r="Z1070">
        <f t="shared" si="208"/>
        <v>1061</v>
      </c>
    </row>
    <row r="1071" spans="7:26" x14ac:dyDescent="0.2">
      <c r="G1071" s="371"/>
      <c r="M1071" t="str">
        <f t="shared" si="206"/>
        <v/>
      </c>
      <c r="N1071" t="str">
        <f t="shared" si="207"/>
        <v/>
      </c>
      <c r="O1071" s="31" t="e">
        <f t="shared" ca="1" si="197"/>
        <v>#VALUE!</v>
      </c>
      <c r="P1071" s="132" t="str">
        <f t="shared" ca="1" si="198"/>
        <v/>
      </c>
      <c r="Q1071" s="132" t="str">
        <f t="shared" ca="1" si="199"/>
        <v/>
      </c>
      <c r="R1071" s="132" t="str">
        <f t="shared" ca="1" si="200"/>
        <v/>
      </c>
      <c r="S1071" s="132" t="str">
        <f t="shared" ca="1" si="201"/>
        <v/>
      </c>
      <c r="U1071" s="31">
        <v>1.1527777777777777</v>
      </c>
      <c r="V1071" s="132">
        <f t="shared" ca="1" si="202"/>
        <v>29520</v>
      </c>
      <c r="W1071" s="132">
        <f t="shared" ca="1" si="203"/>
        <v>29520</v>
      </c>
      <c r="X1071" s="132">
        <f t="shared" ca="1" si="204"/>
        <v>29520</v>
      </c>
      <c r="Y1071" s="132">
        <f t="shared" ca="1" si="205"/>
        <v>29520</v>
      </c>
      <c r="Z1071">
        <f t="shared" si="208"/>
        <v>1062</v>
      </c>
    </row>
    <row r="1072" spans="7:26" x14ac:dyDescent="0.2">
      <c r="G1072" s="371"/>
      <c r="M1072" t="str">
        <f t="shared" si="206"/>
        <v/>
      </c>
      <c r="N1072" t="str">
        <f t="shared" si="207"/>
        <v/>
      </c>
      <c r="O1072" s="31" t="e">
        <f t="shared" ca="1" si="197"/>
        <v>#VALUE!</v>
      </c>
      <c r="P1072" s="132" t="str">
        <f t="shared" ca="1" si="198"/>
        <v/>
      </c>
      <c r="Q1072" s="132" t="str">
        <f t="shared" ca="1" si="199"/>
        <v/>
      </c>
      <c r="R1072" s="132" t="str">
        <f t="shared" ca="1" si="200"/>
        <v/>
      </c>
      <c r="S1072" s="132" t="str">
        <f t="shared" ca="1" si="201"/>
        <v/>
      </c>
      <c r="U1072" s="31">
        <v>1.1534722222222222</v>
      </c>
      <c r="V1072" s="132">
        <f t="shared" ca="1" si="202"/>
        <v>29520</v>
      </c>
      <c r="W1072" s="132">
        <f t="shared" ca="1" si="203"/>
        <v>29520</v>
      </c>
      <c r="X1072" s="132">
        <f t="shared" ca="1" si="204"/>
        <v>29520</v>
      </c>
      <c r="Y1072" s="132">
        <f t="shared" ca="1" si="205"/>
        <v>29520</v>
      </c>
      <c r="Z1072">
        <f t="shared" si="208"/>
        <v>1063</v>
      </c>
    </row>
    <row r="1073" spans="7:26" x14ac:dyDescent="0.2">
      <c r="G1073" s="371"/>
      <c r="M1073" t="str">
        <f t="shared" si="206"/>
        <v/>
      </c>
      <c r="N1073" t="str">
        <f t="shared" si="207"/>
        <v/>
      </c>
      <c r="O1073" s="31" t="e">
        <f t="shared" ca="1" si="197"/>
        <v>#VALUE!</v>
      </c>
      <c r="P1073" s="132" t="str">
        <f t="shared" ca="1" si="198"/>
        <v/>
      </c>
      <c r="Q1073" s="132" t="str">
        <f t="shared" ca="1" si="199"/>
        <v/>
      </c>
      <c r="R1073" s="132" t="str">
        <f t="shared" ca="1" si="200"/>
        <v/>
      </c>
      <c r="S1073" s="132" t="str">
        <f t="shared" ca="1" si="201"/>
        <v/>
      </c>
      <c r="U1073" s="31">
        <v>1.1541666666666668</v>
      </c>
      <c r="V1073" s="132">
        <f t="shared" ca="1" si="202"/>
        <v>29520</v>
      </c>
      <c r="W1073" s="132">
        <f t="shared" ca="1" si="203"/>
        <v>29520</v>
      </c>
      <c r="X1073" s="132">
        <f t="shared" ca="1" si="204"/>
        <v>29520</v>
      </c>
      <c r="Y1073" s="132">
        <f t="shared" ca="1" si="205"/>
        <v>29520</v>
      </c>
      <c r="Z1073">
        <f t="shared" si="208"/>
        <v>1064</v>
      </c>
    </row>
    <row r="1074" spans="7:26" x14ac:dyDescent="0.2">
      <c r="G1074" s="371"/>
      <c r="M1074" t="str">
        <f t="shared" si="206"/>
        <v/>
      </c>
      <c r="N1074" t="str">
        <f t="shared" si="207"/>
        <v/>
      </c>
      <c r="O1074" s="31" t="e">
        <f t="shared" ca="1" si="197"/>
        <v>#VALUE!</v>
      </c>
      <c r="P1074" s="132" t="str">
        <f t="shared" ca="1" si="198"/>
        <v/>
      </c>
      <c r="Q1074" s="132" t="str">
        <f t="shared" ca="1" si="199"/>
        <v/>
      </c>
      <c r="R1074" s="132" t="str">
        <f t="shared" ca="1" si="200"/>
        <v/>
      </c>
      <c r="S1074" s="132" t="str">
        <f t="shared" ca="1" si="201"/>
        <v/>
      </c>
      <c r="U1074" s="31">
        <v>1.1548611111111111</v>
      </c>
      <c r="V1074" s="132">
        <f t="shared" ca="1" si="202"/>
        <v>29520</v>
      </c>
      <c r="W1074" s="132">
        <f t="shared" ca="1" si="203"/>
        <v>29520</v>
      </c>
      <c r="X1074" s="132">
        <f t="shared" ca="1" si="204"/>
        <v>29520</v>
      </c>
      <c r="Y1074" s="132">
        <f t="shared" ca="1" si="205"/>
        <v>29520</v>
      </c>
      <c r="Z1074">
        <f t="shared" si="208"/>
        <v>1065</v>
      </c>
    </row>
    <row r="1075" spans="7:26" x14ac:dyDescent="0.2">
      <c r="G1075" s="371"/>
      <c r="M1075" t="str">
        <f t="shared" si="206"/>
        <v/>
      </c>
      <c r="N1075" t="str">
        <f t="shared" si="207"/>
        <v/>
      </c>
      <c r="O1075" s="31" t="e">
        <f t="shared" ca="1" si="197"/>
        <v>#VALUE!</v>
      </c>
      <c r="P1075" s="132" t="str">
        <f t="shared" ca="1" si="198"/>
        <v/>
      </c>
      <c r="Q1075" s="132" t="str">
        <f t="shared" ca="1" si="199"/>
        <v/>
      </c>
      <c r="R1075" s="132" t="str">
        <f t="shared" ca="1" si="200"/>
        <v/>
      </c>
      <c r="S1075" s="132" t="str">
        <f t="shared" ca="1" si="201"/>
        <v/>
      </c>
      <c r="U1075" s="31">
        <v>1.1555555555555554</v>
      </c>
      <c r="V1075" s="132">
        <f t="shared" ca="1" si="202"/>
        <v>29520</v>
      </c>
      <c r="W1075" s="132">
        <f t="shared" ca="1" si="203"/>
        <v>29520</v>
      </c>
      <c r="X1075" s="132">
        <f t="shared" ca="1" si="204"/>
        <v>29520</v>
      </c>
      <c r="Y1075" s="132">
        <f t="shared" ca="1" si="205"/>
        <v>29520</v>
      </c>
      <c r="Z1075">
        <f t="shared" si="208"/>
        <v>1066</v>
      </c>
    </row>
    <row r="1076" spans="7:26" x14ac:dyDescent="0.2">
      <c r="G1076" s="371"/>
      <c r="M1076" t="str">
        <f t="shared" si="206"/>
        <v/>
      </c>
      <c r="N1076" t="str">
        <f t="shared" si="207"/>
        <v/>
      </c>
      <c r="O1076" s="31" t="e">
        <f t="shared" ca="1" si="197"/>
        <v>#VALUE!</v>
      </c>
      <c r="P1076" s="132" t="str">
        <f t="shared" ca="1" si="198"/>
        <v/>
      </c>
      <c r="Q1076" s="132" t="str">
        <f t="shared" ca="1" si="199"/>
        <v/>
      </c>
      <c r="R1076" s="132" t="str">
        <f t="shared" ca="1" si="200"/>
        <v/>
      </c>
      <c r="S1076" s="132" t="str">
        <f t="shared" ca="1" si="201"/>
        <v/>
      </c>
      <c r="U1076" s="31">
        <v>1.15625</v>
      </c>
      <c r="V1076" s="132">
        <f t="shared" ca="1" si="202"/>
        <v>29520</v>
      </c>
      <c r="W1076" s="132">
        <f t="shared" ca="1" si="203"/>
        <v>29520</v>
      </c>
      <c r="X1076" s="132">
        <f t="shared" ca="1" si="204"/>
        <v>29520</v>
      </c>
      <c r="Y1076" s="132">
        <f t="shared" ca="1" si="205"/>
        <v>29520</v>
      </c>
      <c r="Z1076">
        <f t="shared" si="208"/>
        <v>1067</v>
      </c>
    </row>
    <row r="1077" spans="7:26" x14ac:dyDescent="0.2">
      <c r="G1077" s="371"/>
      <c r="M1077" t="str">
        <f t="shared" si="206"/>
        <v/>
      </c>
      <c r="N1077" t="str">
        <f t="shared" si="207"/>
        <v/>
      </c>
      <c r="O1077" s="31" t="e">
        <f t="shared" ca="1" si="197"/>
        <v>#VALUE!</v>
      </c>
      <c r="P1077" s="132" t="str">
        <f t="shared" ca="1" si="198"/>
        <v/>
      </c>
      <c r="Q1077" s="132" t="str">
        <f t="shared" ca="1" si="199"/>
        <v/>
      </c>
      <c r="R1077" s="132" t="str">
        <f t="shared" ca="1" si="200"/>
        <v/>
      </c>
      <c r="S1077" s="132" t="str">
        <f t="shared" ca="1" si="201"/>
        <v/>
      </c>
      <c r="U1077" s="31">
        <v>1.1569444444444446</v>
      </c>
      <c r="V1077" s="132">
        <f t="shared" ca="1" si="202"/>
        <v>29520</v>
      </c>
      <c r="W1077" s="132">
        <f t="shared" ca="1" si="203"/>
        <v>29520</v>
      </c>
      <c r="X1077" s="132">
        <f t="shared" ca="1" si="204"/>
        <v>29520</v>
      </c>
      <c r="Y1077" s="132">
        <f t="shared" ca="1" si="205"/>
        <v>29520</v>
      </c>
      <c r="Z1077">
        <f t="shared" si="208"/>
        <v>1068</v>
      </c>
    </row>
    <row r="1078" spans="7:26" x14ac:dyDescent="0.2">
      <c r="G1078" s="371"/>
      <c r="M1078" t="str">
        <f t="shared" si="206"/>
        <v/>
      </c>
      <c r="N1078" t="str">
        <f t="shared" si="207"/>
        <v/>
      </c>
      <c r="O1078" s="31" t="e">
        <f t="shared" ca="1" si="197"/>
        <v>#VALUE!</v>
      </c>
      <c r="P1078" s="132" t="str">
        <f t="shared" ca="1" si="198"/>
        <v/>
      </c>
      <c r="Q1078" s="132" t="str">
        <f t="shared" ca="1" si="199"/>
        <v/>
      </c>
      <c r="R1078" s="132" t="str">
        <f t="shared" ca="1" si="200"/>
        <v/>
      </c>
      <c r="S1078" s="132" t="str">
        <f t="shared" ca="1" si="201"/>
        <v/>
      </c>
      <c r="U1078" s="31">
        <v>1.1576388888888889</v>
      </c>
      <c r="V1078" s="132">
        <f t="shared" ca="1" si="202"/>
        <v>29520</v>
      </c>
      <c r="W1078" s="132">
        <f t="shared" ca="1" si="203"/>
        <v>29520</v>
      </c>
      <c r="X1078" s="132">
        <f t="shared" ca="1" si="204"/>
        <v>29520</v>
      </c>
      <c r="Y1078" s="132">
        <f t="shared" ca="1" si="205"/>
        <v>29520</v>
      </c>
      <c r="Z1078">
        <f t="shared" si="208"/>
        <v>1069</v>
      </c>
    </row>
    <row r="1079" spans="7:26" x14ac:dyDescent="0.2">
      <c r="G1079" s="371"/>
      <c r="M1079" t="str">
        <f t="shared" si="206"/>
        <v/>
      </c>
      <c r="N1079" t="str">
        <f t="shared" si="207"/>
        <v/>
      </c>
      <c r="O1079" s="31" t="e">
        <f t="shared" ca="1" si="197"/>
        <v>#VALUE!</v>
      </c>
      <c r="P1079" s="132" t="str">
        <f t="shared" ca="1" si="198"/>
        <v/>
      </c>
      <c r="Q1079" s="132" t="str">
        <f t="shared" ca="1" si="199"/>
        <v/>
      </c>
      <c r="R1079" s="132" t="str">
        <f t="shared" ca="1" si="200"/>
        <v/>
      </c>
      <c r="S1079" s="132" t="str">
        <f t="shared" ca="1" si="201"/>
        <v/>
      </c>
      <c r="U1079" s="31">
        <v>1.1583333333333332</v>
      </c>
      <c r="V1079" s="132">
        <f t="shared" ca="1" si="202"/>
        <v>29520</v>
      </c>
      <c r="W1079" s="132">
        <f t="shared" ca="1" si="203"/>
        <v>29520</v>
      </c>
      <c r="X1079" s="132">
        <f t="shared" ca="1" si="204"/>
        <v>29520</v>
      </c>
      <c r="Y1079" s="132">
        <f t="shared" ca="1" si="205"/>
        <v>29520</v>
      </c>
      <c r="Z1079">
        <f t="shared" si="208"/>
        <v>1070</v>
      </c>
    </row>
    <row r="1080" spans="7:26" x14ac:dyDescent="0.2">
      <c r="G1080" s="371"/>
      <c r="M1080" t="str">
        <f t="shared" si="206"/>
        <v/>
      </c>
      <c r="N1080" t="str">
        <f t="shared" si="207"/>
        <v/>
      </c>
      <c r="O1080" s="31" t="e">
        <f t="shared" ca="1" si="197"/>
        <v>#VALUE!</v>
      </c>
      <c r="P1080" s="132" t="str">
        <f t="shared" ca="1" si="198"/>
        <v/>
      </c>
      <c r="Q1080" s="132" t="str">
        <f t="shared" ca="1" si="199"/>
        <v/>
      </c>
      <c r="R1080" s="132" t="str">
        <f t="shared" ca="1" si="200"/>
        <v/>
      </c>
      <c r="S1080" s="132" t="str">
        <f t="shared" ca="1" si="201"/>
        <v/>
      </c>
      <c r="U1080" s="31">
        <v>1.1590277777777778</v>
      </c>
      <c r="V1080" s="132">
        <f t="shared" ca="1" si="202"/>
        <v>29520</v>
      </c>
      <c r="W1080" s="132">
        <f t="shared" ca="1" si="203"/>
        <v>29520</v>
      </c>
      <c r="X1080" s="132">
        <f t="shared" ca="1" si="204"/>
        <v>29520</v>
      </c>
      <c r="Y1080" s="132">
        <f t="shared" ca="1" si="205"/>
        <v>29520</v>
      </c>
      <c r="Z1080">
        <f t="shared" si="208"/>
        <v>1071</v>
      </c>
    </row>
    <row r="1081" spans="7:26" x14ac:dyDescent="0.2">
      <c r="G1081" s="371"/>
      <c r="M1081" t="str">
        <f t="shared" si="206"/>
        <v/>
      </c>
      <c r="N1081" t="str">
        <f t="shared" si="207"/>
        <v/>
      </c>
      <c r="O1081" s="31" t="e">
        <f t="shared" ca="1" si="197"/>
        <v>#VALUE!</v>
      </c>
      <c r="P1081" s="132" t="str">
        <f t="shared" ca="1" si="198"/>
        <v/>
      </c>
      <c r="Q1081" s="132" t="str">
        <f t="shared" ca="1" si="199"/>
        <v/>
      </c>
      <c r="R1081" s="132" t="str">
        <f t="shared" ca="1" si="200"/>
        <v/>
      </c>
      <c r="S1081" s="132" t="str">
        <f t="shared" ca="1" si="201"/>
        <v/>
      </c>
      <c r="U1081" s="31">
        <v>1.1597222222222223</v>
      </c>
      <c r="V1081" s="132">
        <f t="shared" ca="1" si="202"/>
        <v>29520</v>
      </c>
      <c r="W1081" s="132">
        <f t="shared" ca="1" si="203"/>
        <v>29520</v>
      </c>
      <c r="X1081" s="132">
        <f t="shared" ca="1" si="204"/>
        <v>29520</v>
      </c>
      <c r="Y1081" s="132">
        <f t="shared" ca="1" si="205"/>
        <v>29520</v>
      </c>
      <c r="Z1081">
        <f t="shared" si="208"/>
        <v>1072</v>
      </c>
    </row>
    <row r="1082" spans="7:26" x14ac:dyDescent="0.2">
      <c r="G1082" s="371"/>
      <c r="M1082" t="str">
        <f t="shared" si="206"/>
        <v/>
      </c>
      <c r="N1082" t="str">
        <f t="shared" si="207"/>
        <v/>
      </c>
      <c r="O1082" s="31" t="e">
        <f t="shared" ca="1" si="197"/>
        <v>#VALUE!</v>
      </c>
      <c r="P1082" s="132" t="str">
        <f t="shared" ca="1" si="198"/>
        <v/>
      </c>
      <c r="Q1082" s="132" t="str">
        <f t="shared" ca="1" si="199"/>
        <v/>
      </c>
      <c r="R1082" s="132" t="str">
        <f t="shared" ca="1" si="200"/>
        <v/>
      </c>
      <c r="S1082" s="132" t="str">
        <f t="shared" ca="1" si="201"/>
        <v/>
      </c>
      <c r="U1082" s="31">
        <v>1.1604166666666667</v>
      </c>
      <c r="V1082" s="132">
        <f t="shared" ca="1" si="202"/>
        <v>29520</v>
      </c>
      <c r="W1082" s="132">
        <f t="shared" ca="1" si="203"/>
        <v>29520</v>
      </c>
      <c r="X1082" s="132">
        <f t="shared" ca="1" si="204"/>
        <v>29520</v>
      </c>
      <c r="Y1082" s="132">
        <f t="shared" ca="1" si="205"/>
        <v>29520</v>
      </c>
      <c r="Z1082">
        <f t="shared" si="208"/>
        <v>1073</v>
      </c>
    </row>
    <row r="1083" spans="7:26" x14ac:dyDescent="0.2">
      <c r="G1083" s="371"/>
      <c r="M1083" t="str">
        <f t="shared" si="206"/>
        <v/>
      </c>
      <c r="N1083" t="str">
        <f t="shared" si="207"/>
        <v/>
      </c>
      <c r="O1083" s="31" t="e">
        <f t="shared" ca="1" si="197"/>
        <v>#VALUE!</v>
      </c>
      <c r="P1083" s="132" t="str">
        <f t="shared" ca="1" si="198"/>
        <v/>
      </c>
      <c r="Q1083" s="132" t="str">
        <f t="shared" ca="1" si="199"/>
        <v/>
      </c>
      <c r="R1083" s="132" t="str">
        <f t="shared" ca="1" si="200"/>
        <v/>
      </c>
      <c r="S1083" s="132" t="str">
        <f t="shared" ca="1" si="201"/>
        <v/>
      </c>
      <c r="U1083" s="31">
        <v>1.1611111111111112</v>
      </c>
      <c r="V1083" s="132">
        <f t="shared" ca="1" si="202"/>
        <v>29520</v>
      </c>
      <c r="W1083" s="132">
        <f t="shared" ca="1" si="203"/>
        <v>29520</v>
      </c>
      <c r="X1083" s="132">
        <f t="shared" ca="1" si="204"/>
        <v>29520</v>
      </c>
      <c r="Y1083" s="132">
        <f t="shared" ca="1" si="205"/>
        <v>29520</v>
      </c>
      <c r="Z1083">
        <f t="shared" si="208"/>
        <v>1074</v>
      </c>
    </row>
    <row r="1084" spans="7:26" x14ac:dyDescent="0.2">
      <c r="G1084" s="371"/>
      <c r="M1084" t="str">
        <f t="shared" si="206"/>
        <v/>
      </c>
      <c r="N1084" t="str">
        <f t="shared" si="207"/>
        <v/>
      </c>
      <c r="O1084" s="31" t="e">
        <f t="shared" ca="1" si="197"/>
        <v>#VALUE!</v>
      </c>
      <c r="P1084" s="132" t="str">
        <f t="shared" ca="1" si="198"/>
        <v/>
      </c>
      <c r="Q1084" s="132" t="str">
        <f t="shared" ca="1" si="199"/>
        <v/>
      </c>
      <c r="R1084" s="132" t="str">
        <f t="shared" ca="1" si="200"/>
        <v/>
      </c>
      <c r="S1084" s="132" t="str">
        <f t="shared" ca="1" si="201"/>
        <v/>
      </c>
      <c r="U1084" s="31">
        <v>1.1618055555555555</v>
      </c>
      <c r="V1084" s="132">
        <f t="shared" ca="1" si="202"/>
        <v>29520</v>
      </c>
      <c r="W1084" s="132">
        <f t="shared" ca="1" si="203"/>
        <v>29520</v>
      </c>
      <c r="X1084" s="132">
        <f t="shared" ca="1" si="204"/>
        <v>29520</v>
      </c>
      <c r="Y1084" s="132">
        <f t="shared" ca="1" si="205"/>
        <v>29520</v>
      </c>
      <c r="Z1084">
        <f t="shared" si="208"/>
        <v>1075</v>
      </c>
    </row>
    <row r="1085" spans="7:26" x14ac:dyDescent="0.2">
      <c r="G1085" s="371"/>
      <c r="M1085" t="str">
        <f t="shared" si="206"/>
        <v/>
      </c>
      <c r="N1085" t="str">
        <f t="shared" si="207"/>
        <v/>
      </c>
      <c r="O1085" s="31" t="e">
        <f t="shared" ca="1" si="197"/>
        <v>#VALUE!</v>
      </c>
      <c r="P1085" s="132" t="str">
        <f t="shared" ca="1" si="198"/>
        <v/>
      </c>
      <c r="Q1085" s="132" t="str">
        <f t="shared" ca="1" si="199"/>
        <v/>
      </c>
      <c r="R1085" s="132" t="str">
        <f t="shared" ca="1" si="200"/>
        <v/>
      </c>
      <c r="S1085" s="132" t="str">
        <f t="shared" ca="1" si="201"/>
        <v/>
      </c>
      <c r="U1085" s="31">
        <v>1.1625000000000001</v>
      </c>
      <c r="V1085" s="132">
        <f t="shared" ca="1" si="202"/>
        <v>29520</v>
      </c>
      <c r="W1085" s="132">
        <f t="shared" ca="1" si="203"/>
        <v>29520</v>
      </c>
      <c r="X1085" s="132">
        <f t="shared" ca="1" si="204"/>
        <v>29520</v>
      </c>
      <c r="Y1085" s="132">
        <f t="shared" ca="1" si="205"/>
        <v>29520</v>
      </c>
      <c r="Z1085">
        <f t="shared" si="208"/>
        <v>1076</v>
      </c>
    </row>
    <row r="1086" spans="7:26" x14ac:dyDescent="0.2">
      <c r="G1086" s="371"/>
      <c r="M1086" t="str">
        <f t="shared" si="206"/>
        <v/>
      </c>
      <c r="N1086" t="str">
        <f t="shared" si="207"/>
        <v/>
      </c>
      <c r="O1086" s="31" t="e">
        <f t="shared" ca="1" si="197"/>
        <v>#VALUE!</v>
      </c>
      <c r="P1086" s="132" t="str">
        <f t="shared" ca="1" si="198"/>
        <v/>
      </c>
      <c r="Q1086" s="132" t="str">
        <f t="shared" ca="1" si="199"/>
        <v/>
      </c>
      <c r="R1086" s="132" t="str">
        <f t="shared" ca="1" si="200"/>
        <v/>
      </c>
      <c r="S1086" s="132" t="str">
        <f t="shared" ca="1" si="201"/>
        <v/>
      </c>
      <c r="U1086" s="31">
        <v>1.1631944444444444</v>
      </c>
      <c r="V1086" s="132">
        <f t="shared" ca="1" si="202"/>
        <v>29520</v>
      </c>
      <c r="W1086" s="132">
        <f t="shared" ca="1" si="203"/>
        <v>29520</v>
      </c>
      <c r="X1086" s="132">
        <f t="shared" ca="1" si="204"/>
        <v>29520</v>
      </c>
      <c r="Y1086" s="132">
        <f t="shared" ca="1" si="205"/>
        <v>29520</v>
      </c>
      <c r="Z1086">
        <f t="shared" si="208"/>
        <v>1077</v>
      </c>
    </row>
    <row r="1087" spans="7:26" x14ac:dyDescent="0.2">
      <c r="G1087" s="371"/>
      <c r="M1087" t="str">
        <f t="shared" si="206"/>
        <v/>
      </c>
      <c r="N1087" t="str">
        <f t="shared" si="207"/>
        <v/>
      </c>
      <c r="O1087" s="31" t="e">
        <f t="shared" ca="1" si="197"/>
        <v>#VALUE!</v>
      </c>
      <c r="P1087" s="132" t="str">
        <f t="shared" ca="1" si="198"/>
        <v/>
      </c>
      <c r="Q1087" s="132" t="str">
        <f t="shared" ca="1" si="199"/>
        <v/>
      </c>
      <c r="R1087" s="132" t="str">
        <f t="shared" ca="1" si="200"/>
        <v/>
      </c>
      <c r="S1087" s="132" t="str">
        <f t="shared" ca="1" si="201"/>
        <v/>
      </c>
      <c r="U1087" s="31">
        <v>1.163888888888889</v>
      </c>
      <c r="V1087" s="132">
        <f t="shared" ca="1" si="202"/>
        <v>29520</v>
      </c>
      <c r="W1087" s="132">
        <f t="shared" ca="1" si="203"/>
        <v>29520</v>
      </c>
      <c r="X1087" s="132">
        <f t="shared" ca="1" si="204"/>
        <v>29520</v>
      </c>
      <c r="Y1087" s="132">
        <f t="shared" ca="1" si="205"/>
        <v>29520</v>
      </c>
      <c r="Z1087">
        <f t="shared" si="208"/>
        <v>1078</v>
      </c>
    </row>
    <row r="1088" spans="7:26" x14ac:dyDescent="0.2">
      <c r="G1088" s="371"/>
      <c r="M1088" t="str">
        <f t="shared" si="206"/>
        <v/>
      </c>
      <c r="N1088" t="str">
        <f t="shared" si="207"/>
        <v/>
      </c>
      <c r="O1088" s="31" t="e">
        <f t="shared" ca="1" si="197"/>
        <v>#VALUE!</v>
      </c>
      <c r="P1088" s="132" t="str">
        <f t="shared" ca="1" si="198"/>
        <v/>
      </c>
      <c r="Q1088" s="132" t="str">
        <f t="shared" ca="1" si="199"/>
        <v/>
      </c>
      <c r="R1088" s="132" t="str">
        <f t="shared" ca="1" si="200"/>
        <v/>
      </c>
      <c r="S1088" s="132" t="str">
        <f t="shared" ca="1" si="201"/>
        <v/>
      </c>
      <c r="U1088" s="31">
        <v>1.1645833333333333</v>
      </c>
      <c r="V1088" s="132">
        <f t="shared" ca="1" si="202"/>
        <v>29520</v>
      </c>
      <c r="W1088" s="132">
        <f t="shared" ca="1" si="203"/>
        <v>29520</v>
      </c>
      <c r="X1088" s="132">
        <f t="shared" ca="1" si="204"/>
        <v>29520</v>
      </c>
      <c r="Y1088" s="132">
        <f t="shared" ca="1" si="205"/>
        <v>29520</v>
      </c>
      <c r="Z1088">
        <f t="shared" si="208"/>
        <v>1079</v>
      </c>
    </row>
    <row r="1089" spans="7:26" x14ac:dyDescent="0.2">
      <c r="G1089" s="371"/>
      <c r="M1089" t="str">
        <f t="shared" si="206"/>
        <v/>
      </c>
      <c r="N1089" t="str">
        <f t="shared" si="207"/>
        <v/>
      </c>
      <c r="O1089" s="31" t="e">
        <f t="shared" ref="O1089:O1114" ca="1" si="209">IF(ISNUMBER($G1089),OFFSET(G$9,$N1089,0),"")+IF(VALUE(OFFSET(G$9,$N1089,0))&lt;8/24,1,0)</f>
        <v>#VALUE!</v>
      </c>
      <c r="P1089" s="132" t="str">
        <f t="shared" ref="P1089:P1152" ca="1" si="210">IF(ISNUMBER($G1089),OFFSET(H$9,$N1089,0),"")</f>
        <v/>
      </c>
      <c r="Q1089" s="132" t="str">
        <f t="shared" ref="Q1089:Q1152" ca="1" si="211">IF(ISNUMBER($G1089),OFFSET(I$9,$N1089,0),"")</f>
        <v/>
      </c>
      <c r="R1089" s="132" t="str">
        <f t="shared" ref="R1089:R1152" ca="1" si="212">IF(ISNUMBER($G1089),OFFSET(J$9,$N1089,0),"")</f>
        <v/>
      </c>
      <c r="S1089" s="132" t="str">
        <f t="shared" ref="S1089:S1152" ca="1" si="213">IF(ISNUMBER($G1089),OFFSET(K$9,$N1089,0),"")</f>
        <v/>
      </c>
      <c r="U1089" s="31">
        <v>1.1652777777777779</v>
      </c>
      <c r="V1089" s="132">
        <f t="shared" ca="1" si="202"/>
        <v>29520</v>
      </c>
      <c r="W1089" s="132">
        <f t="shared" ca="1" si="203"/>
        <v>29520</v>
      </c>
      <c r="X1089" s="132">
        <f t="shared" ca="1" si="204"/>
        <v>29520</v>
      </c>
      <c r="Y1089" s="132">
        <f t="shared" ca="1" si="205"/>
        <v>29520</v>
      </c>
      <c r="Z1089">
        <f t="shared" si="208"/>
        <v>1080</v>
      </c>
    </row>
    <row r="1090" spans="7:26" x14ac:dyDescent="0.2">
      <c r="G1090" s="371"/>
      <c r="M1090" t="str">
        <f t="shared" si="206"/>
        <v/>
      </c>
      <c r="N1090" t="str">
        <f t="shared" si="207"/>
        <v/>
      </c>
      <c r="O1090" s="31" t="e">
        <f t="shared" ca="1" si="209"/>
        <v>#VALUE!</v>
      </c>
      <c r="P1090" s="132" t="str">
        <f t="shared" ca="1" si="210"/>
        <v/>
      </c>
      <c r="Q1090" s="132" t="str">
        <f t="shared" ca="1" si="211"/>
        <v/>
      </c>
      <c r="R1090" s="132" t="str">
        <f t="shared" ca="1" si="212"/>
        <v/>
      </c>
      <c r="S1090" s="132" t="str">
        <f t="shared" ca="1" si="213"/>
        <v/>
      </c>
      <c r="U1090" s="31">
        <v>1.1659722222222222</v>
      </c>
      <c r="V1090" s="132">
        <f t="shared" ca="1" si="202"/>
        <v>29520</v>
      </c>
      <c r="W1090" s="132">
        <f t="shared" ca="1" si="203"/>
        <v>29520</v>
      </c>
      <c r="X1090" s="132">
        <f t="shared" ca="1" si="204"/>
        <v>29520</v>
      </c>
      <c r="Y1090" s="132">
        <f t="shared" ca="1" si="205"/>
        <v>29520</v>
      </c>
      <c r="Z1090">
        <f t="shared" si="208"/>
        <v>1081</v>
      </c>
    </row>
    <row r="1091" spans="7:26" x14ac:dyDescent="0.2">
      <c r="G1091" s="371"/>
      <c r="M1091" t="str">
        <f t="shared" si="206"/>
        <v/>
      </c>
      <c r="N1091" t="str">
        <f t="shared" si="207"/>
        <v/>
      </c>
      <c r="O1091" s="31" t="e">
        <f t="shared" ca="1" si="209"/>
        <v>#VALUE!</v>
      </c>
      <c r="P1091" s="132" t="str">
        <f t="shared" ca="1" si="210"/>
        <v/>
      </c>
      <c r="Q1091" s="132" t="str">
        <f t="shared" ca="1" si="211"/>
        <v/>
      </c>
      <c r="R1091" s="132" t="str">
        <f t="shared" ca="1" si="212"/>
        <v/>
      </c>
      <c r="S1091" s="132" t="str">
        <f t="shared" ca="1" si="213"/>
        <v/>
      </c>
      <c r="U1091" s="31">
        <v>1.1666666666666667</v>
      </c>
      <c r="V1091" s="132">
        <f t="shared" ca="1" si="202"/>
        <v>29520</v>
      </c>
      <c r="W1091" s="132">
        <f t="shared" ca="1" si="203"/>
        <v>29520</v>
      </c>
      <c r="X1091" s="132">
        <f t="shared" ca="1" si="204"/>
        <v>29520</v>
      </c>
      <c r="Y1091" s="132">
        <f t="shared" ca="1" si="205"/>
        <v>29520</v>
      </c>
      <c r="Z1091">
        <f t="shared" si="208"/>
        <v>1082</v>
      </c>
    </row>
    <row r="1092" spans="7:26" x14ac:dyDescent="0.2">
      <c r="G1092" s="371"/>
      <c r="M1092" t="str">
        <f t="shared" si="206"/>
        <v/>
      </c>
      <c r="N1092" t="str">
        <f t="shared" si="207"/>
        <v/>
      </c>
      <c r="O1092" s="31" t="e">
        <f t="shared" ca="1" si="209"/>
        <v>#VALUE!</v>
      </c>
      <c r="P1092" s="132" t="str">
        <f t="shared" ca="1" si="210"/>
        <v/>
      </c>
      <c r="Q1092" s="132" t="str">
        <f t="shared" ca="1" si="211"/>
        <v/>
      </c>
      <c r="R1092" s="132" t="str">
        <f t="shared" ca="1" si="212"/>
        <v/>
      </c>
      <c r="S1092" s="132" t="str">
        <f t="shared" ca="1" si="213"/>
        <v/>
      </c>
      <c r="U1092" s="31">
        <v>1.1673611111111111</v>
      </c>
      <c r="V1092" s="132">
        <f t="shared" ca="1" si="202"/>
        <v>29520</v>
      </c>
      <c r="W1092" s="132">
        <f t="shared" ca="1" si="203"/>
        <v>29520</v>
      </c>
      <c r="X1092" s="132">
        <f t="shared" ca="1" si="204"/>
        <v>29520</v>
      </c>
      <c r="Y1092" s="132">
        <f t="shared" ca="1" si="205"/>
        <v>29520</v>
      </c>
      <c r="Z1092">
        <f t="shared" si="208"/>
        <v>1083</v>
      </c>
    </row>
    <row r="1093" spans="7:26" x14ac:dyDescent="0.2">
      <c r="G1093" s="371"/>
      <c r="M1093" t="str">
        <f t="shared" si="206"/>
        <v/>
      </c>
      <c r="N1093" t="str">
        <f t="shared" si="207"/>
        <v/>
      </c>
      <c r="O1093" s="31" t="e">
        <f t="shared" ca="1" si="209"/>
        <v>#VALUE!</v>
      </c>
      <c r="P1093" s="132" t="str">
        <f t="shared" ca="1" si="210"/>
        <v/>
      </c>
      <c r="Q1093" s="132" t="str">
        <f t="shared" ca="1" si="211"/>
        <v/>
      </c>
      <c r="R1093" s="132" t="str">
        <f t="shared" ca="1" si="212"/>
        <v/>
      </c>
      <c r="S1093" s="132" t="str">
        <f t="shared" ca="1" si="213"/>
        <v/>
      </c>
      <c r="U1093" s="31">
        <v>1.1680555555555556</v>
      </c>
      <c r="V1093" s="132">
        <f t="shared" ca="1" si="202"/>
        <v>29520</v>
      </c>
      <c r="W1093" s="132">
        <f t="shared" ca="1" si="203"/>
        <v>29520</v>
      </c>
      <c r="X1093" s="132">
        <f t="shared" ca="1" si="204"/>
        <v>29520</v>
      </c>
      <c r="Y1093" s="132">
        <f t="shared" ca="1" si="205"/>
        <v>29520</v>
      </c>
      <c r="Z1093">
        <f t="shared" si="208"/>
        <v>1084</v>
      </c>
    </row>
    <row r="1094" spans="7:26" x14ac:dyDescent="0.2">
      <c r="G1094" s="371"/>
      <c r="M1094" t="str">
        <f t="shared" si="206"/>
        <v/>
      </c>
      <c r="N1094" t="str">
        <f t="shared" si="207"/>
        <v/>
      </c>
      <c r="O1094" s="31" t="e">
        <f t="shared" ca="1" si="209"/>
        <v>#VALUE!</v>
      </c>
      <c r="P1094" s="132" t="str">
        <f t="shared" ca="1" si="210"/>
        <v/>
      </c>
      <c r="Q1094" s="132" t="str">
        <f t="shared" ca="1" si="211"/>
        <v/>
      </c>
      <c r="R1094" s="132" t="str">
        <f t="shared" ca="1" si="212"/>
        <v/>
      </c>
      <c r="S1094" s="132" t="str">
        <f t="shared" ca="1" si="213"/>
        <v/>
      </c>
      <c r="U1094" s="31">
        <v>1.16875</v>
      </c>
      <c r="V1094" s="132">
        <f t="shared" ca="1" si="202"/>
        <v>29520</v>
      </c>
      <c r="W1094" s="132">
        <f t="shared" ca="1" si="203"/>
        <v>29520</v>
      </c>
      <c r="X1094" s="132">
        <f t="shared" ca="1" si="204"/>
        <v>29520</v>
      </c>
      <c r="Y1094" s="132">
        <f t="shared" ca="1" si="205"/>
        <v>29520</v>
      </c>
      <c r="Z1094">
        <f t="shared" si="208"/>
        <v>1085</v>
      </c>
    </row>
    <row r="1095" spans="7:26" x14ac:dyDescent="0.2">
      <c r="G1095" s="371"/>
      <c r="M1095" t="str">
        <f t="shared" si="206"/>
        <v/>
      </c>
      <c r="N1095" t="str">
        <f t="shared" si="207"/>
        <v/>
      </c>
      <c r="O1095" s="31" t="e">
        <f t="shared" ca="1" si="209"/>
        <v>#VALUE!</v>
      </c>
      <c r="P1095" s="132" t="str">
        <f t="shared" ca="1" si="210"/>
        <v/>
      </c>
      <c r="Q1095" s="132" t="str">
        <f t="shared" ca="1" si="211"/>
        <v/>
      </c>
      <c r="R1095" s="132" t="str">
        <f t="shared" ca="1" si="212"/>
        <v/>
      </c>
      <c r="S1095" s="132" t="str">
        <f t="shared" ca="1" si="213"/>
        <v/>
      </c>
      <c r="U1095" s="31">
        <v>1.1694444444444445</v>
      </c>
      <c r="V1095" s="132">
        <f t="shared" ca="1" si="202"/>
        <v>29520</v>
      </c>
      <c r="W1095" s="132">
        <f t="shared" ca="1" si="203"/>
        <v>29520</v>
      </c>
      <c r="X1095" s="132">
        <f t="shared" ca="1" si="204"/>
        <v>29520</v>
      </c>
      <c r="Y1095" s="132">
        <f t="shared" ca="1" si="205"/>
        <v>29520</v>
      </c>
      <c r="Z1095">
        <f t="shared" si="208"/>
        <v>1086</v>
      </c>
    </row>
    <row r="1096" spans="7:26" x14ac:dyDescent="0.2">
      <c r="G1096" s="371"/>
      <c r="M1096" t="str">
        <f t="shared" si="206"/>
        <v/>
      </c>
      <c r="N1096" t="str">
        <f t="shared" si="207"/>
        <v/>
      </c>
      <c r="O1096" s="31" t="e">
        <f t="shared" ca="1" si="209"/>
        <v>#VALUE!</v>
      </c>
      <c r="P1096" s="132" t="str">
        <f t="shared" ca="1" si="210"/>
        <v/>
      </c>
      <c r="Q1096" s="132" t="str">
        <f t="shared" ca="1" si="211"/>
        <v/>
      </c>
      <c r="R1096" s="132" t="str">
        <f t="shared" ca="1" si="212"/>
        <v/>
      </c>
      <c r="S1096" s="132" t="str">
        <f t="shared" ca="1" si="213"/>
        <v/>
      </c>
      <c r="U1096" s="31">
        <v>1.1701388888888888</v>
      </c>
      <c r="V1096" s="132">
        <f t="shared" ca="1" si="202"/>
        <v>29520</v>
      </c>
      <c r="W1096" s="132">
        <f t="shared" ca="1" si="203"/>
        <v>29520</v>
      </c>
      <c r="X1096" s="132">
        <f t="shared" ca="1" si="204"/>
        <v>29520</v>
      </c>
      <c r="Y1096" s="132">
        <f t="shared" ca="1" si="205"/>
        <v>29520</v>
      </c>
      <c r="Z1096">
        <f t="shared" si="208"/>
        <v>1087</v>
      </c>
    </row>
    <row r="1097" spans="7:26" x14ac:dyDescent="0.2">
      <c r="G1097" s="371"/>
      <c r="M1097" t="str">
        <f t="shared" si="206"/>
        <v/>
      </c>
      <c r="N1097" t="str">
        <f t="shared" si="207"/>
        <v/>
      </c>
      <c r="O1097" s="31" t="e">
        <f t="shared" ca="1" si="209"/>
        <v>#VALUE!</v>
      </c>
      <c r="P1097" s="132" t="str">
        <f t="shared" ca="1" si="210"/>
        <v/>
      </c>
      <c r="Q1097" s="132" t="str">
        <f t="shared" ca="1" si="211"/>
        <v/>
      </c>
      <c r="R1097" s="132" t="str">
        <f t="shared" ca="1" si="212"/>
        <v/>
      </c>
      <c r="S1097" s="132" t="str">
        <f t="shared" ca="1" si="213"/>
        <v/>
      </c>
      <c r="U1097" s="31">
        <v>1.1708333333333334</v>
      </c>
      <c r="V1097" s="132">
        <f t="shared" ca="1" si="202"/>
        <v>29520</v>
      </c>
      <c r="W1097" s="132">
        <f t="shared" ca="1" si="203"/>
        <v>29520</v>
      </c>
      <c r="X1097" s="132">
        <f t="shared" ca="1" si="204"/>
        <v>29520</v>
      </c>
      <c r="Y1097" s="132">
        <f t="shared" ca="1" si="205"/>
        <v>29520</v>
      </c>
      <c r="Z1097">
        <f t="shared" si="208"/>
        <v>1088</v>
      </c>
    </row>
    <row r="1098" spans="7:26" x14ac:dyDescent="0.2">
      <c r="G1098" s="371"/>
      <c r="M1098" t="str">
        <f t="shared" si="206"/>
        <v/>
      </c>
      <c r="N1098" t="str">
        <f t="shared" si="207"/>
        <v/>
      </c>
      <c r="O1098" s="31" t="e">
        <f t="shared" ca="1" si="209"/>
        <v>#VALUE!</v>
      </c>
      <c r="P1098" s="132" t="str">
        <f t="shared" ca="1" si="210"/>
        <v/>
      </c>
      <c r="Q1098" s="132" t="str">
        <f t="shared" ca="1" si="211"/>
        <v/>
      </c>
      <c r="R1098" s="132" t="str">
        <f t="shared" ca="1" si="212"/>
        <v/>
      </c>
      <c r="S1098" s="132" t="str">
        <f t="shared" ca="1" si="213"/>
        <v/>
      </c>
      <c r="U1098" s="31">
        <v>1.1715277777777777</v>
      </c>
      <c r="V1098" s="132">
        <f t="shared" ref="V1098:V1161" ca="1" si="214">VLOOKUP($U1098,OFFSET($O$10,0,0,$H$8,5),2)</f>
        <v>29520</v>
      </c>
      <c r="W1098" s="132">
        <f t="shared" ref="W1098:W1161" ca="1" si="215">VLOOKUP($U1098,OFFSET($O$10,0,0,$H$8,5),3)</f>
        <v>29520</v>
      </c>
      <c r="X1098" s="132">
        <f t="shared" ref="X1098:X1161" ca="1" si="216">VLOOKUP($U1098,OFFSET($O$10,0,0,$H$8,5),4)</f>
        <v>29520</v>
      </c>
      <c r="Y1098" s="132">
        <f t="shared" ref="Y1098:Y1161" ca="1" si="217">VLOOKUP($U1098,OFFSET($O$10,0,0,$H$8,5),5)</f>
        <v>29520</v>
      </c>
      <c r="Z1098">
        <f t="shared" si="208"/>
        <v>1089</v>
      </c>
    </row>
    <row r="1099" spans="7:26" x14ac:dyDescent="0.2">
      <c r="G1099" s="371"/>
      <c r="M1099" t="str">
        <f t="shared" ref="M1099:M1162" si="218">IF(M1098&lt;$H$8,M1098+1,"")</f>
        <v/>
      </c>
      <c r="N1099" t="str">
        <f t="shared" ref="N1099:N1162" si="219">IF(AND(ISNUMBER(N1098),1&lt;N1098),N1098-1,"")</f>
        <v/>
      </c>
      <c r="O1099" s="31" t="e">
        <f t="shared" ca="1" si="209"/>
        <v>#VALUE!</v>
      </c>
      <c r="P1099" s="132" t="str">
        <f t="shared" ca="1" si="210"/>
        <v/>
      </c>
      <c r="Q1099" s="132" t="str">
        <f t="shared" ca="1" si="211"/>
        <v/>
      </c>
      <c r="R1099" s="132" t="str">
        <f t="shared" ca="1" si="212"/>
        <v/>
      </c>
      <c r="S1099" s="132" t="str">
        <f t="shared" ca="1" si="213"/>
        <v/>
      </c>
      <c r="U1099" s="31">
        <v>1.1722222222222223</v>
      </c>
      <c r="V1099" s="132">
        <f t="shared" ca="1" si="214"/>
        <v>29520</v>
      </c>
      <c r="W1099" s="132">
        <f t="shared" ca="1" si="215"/>
        <v>29520</v>
      </c>
      <c r="X1099" s="132">
        <f t="shared" ca="1" si="216"/>
        <v>29520</v>
      </c>
      <c r="Y1099" s="132">
        <f t="shared" ca="1" si="217"/>
        <v>29520</v>
      </c>
      <c r="Z1099">
        <f t="shared" ref="Z1099:Z1162" si="220">Z1098+1</f>
        <v>1090</v>
      </c>
    </row>
    <row r="1100" spans="7:26" x14ac:dyDescent="0.2">
      <c r="G1100" s="371"/>
      <c r="M1100" t="str">
        <f t="shared" si="218"/>
        <v/>
      </c>
      <c r="N1100" t="str">
        <f t="shared" si="219"/>
        <v/>
      </c>
      <c r="O1100" s="31" t="e">
        <f t="shared" ca="1" si="209"/>
        <v>#VALUE!</v>
      </c>
      <c r="P1100" s="132" t="str">
        <f t="shared" ca="1" si="210"/>
        <v/>
      </c>
      <c r="Q1100" s="132" t="str">
        <f t="shared" ca="1" si="211"/>
        <v/>
      </c>
      <c r="R1100" s="132" t="str">
        <f t="shared" ca="1" si="212"/>
        <v/>
      </c>
      <c r="S1100" s="132" t="str">
        <f t="shared" ca="1" si="213"/>
        <v/>
      </c>
      <c r="U1100" s="31">
        <v>1.1729166666666666</v>
      </c>
      <c r="V1100" s="132">
        <f t="shared" ca="1" si="214"/>
        <v>29520</v>
      </c>
      <c r="W1100" s="132">
        <f t="shared" ca="1" si="215"/>
        <v>29520</v>
      </c>
      <c r="X1100" s="132">
        <f t="shared" ca="1" si="216"/>
        <v>29520</v>
      </c>
      <c r="Y1100" s="132">
        <f t="shared" ca="1" si="217"/>
        <v>29520</v>
      </c>
      <c r="Z1100">
        <f t="shared" si="220"/>
        <v>1091</v>
      </c>
    </row>
    <row r="1101" spans="7:26" x14ac:dyDescent="0.2">
      <c r="G1101" s="371"/>
      <c r="M1101" t="str">
        <f t="shared" si="218"/>
        <v/>
      </c>
      <c r="N1101" t="str">
        <f t="shared" si="219"/>
        <v/>
      </c>
      <c r="O1101" s="31" t="e">
        <f t="shared" ca="1" si="209"/>
        <v>#VALUE!</v>
      </c>
      <c r="P1101" s="132" t="str">
        <f t="shared" ca="1" si="210"/>
        <v/>
      </c>
      <c r="Q1101" s="132" t="str">
        <f t="shared" ca="1" si="211"/>
        <v/>
      </c>
      <c r="R1101" s="132" t="str">
        <f t="shared" ca="1" si="212"/>
        <v/>
      </c>
      <c r="S1101" s="132" t="str">
        <f t="shared" ca="1" si="213"/>
        <v/>
      </c>
      <c r="U1101" s="31">
        <v>1.1736111111111112</v>
      </c>
      <c r="V1101" s="132">
        <f t="shared" ca="1" si="214"/>
        <v>29520</v>
      </c>
      <c r="W1101" s="132">
        <f t="shared" ca="1" si="215"/>
        <v>29520</v>
      </c>
      <c r="X1101" s="132">
        <f t="shared" ca="1" si="216"/>
        <v>29520</v>
      </c>
      <c r="Y1101" s="132">
        <f t="shared" ca="1" si="217"/>
        <v>29520</v>
      </c>
      <c r="Z1101">
        <f t="shared" si="220"/>
        <v>1092</v>
      </c>
    </row>
    <row r="1102" spans="7:26" x14ac:dyDescent="0.2">
      <c r="G1102" s="371"/>
      <c r="M1102" t="str">
        <f t="shared" si="218"/>
        <v/>
      </c>
      <c r="N1102" t="str">
        <f t="shared" si="219"/>
        <v/>
      </c>
      <c r="O1102" s="31" t="e">
        <f t="shared" ca="1" si="209"/>
        <v>#VALUE!</v>
      </c>
      <c r="P1102" s="132" t="str">
        <f t="shared" ca="1" si="210"/>
        <v/>
      </c>
      <c r="Q1102" s="132" t="str">
        <f t="shared" ca="1" si="211"/>
        <v/>
      </c>
      <c r="R1102" s="132" t="str">
        <f t="shared" ca="1" si="212"/>
        <v/>
      </c>
      <c r="S1102" s="132" t="str">
        <f t="shared" ca="1" si="213"/>
        <v/>
      </c>
      <c r="U1102" s="31">
        <v>1.1743055555555555</v>
      </c>
      <c r="V1102" s="132">
        <f t="shared" ca="1" si="214"/>
        <v>29520</v>
      </c>
      <c r="W1102" s="132">
        <f t="shared" ca="1" si="215"/>
        <v>29520</v>
      </c>
      <c r="X1102" s="132">
        <f t="shared" ca="1" si="216"/>
        <v>29520</v>
      </c>
      <c r="Y1102" s="132">
        <f t="shared" ca="1" si="217"/>
        <v>29520</v>
      </c>
      <c r="Z1102">
        <f t="shared" si="220"/>
        <v>1093</v>
      </c>
    </row>
    <row r="1103" spans="7:26" x14ac:dyDescent="0.2">
      <c r="G1103" s="371"/>
      <c r="M1103" t="str">
        <f t="shared" si="218"/>
        <v/>
      </c>
      <c r="N1103" t="str">
        <f t="shared" si="219"/>
        <v/>
      </c>
      <c r="O1103" s="31" t="e">
        <f t="shared" ca="1" si="209"/>
        <v>#VALUE!</v>
      </c>
      <c r="P1103" s="132" t="str">
        <f t="shared" ca="1" si="210"/>
        <v/>
      </c>
      <c r="Q1103" s="132" t="str">
        <f t="shared" ca="1" si="211"/>
        <v/>
      </c>
      <c r="R1103" s="132" t="str">
        <f t="shared" ca="1" si="212"/>
        <v/>
      </c>
      <c r="S1103" s="132" t="str">
        <f t="shared" ca="1" si="213"/>
        <v/>
      </c>
      <c r="U1103" s="31">
        <v>1.175</v>
      </c>
      <c r="V1103" s="132">
        <f t="shared" ca="1" si="214"/>
        <v>29520</v>
      </c>
      <c r="W1103" s="132">
        <f t="shared" ca="1" si="215"/>
        <v>29520</v>
      </c>
      <c r="X1103" s="132">
        <f t="shared" ca="1" si="216"/>
        <v>29520</v>
      </c>
      <c r="Y1103" s="132">
        <f t="shared" ca="1" si="217"/>
        <v>29520</v>
      </c>
      <c r="Z1103">
        <f t="shared" si="220"/>
        <v>1094</v>
      </c>
    </row>
    <row r="1104" spans="7:26" x14ac:dyDescent="0.2">
      <c r="G1104" s="371"/>
      <c r="M1104" t="str">
        <f t="shared" si="218"/>
        <v/>
      </c>
      <c r="N1104" t="str">
        <f t="shared" si="219"/>
        <v/>
      </c>
      <c r="O1104" s="31" t="e">
        <f t="shared" ca="1" si="209"/>
        <v>#VALUE!</v>
      </c>
      <c r="P1104" s="132" t="str">
        <f t="shared" ca="1" si="210"/>
        <v/>
      </c>
      <c r="Q1104" s="132" t="str">
        <f t="shared" ca="1" si="211"/>
        <v/>
      </c>
      <c r="R1104" s="132" t="str">
        <f t="shared" ca="1" si="212"/>
        <v/>
      </c>
      <c r="S1104" s="132" t="str">
        <f t="shared" ca="1" si="213"/>
        <v/>
      </c>
      <c r="U1104" s="31">
        <v>1.1756944444444444</v>
      </c>
      <c r="V1104" s="132">
        <f t="shared" ca="1" si="214"/>
        <v>29520</v>
      </c>
      <c r="W1104" s="132">
        <f t="shared" ca="1" si="215"/>
        <v>29520</v>
      </c>
      <c r="X1104" s="132">
        <f t="shared" ca="1" si="216"/>
        <v>29520</v>
      </c>
      <c r="Y1104" s="132">
        <f t="shared" ca="1" si="217"/>
        <v>29520</v>
      </c>
      <c r="Z1104">
        <f t="shared" si="220"/>
        <v>1095</v>
      </c>
    </row>
    <row r="1105" spans="7:26" x14ac:dyDescent="0.2">
      <c r="G1105" s="371"/>
      <c r="M1105" t="str">
        <f t="shared" si="218"/>
        <v/>
      </c>
      <c r="N1105" t="str">
        <f t="shared" si="219"/>
        <v/>
      </c>
      <c r="O1105" s="31" t="e">
        <f t="shared" ca="1" si="209"/>
        <v>#VALUE!</v>
      </c>
      <c r="P1105" s="132" t="str">
        <f t="shared" ca="1" si="210"/>
        <v/>
      </c>
      <c r="Q1105" s="132" t="str">
        <f t="shared" ca="1" si="211"/>
        <v/>
      </c>
      <c r="R1105" s="132" t="str">
        <f t="shared" ca="1" si="212"/>
        <v/>
      </c>
      <c r="S1105" s="132" t="str">
        <f t="shared" ca="1" si="213"/>
        <v/>
      </c>
      <c r="U1105" s="31">
        <v>1.1763888888888889</v>
      </c>
      <c r="V1105" s="132">
        <f t="shared" ca="1" si="214"/>
        <v>29520</v>
      </c>
      <c r="W1105" s="132">
        <f t="shared" ca="1" si="215"/>
        <v>29520</v>
      </c>
      <c r="X1105" s="132">
        <f t="shared" ca="1" si="216"/>
        <v>29520</v>
      </c>
      <c r="Y1105" s="132">
        <f t="shared" ca="1" si="217"/>
        <v>29520</v>
      </c>
      <c r="Z1105">
        <f t="shared" si="220"/>
        <v>1096</v>
      </c>
    </row>
    <row r="1106" spans="7:26" x14ac:dyDescent="0.2">
      <c r="G1106" s="371"/>
      <c r="M1106" t="str">
        <f t="shared" si="218"/>
        <v/>
      </c>
      <c r="N1106" t="str">
        <f t="shared" si="219"/>
        <v/>
      </c>
      <c r="O1106" s="31" t="e">
        <f t="shared" ca="1" si="209"/>
        <v>#VALUE!</v>
      </c>
      <c r="P1106" s="132" t="str">
        <f t="shared" ca="1" si="210"/>
        <v/>
      </c>
      <c r="Q1106" s="132" t="str">
        <f t="shared" ca="1" si="211"/>
        <v/>
      </c>
      <c r="R1106" s="132" t="str">
        <f t="shared" ca="1" si="212"/>
        <v/>
      </c>
      <c r="S1106" s="132" t="str">
        <f t="shared" ca="1" si="213"/>
        <v/>
      </c>
      <c r="U1106" s="31">
        <v>1.1770833333333333</v>
      </c>
      <c r="V1106" s="132">
        <f t="shared" ca="1" si="214"/>
        <v>29520</v>
      </c>
      <c r="W1106" s="132">
        <f t="shared" ca="1" si="215"/>
        <v>29520</v>
      </c>
      <c r="X1106" s="132">
        <f t="shared" ca="1" si="216"/>
        <v>29520</v>
      </c>
      <c r="Y1106" s="132">
        <f t="shared" ca="1" si="217"/>
        <v>29520</v>
      </c>
      <c r="Z1106">
        <f t="shared" si="220"/>
        <v>1097</v>
      </c>
    </row>
    <row r="1107" spans="7:26" x14ac:dyDescent="0.2">
      <c r="G1107" s="371"/>
      <c r="M1107" t="str">
        <f t="shared" si="218"/>
        <v/>
      </c>
      <c r="N1107" t="str">
        <f t="shared" si="219"/>
        <v/>
      </c>
      <c r="O1107" s="31" t="e">
        <f t="shared" ca="1" si="209"/>
        <v>#VALUE!</v>
      </c>
      <c r="P1107" s="132" t="str">
        <f t="shared" ca="1" si="210"/>
        <v/>
      </c>
      <c r="Q1107" s="132" t="str">
        <f t="shared" ca="1" si="211"/>
        <v/>
      </c>
      <c r="R1107" s="132" t="str">
        <f t="shared" ca="1" si="212"/>
        <v/>
      </c>
      <c r="S1107" s="132" t="str">
        <f t="shared" ca="1" si="213"/>
        <v/>
      </c>
      <c r="U1107" s="31">
        <v>1.1777777777777778</v>
      </c>
      <c r="V1107" s="132">
        <f t="shared" ca="1" si="214"/>
        <v>29520</v>
      </c>
      <c r="W1107" s="132">
        <f t="shared" ca="1" si="215"/>
        <v>29520</v>
      </c>
      <c r="X1107" s="132">
        <f t="shared" ca="1" si="216"/>
        <v>29520</v>
      </c>
      <c r="Y1107" s="132">
        <f t="shared" ca="1" si="217"/>
        <v>29520</v>
      </c>
      <c r="Z1107">
        <f t="shared" si="220"/>
        <v>1098</v>
      </c>
    </row>
    <row r="1108" spans="7:26" x14ac:dyDescent="0.2">
      <c r="G1108" s="371"/>
      <c r="M1108" t="str">
        <f t="shared" si="218"/>
        <v/>
      </c>
      <c r="N1108" t="str">
        <f t="shared" si="219"/>
        <v/>
      </c>
      <c r="O1108" s="31" t="e">
        <f t="shared" ca="1" si="209"/>
        <v>#VALUE!</v>
      </c>
      <c r="P1108" s="132" t="str">
        <f t="shared" ca="1" si="210"/>
        <v/>
      </c>
      <c r="Q1108" s="132" t="str">
        <f t="shared" ca="1" si="211"/>
        <v/>
      </c>
      <c r="R1108" s="132" t="str">
        <f t="shared" ca="1" si="212"/>
        <v/>
      </c>
      <c r="S1108" s="132" t="str">
        <f t="shared" ca="1" si="213"/>
        <v/>
      </c>
      <c r="U1108" s="31">
        <v>1.1784722222222221</v>
      </c>
      <c r="V1108" s="132">
        <f t="shared" ca="1" si="214"/>
        <v>29520</v>
      </c>
      <c r="W1108" s="132">
        <f t="shared" ca="1" si="215"/>
        <v>29520</v>
      </c>
      <c r="X1108" s="132">
        <f t="shared" ca="1" si="216"/>
        <v>29520</v>
      </c>
      <c r="Y1108" s="132">
        <f t="shared" ca="1" si="217"/>
        <v>29520</v>
      </c>
      <c r="Z1108">
        <f t="shared" si="220"/>
        <v>1099</v>
      </c>
    </row>
    <row r="1109" spans="7:26" x14ac:dyDescent="0.2">
      <c r="G1109" s="371"/>
      <c r="M1109" t="str">
        <f t="shared" si="218"/>
        <v/>
      </c>
      <c r="N1109" t="str">
        <f t="shared" si="219"/>
        <v/>
      </c>
      <c r="O1109" s="31" t="e">
        <f t="shared" ca="1" si="209"/>
        <v>#VALUE!</v>
      </c>
      <c r="P1109" s="132" t="str">
        <f t="shared" ca="1" si="210"/>
        <v/>
      </c>
      <c r="Q1109" s="132" t="str">
        <f t="shared" ca="1" si="211"/>
        <v/>
      </c>
      <c r="R1109" s="132" t="str">
        <f t="shared" ca="1" si="212"/>
        <v/>
      </c>
      <c r="S1109" s="132" t="str">
        <f t="shared" ca="1" si="213"/>
        <v/>
      </c>
      <c r="U1109" s="31">
        <v>1.1791666666666667</v>
      </c>
      <c r="V1109" s="132">
        <f t="shared" ca="1" si="214"/>
        <v>29520</v>
      </c>
      <c r="W1109" s="132">
        <f t="shared" ca="1" si="215"/>
        <v>29520</v>
      </c>
      <c r="X1109" s="132">
        <f t="shared" ca="1" si="216"/>
        <v>29520</v>
      </c>
      <c r="Y1109" s="132">
        <f t="shared" ca="1" si="217"/>
        <v>29520</v>
      </c>
      <c r="Z1109">
        <f t="shared" si="220"/>
        <v>1100</v>
      </c>
    </row>
    <row r="1110" spans="7:26" x14ac:dyDescent="0.2">
      <c r="G1110" s="371"/>
      <c r="M1110" t="str">
        <f t="shared" si="218"/>
        <v/>
      </c>
      <c r="N1110" t="str">
        <f t="shared" si="219"/>
        <v/>
      </c>
      <c r="O1110" s="31" t="e">
        <f t="shared" ca="1" si="209"/>
        <v>#VALUE!</v>
      </c>
      <c r="P1110" s="132" t="str">
        <f t="shared" ca="1" si="210"/>
        <v/>
      </c>
      <c r="Q1110" s="132" t="str">
        <f t="shared" ca="1" si="211"/>
        <v/>
      </c>
      <c r="R1110" s="132" t="str">
        <f t="shared" ca="1" si="212"/>
        <v/>
      </c>
      <c r="S1110" s="132" t="str">
        <f t="shared" ca="1" si="213"/>
        <v/>
      </c>
      <c r="U1110" s="31">
        <v>1.179861111111111</v>
      </c>
      <c r="V1110" s="132">
        <f t="shared" ca="1" si="214"/>
        <v>29520</v>
      </c>
      <c r="W1110" s="132">
        <f t="shared" ca="1" si="215"/>
        <v>29520</v>
      </c>
      <c r="X1110" s="132">
        <f t="shared" ca="1" si="216"/>
        <v>29520</v>
      </c>
      <c r="Y1110" s="132">
        <f t="shared" ca="1" si="217"/>
        <v>29520</v>
      </c>
      <c r="Z1110">
        <f t="shared" si="220"/>
        <v>1101</v>
      </c>
    </row>
    <row r="1111" spans="7:26" x14ac:dyDescent="0.2">
      <c r="G1111" s="371"/>
      <c r="M1111" t="str">
        <f t="shared" si="218"/>
        <v/>
      </c>
      <c r="N1111" t="str">
        <f t="shared" si="219"/>
        <v/>
      </c>
      <c r="O1111" s="31" t="e">
        <f t="shared" ca="1" si="209"/>
        <v>#VALUE!</v>
      </c>
      <c r="P1111" s="132" t="str">
        <f t="shared" ca="1" si="210"/>
        <v/>
      </c>
      <c r="Q1111" s="132" t="str">
        <f t="shared" ca="1" si="211"/>
        <v/>
      </c>
      <c r="R1111" s="132" t="str">
        <f t="shared" ca="1" si="212"/>
        <v/>
      </c>
      <c r="S1111" s="132" t="str">
        <f t="shared" ca="1" si="213"/>
        <v/>
      </c>
      <c r="U1111" s="31">
        <v>1.1805555555555556</v>
      </c>
      <c r="V1111" s="132">
        <f t="shared" ca="1" si="214"/>
        <v>29520</v>
      </c>
      <c r="W1111" s="132">
        <f t="shared" ca="1" si="215"/>
        <v>29520</v>
      </c>
      <c r="X1111" s="132">
        <f t="shared" ca="1" si="216"/>
        <v>29520</v>
      </c>
      <c r="Y1111" s="132">
        <f t="shared" ca="1" si="217"/>
        <v>29520</v>
      </c>
      <c r="Z1111">
        <f t="shared" si="220"/>
        <v>1102</v>
      </c>
    </row>
    <row r="1112" spans="7:26" x14ac:dyDescent="0.2">
      <c r="G1112" s="371"/>
      <c r="M1112" t="str">
        <f t="shared" si="218"/>
        <v/>
      </c>
      <c r="N1112" t="str">
        <f t="shared" si="219"/>
        <v/>
      </c>
      <c r="O1112" s="31" t="e">
        <f t="shared" ca="1" si="209"/>
        <v>#VALUE!</v>
      </c>
      <c r="P1112" s="132" t="str">
        <f t="shared" ca="1" si="210"/>
        <v/>
      </c>
      <c r="Q1112" s="132" t="str">
        <f t="shared" ca="1" si="211"/>
        <v/>
      </c>
      <c r="R1112" s="132" t="str">
        <f t="shared" ca="1" si="212"/>
        <v/>
      </c>
      <c r="S1112" s="132" t="str">
        <f t="shared" ca="1" si="213"/>
        <v/>
      </c>
      <c r="U1112" s="31">
        <v>1.1812499999999999</v>
      </c>
      <c r="V1112" s="132">
        <f t="shared" ca="1" si="214"/>
        <v>29520</v>
      </c>
      <c r="W1112" s="132">
        <f t="shared" ca="1" si="215"/>
        <v>29520</v>
      </c>
      <c r="X1112" s="132">
        <f t="shared" ca="1" si="216"/>
        <v>29520</v>
      </c>
      <c r="Y1112" s="132">
        <f t="shared" ca="1" si="217"/>
        <v>29520</v>
      </c>
      <c r="Z1112">
        <f t="shared" si="220"/>
        <v>1103</v>
      </c>
    </row>
    <row r="1113" spans="7:26" x14ac:dyDescent="0.2">
      <c r="G1113" s="371"/>
      <c r="M1113" t="str">
        <f t="shared" si="218"/>
        <v/>
      </c>
      <c r="N1113" t="str">
        <f t="shared" si="219"/>
        <v/>
      </c>
      <c r="O1113" s="31" t="e">
        <f t="shared" ca="1" si="209"/>
        <v>#VALUE!</v>
      </c>
      <c r="P1113" s="132" t="str">
        <f t="shared" ca="1" si="210"/>
        <v/>
      </c>
      <c r="Q1113" s="132" t="str">
        <f t="shared" ca="1" si="211"/>
        <v/>
      </c>
      <c r="R1113" s="132" t="str">
        <f t="shared" ca="1" si="212"/>
        <v/>
      </c>
      <c r="S1113" s="132" t="str">
        <f t="shared" ca="1" si="213"/>
        <v/>
      </c>
      <c r="U1113" s="31">
        <v>1.1819444444444445</v>
      </c>
      <c r="V1113" s="132">
        <f t="shared" ca="1" si="214"/>
        <v>29520</v>
      </c>
      <c r="W1113" s="132">
        <f t="shared" ca="1" si="215"/>
        <v>29520</v>
      </c>
      <c r="X1113" s="132">
        <f t="shared" ca="1" si="216"/>
        <v>29520</v>
      </c>
      <c r="Y1113" s="132">
        <f t="shared" ca="1" si="217"/>
        <v>29520</v>
      </c>
      <c r="Z1113">
        <f t="shared" si="220"/>
        <v>1104</v>
      </c>
    </row>
    <row r="1114" spans="7:26" x14ac:dyDescent="0.2">
      <c r="G1114" s="371"/>
      <c r="M1114" t="str">
        <f t="shared" si="218"/>
        <v/>
      </c>
      <c r="N1114" t="str">
        <f t="shared" si="219"/>
        <v/>
      </c>
      <c r="O1114" s="31" t="e">
        <f t="shared" ca="1" si="209"/>
        <v>#VALUE!</v>
      </c>
      <c r="P1114" s="132" t="str">
        <f t="shared" ca="1" si="210"/>
        <v/>
      </c>
      <c r="Q1114" s="132" t="str">
        <f t="shared" ca="1" si="211"/>
        <v/>
      </c>
      <c r="R1114" s="132" t="str">
        <f t="shared" ca="1" si="212"/>
        <v/>
      </c>
      <c r="S1114" s="132" t="str">
        <f t="shared" ca="1" si="213"/>
        <v/>
      </c>
      <c r="U1114" s="31">
        <v>1.182638888888889</v>
      </c>
      <c r="V1114" s="132">
        <f t="shared" ca="1" si="214"/>
        <v>29520</v>
      </c>
      <c r="W1114" s="132">
        <f t="shared" ca="1" si="215"/>
        <v>29520</v>
      </c>
      <c r="X1114" s="132">
        <f t="shared" ca="1" si="216"/>
        <v>29520</v>
      </c>
      <c r="Y1114" s="132">
        <f t="shared" ca="1" si="217"/>
        <v>29520</v>
      </c>
      <c r="Z1114">
        <f t="shared" si="220"/>
        <v>1105</v>
      </c>
    </row>
    <row r="1115" spans="7:26" x14ac:dyDescent="0.2">
      <c r="G1115" s="371"/>
      <c r="M1115" t="str">
        <f t="shared" si="218"/>
        <v/>
      </c>
      <c r="N1115" t="str">
        <f t="shared" si="219"/>
        <v/>
      </c>
      <c r="O1115" s="31" t="e">
        <f ca="1">IF(ISNUMBER($G1115),OFFSET(G$9,$N1115,0),"")+IF(VALUE(OFFSET(G$9,$N1115,0))&lt;8/24,1,0)</f>
        <v>#VALUE!</v>
      </c>
      <c r="P1115" s="132" t="str">
        <f t="shared" ca="1" si="210"/>
        <v/>
      </c>
      <c r="Q1115" s="132" t="str">
        <f t="shared" ca="1" si="211"/>
        <v/>
      </c>
      <c r="R1115" s="132" t="str">
        <f t="shared" ca="1" si="212"/>
        <v/>
      </c>
      <c r="S1115" s="132" t="str">
        <f t="shared" ca="1" si="213"/>
        <v/>
      </c>
      <c r="U1115" s="31">
        <v>1.1833333333333333</v>
      </c>
      <c r="V1115" s="132">
        <f t="shared" ca="1" si="214"/>
        <v>29520</v>
      </c>
      <c r="W1115" s="132">
        <f t="shared" ca="1" si="215"/>
        <v>29520</v>
      </c>
      <c r="X1115" s="132">
        <f t="shared" ca="1" si="216"/>
        <v>29520</v>
      </c>
      <c r="Y1115" s="132">
        <f t="shared" ca="1" si="217"/>
        <v>29520</v>
      </c>
      <c r="Z1115">
        <f t="shared" si="220"/>
        <v>1106</v>
      </c>
    </row>
    <row r="1116" spans="7:26" x14ac:dyDescent="0.2">
      <c r="G1116" s="371"/>
      <c r="M1116" t="str">
        <f t="shared" si="218"/>
        <v/>
      </c>
      <c r="N1116" t="str">
        <f t="shared" si="219"/>
        <v/>
      </c>
      <c r="O1116" s="31" t="e">
        <f ca="1">IF(ISNUMBER($G1116),OFFSET(G$9,$N1116,0),"")+IF(VALUE(OFFSET(G$9,$N1116,0))&lt;8/24,1,0)</f>
        <v>#VALUE!</v>
      </c>
      <c r="P1116" s="132" t="str">
        <f t="shared" ca="1" si="210"/>
        <v/>
      </c>
      <c r="Q1116" s="132" t="str">
        <f t="shared" ca="1" si="211"/>
        <v/>
      </c>
      <c r="R1116" s="132" t="str">
        <f t="shared" ca="1" si="212"/>
        <v/>
      </c>
      <c r="S1116" s="132" t="str">
        <f t="shared" ca="1" si="213"/>
        <v/>
      </c>
      <c r="U1116" s="31">
        <v>1.1840277777777777</v>
      </c>
      <c r="V1116" s="132">
        <f t="shared" ca="1" si="214"/>
        <v>29520</v>
      </c>
      <c r="W1116" s="132">
        <f t="shared" ca="1" si="215"/>
        <v>29520</v>
      </c>
      <c r="X1116" s="132">
        <f t="shared" ca="1" si="216"/>
        <v>29520</v>
      </c>
      <c r="Y1116" s="132">
        <f t="shared" ca="1" si="217"/>
        <v>29520</v>
      </c>
      <c r="Z1116">
        <f t="shared" si="220"/>
        <v>1107</v>
      </c>
    </row>
    <row r="1117" spans="7:26" x14ac:dyDescent="0.2">
      <c r="G1117" s="371"/>
      <c r="M1117" t="str">
        <f t="shared" si="218"/>
        <v/>
      </c>
      <c r="N1117" t="str">
        <f t="shared" si="219"/>
        <v/>
      </c>
      <c r="O1117" s="31" t="e">
        <f t="shared" ref="O1117:O1166" ca="1" si="221">IF(ISNUMBER($G1117),OFFSET(G$9,$N1117,0),"")+IF(VALUE(OFFSET(G$9,$N1117,0))&lt;8/24,1,0)</f>
        <v>#VALUE!</v>
      </c>
      <c r="P1117" s="132" t="str">
        <f t="shared" ca="1" si="210"/>
        <v/>
      </c>
      <c r="Q1117" s="132" t="str">
        <f t="shared" ca="1" si="211"/>
        <v/>
      </c>
      <c r="R1117" s="132" t="str">
        <f t="shared" ca="1" si="212"/>
        <v/>
      </c>
      <c r="S1117" s="132" t="str">
        <f t="shared" ca="1" si="213"/>
        <v/>
      </c>
      <c r="U1117" s="31">
        <v>1.1847222222222222</v>
      </c>
      <c r="V1117" s="132">
        <f t="shared" ca="1" si="214"/>
        <v>29520</v>
      </c>
      <c r="W1117" s="132">
        <f t="shared" ca="1" si="215"/>
        <v>29520</v>
      </c>
      <c r="X1117" s="132">
        <f t="shared" ca="1" si="216"/>
        <v>29520</v>
      </c>
      <c r="Y1117" s="132">
        <f t="shared" ca="1" si="217"/>
        <v>29520</v>
      </c>
      <c r="Z1117">
        <f t="shared" si="220"/>
        <v>1108</v>
      </c>
    </row>
    <row r="1118" spans="7:26" x14ac:dyDescent="0.2">
      <c r="G1118" s="371"/>
      <c r="M1118" t="str">
        <f t="shared" si="218"/>
        <v/>
      </c>
      <c r="N1118" t="str">
        <f t="shared" si="219"/>
        <v/>
      </c>
      <c r="O1118" s="31" t="e">
        <f t="shared" ca="1" si="221"/>
        <v>#VALUE!</v>
      </c>
      <c r="P1118" s="132" t="str">
        <f t="shared" ca="1" si="210"/>
        <v/>
      </c>
      <c r="Q1118" s="132" t="str">
        <f t="shared" ca="1" si="211"/>
        <v/>
      </c>
      <c r="R1118" s="132" t="str">
        <f t="shared" ca="1" si="212"/>
        <v/>
      </c>
      <c r="S1118" s="132" t="str">
        <f t="shared" ca="1" si="213"/>
        <v/>
      </c>
      <c r="U1118" s="31">
        <v>1.1854166666666668</v>
      </c>
      <c r="V1118" s="132">
        <f t="shared" ca="1" si="214"/>
        <v>29520</v>
      </c>
      <c r="W1118" s="132">
        <f t="shared" ca="1" si="215"/>
        <v>29520</v>
      </c>
      <c r="X1118" s="132">
        <f t="shared" ca="1" si="216"/>
        <v>29520</v>
      </c>
      <c r="Y1118" s="132">
        <f t="shared" ca="1" si="217"/>
        <v>29520</v>
      </c>
      <c r="Z1118">
        <f t="shared" si="220"/>
        <v>1109</v>
      </c>
    </row>
    <row r="1119" spans="7:26" x14ac:dyDescent="0.2">
      <c r="G1119" s="371"/>
      <c r="M1119" t="str">
        <f t="shared" si="218"/>
        <v/>
      </c>
      <c r="N1119" t="str">
        <f t="shared" si="219"/>
        <v/>
      </c>
      <c r="O1119" s="31" t="e">
        <f t="shared" ca="1" si="221"/>
        <v>#VALUE!</v>
      </c>
      <c r="P1119" s="132" t="str">
        <f t="shared" ca="1" si="210"/>
        <v/>
      </c>
      <c r="Q1119" s="132" t="str">
        <f t="shared" ca="1" si="211"/>
        <v/>
      </c>
      <c r="R1119" s="132" t="str">
        <f t="shared" ca="1" si="212"/>
        <v/>
      </c>
      <c r="S1119" s="132" t="str">
        <f t="shared" ca="1" si="213"/>
        <v/>
      </c>
      <c r="U1119" s="31">
        <v>1.1861111111111111</v>
      </c>
      <c r="V1119" s="132">
        <f t="shared" ca="1" si="214"/>
        <v>29520</v>
      </c>
      <c r="W1119" s="132">
        <f t="shared" ca="1" si="215"/>
        <v>29520</v>
      </c>
      <c r="X1119" s="132">
        <f t="shared" ca="1" si="216"/>
        <v>29520</v>
      </c>
      <c r="Y1119" s="132">
        <f t="shared" ca="1" si="217"/>
        <v>29520</v>
      </c>
      <c r="Z1119">
        <f t="shared" si="220"/>
        <v>1110</v>
      </c>
    </row>
    <row r="1120" spans="7:26" x14ac:dyDescent="0.2">
      <c r="G1120" s="371"/>
      <c r="M1120" t="str">
        <f t="shared" si="218"/>
        <v/>
      </c>
      <c r="N1120" t="str">
        <f t="shared" si="219"/>
        <v/>
      </c>
      <c r="O1120" s="31" t="e">
        <f t="shared" ca="1" si="221"/>
        <v>#VALUE!</v>
      </c>
      <c r="P1120" s="132" t="str">
        <f t="shared" ca="1" si="210"/>
        <v/>
      </c>
      <c r="Q1120" s="132" t="str">
        <f t="shared" ca="1" si="211"/>
        <v/>
      </c>
      <c r="R1120" s="132" t="str">
        <f t="shared" ca="1" si="212"/>
        <v/>
      </c>
      <c r="S1120" s="132" t="str">
        <f t="shared" ca="1" si="213"/>
        <v/>
      </c>
      <c r="U1120" s="31">
        <v>1.1868055555555554</v>
      </c>
      <c r="V1120" s="132">
        <f t="shared" ca="1" si="214"/>
        <v>29520</v>
      </c>
      <c r="W1120" s="132">
        <f t="shared" ca="1" si="215"/>
        <v>29520</v>
      </c>
      <c r="X1120" s="132">
        <f t="shared" ca="1" si="216"/>
        <v>29520</v>
      </c>
      <c r="Y1120" s="132">
        <f t="shared" ca="1" si="217"/>
        <v>29520</v>
      </c>
      <c r="Z1120">
        <f t="shared" si="220"/>
        <v>1111</v>
      </c>
    </row>
    <row r="1121" spans="7:26" x14ac:dyDescent="0.2">
      <c r="G1121" s="371"/>
      <c r="M1121" t="str">
        <f t="shared" si="218"/>
        <v/>
      </c>
      <c r="N1121" t="str">
        <f t="shared" si="219"/>
        <v/>
      </c>
      <c r="O1121" s="31" t="e">
        <f t="shared" ca="1" si="221"/>
        <v>#VALUE!</v>
      </c>
      <c r="P1121" s="132" t="str">
        <f t="shared" ca="1" si="210"/>
        <v/>
      </c>
      <c r="Q1121" s="132" t="str">
        <f t="shared" ca="1" si="211"/>
        <v/>
      </c>
      <c r="R1121" s="132" t="str">
        <f t="shared" ca="1" si="212"/>
        <v/>
      </c>
      <c r="S1121" s="132" t="str">
        <f t="shared" ca="1" si="213"/>
        <v/>
      </c>
      <c r="U1121" s="31">
        <v>1.1875</v>
      </c>
      <c r="V1121" s="132">
        <f t="shared" ca="1" si="214"/>
        <v>29520</v>
      </c>
      <c r="W1121" s="132">
        <f t="shared" ca="1" si="215"/>
        <v>29520</v>
      </c>
      <c r="X1121" s="132">
        <f t="shared" ca="1" si="216"/>
        <v>29520</v>
      </c>
      <c r="Y1121" s="132">
        <f t="shared" ca="1" si="217"/>
        <v>29520</v>
      </c>
      <c r="Z1121">
        <f t="shared" si="220"/>
        <v>1112</v>
      </c>
    </row>
    <row r="1122" spans="7:26" x14ac:dyDescent="0.2">
      <c r="G1122" s="371"/>
      <c r="M1122" t="str">
        <f t="shared" si="218"/>
        <v/>
      </c>
      <c r="N1122" t="str">
        <f t="shared" si="219"/>
        <v/>
      </c>
      <c r="O1122" s="31" t="e">
        <f t="shared" ca="1" si="221"/>
        <v>#VALUE!</v>
      </c>
      <c r="P1122" s="132" t="str">
        <f t="shared" ca="1" si="210"/>
        <v/>
      </c>
      <c r="Q1122" s="132" t="str">
        <f t="shared" ca="1" si="211"/>
        <v/>
      </c>
      <c r="R1122" s="132" t="str">
        <f t="shared" ca="1" si="212"/>
        <v/>
      </c>
      <c r="S1122" s="132" t="str">
        <f t="shared" ca="1" si="213"/>
        <v/>
      </c>
      <c r="U1122" s="31">
        <v>1.1881944444444446</v>
      </c>
      <c r="V1122" s="132">
        <f t="shared" ca="1" si="214"/>
        <v>29520</v>
      </c>
      <c r="W1122" s="132">
        <f t="shared" ca="1" si="215"/>
        <v>29520</v>
      </c>
      <c r="X1122" s="132">
        <f t="shared" ca="1" si="216"/>
        <v>29520</v>
      </c>
      <c r="Y1122" s="132">
        <f t="shared" ca="1" si="217"/>
        <v>29520</v>
      </c>
      <c r="Z1122">
        <f t="shared" si="220"/>
        <v>1113</v>
      </c>
    </row>
    <row r="1123" spans="7:26" x14ac:dyDescent="0.2">
      <c r="G1123" s="371"/>
      <c r="M1123" t="str">
        <f t="shared" si="218"/>
        <v/>
      </c>
      <c r="N1123" t="str">
        <f t="shared" si="219"/>
        <v/>
      </c>
      <c r="O1123" s="31" t="e">
        <f t="shared" ca="1" si="221"/>
        <v>#VALUE!</v>
      </c>
      <c r="P1123" s="132" t="str">
        <f t="shared" ca="1" si="210"/>
        <v/>
      </c>
      <c r="Q1123" s="132" t="str">
        <f t="shared" ca="1" si="211"/>
        <v/>
      </c>
      <c r="R1123" s="132" t="str">
        <f t="shared" ca="1" si="212"/>
        <v/>
      </c>
      <c r="S1123" s="132" t="str">
        <f t="shared" ca="1" si="213"/>
        <v/>
      </c>
      <c r="U1123" s="31">
        <v>1.1888888888888889</v>
      </c>
      <c r="V1123" s="132">
        <f t="shared" ca="1" si="214"/>
        <v>29520</v>
      </c>
      <c r="W1123" s="132">
        <f t="shared" ca="1" si="215"/>
        <v>29520</v>
      </c>
      <c r="X1123" s="132">
        <f t="shared" ca="1" si="216"/>
        <v>29520</v>
      </c>
      <c r="Y1123" s="132">
        <f t="shared" ca="1" si="217"/>
        <v>29520</v>
      </c>
      <c r="Z1123">
        <f t="shared" si="220"/>
        <v>1114</v>
      </c>
    </row>
    <row r="1124" spans="7:26" x14ac:dyDescent="0.2">
      <c r="G1124" s="371"/>
      <c r="M1124" t="str">
        <f t="shared" si="218"/>
        <v/>
      </c>
      <c r="N1124" t="str">
        <f t="shared" si="219"/>
        <v/>
      </c>
      <c r="O1124" s="31" t="e">
        <f t="shared" ca="1" si="221"/>
        <v>#VALUE!</v>
      </c>
      <c r="P1124" s="132" t="str">
        <f t="shared" ca="1" si="210"/>
        <v/>
      </c>
      <c r="Q1124" s="132" t="str">
        <f t="shared" ca="1" si="211"/>
        <v/>
      </c>
      <c r="R1124" s="132" t="str">
        <f t="shared" ca="1" si="212"/>
        <v/>
      </c>
      <c r="S1124" s="132" t="str">
        <f t="shared" ca="1" si="213"/>
        <v/>
      </c>
      <c r="U1124" s="31">
        <v>1.1895833333333332</v>
      </c>
      <c r="V1124" s="132">
        <f t="shared" ca="1" si="214"/>
        <v>29520</v>
      </c>
      <c r="W1124" s="132">
        <f t="shared" ca="1" si="215"/>
        <v>29520</v>
      </c>
      <c r="X1124" s="132">
        <f t="shared" ca="1" si="216"/>
        <v>29520</v>
      </c>
      <c r="Y1124" s="132">
        <f t="shared" ca="1" si="217"/>
        <v>29520</v>
      </c>
      <c r="Z1124">
        <f t="shared" si="220"/>
        <v>1115</v>
      </c>
    </row>
    <row r="1125" spans="7:26" x14ac:dyDescent="0.2">
      <c r="G1125" s="371"/>
      <c r="M1125" t="str">
        <f t="shared" si="218"/>
        <v/>
      </c>
      <c r="N1125" t="str">
        <f t="shared" si="219"/>
        <v/>
      </c>
      <c r="O1125" s="31" t="e">
        <f t="shared" ca="1" si="221"/>
        <v>#VALUE!</v>
      </c>
      <c r="P1125" s="132" t="str">
        <f t="shared" ca="1" si="210"/>
        <v/>
      </c>
      <c r="Q1125" s="132" t="str">
        <f t="shared" ca="1" si="211"/>
        <v/>
      </c>
      <c r="R1125" s="132" t="str">
        <f t="shared" ca="1" si="212"/>
        <v/>
      </c>
      <c r="S1125" s="132" t="str">
        <f t="shared" ca="1" si="213"/>
        <v/>
      </c>
      <c r="U1125" s="31">
        <v>1.1902777777777778</v>
      </c>
      <c r="V1125" s="132">
        <f t="shared" ca="1" si="214"/>
        <v>29520</v>
      </c>
      <c r="W1125" s="132">
        <f t="shared" ca="1" si="215"/>
        <v>29520</v>
      </c>
      <c r="X1125" s="132">
        <f t="shared" ca="1" si="216"/>
        <v>29520</v>
      </c>
      <c r="Y1125" s="132">
        <f t="shared" ca="1" si="217"/>
        <v>29520</v>
      </c>
      <c r="Z1125">
        <f t="shared" si="220"/>
        <v>1116</v>
      </c>
    </row>
    <row r="1126" spans="7:26" x14ac:dyDescent="0.2">
      <c r="G1126" s="371"/>
      <c r="M1126" t="str">
        <f t="shared" si="218"/>
        <v/>
      </c>
      <c r="N1126" t="str">
        <f t="shared" si="219"/>
        <v/>
      </c>
      <c r="O1126" s="31" t="e">
        <f t="shared" ca="1" si="221"/>
        <v>#VALUE!</v>
      </c>
      <c r="P1126" s="132" t="str">
        <f t="shared" ca="1" si="210"/>
        <v/>
      </c>
      <c r="Q1126" s="132" t="str">
        <f t="shared" ca="1" si="211"/>
        <v/>
      </c>
      <c r="R1126" s="132" t="str">
        <f t="shared" ca="1" si="212"/>
        <v/>
      </c>
      <c r="S1126" s="132" t="str">
        <f t="shared" ca="1" si="213"/>
        <v/>
      </c>
      <c r="U1126" s="31">
        <v>1.1909722222222223</v>
      </c>
      <c r="V1126" s="132">
        <f t="shared" ca="1" si="214"/>
        <v>29520</v>
      </c>
      <c r="W1126" s="132">
        <f t="shared" ca="1" si="215"/>
        <v>29520</v>
      </c>
      <c r="X1126" s="132">
        <f t="shared" ca="1" si="216"/>
        <v>29520</v>
      </c>
      <c r="Y1126" s="132">
        <f t="shared" ca="1" si="217"/>
        <v>29520</v>
      </c>
      <c r="Z1126">
        <f t="shared" si="220"/>
        <v>1117</v>
      </c>
    </row>
    <row r="1127" spans="7:26" x14ac:dyDescent="0.2">
      <c r="G1127" s="371"/>
      <c r="M1127" t="str">
        <f t="shared" si="218"/>
        <v/>
      </c>
      <c r="N1127" t="str">
        <f t="shared" si="219"/>
        <v/>
      </c>
      <c r="O1127" s="31" t="e">
        <f t="shared" ca="1" si="221"/>
        <v>#VALUE!</v>
      </c>
      <c r="P1127" s="132" t="str">
        <f t="shared" ca="1" si="210"/>
        <v/>
      </c>
      <c r="Q1127" s="132" t="str">
        <f t="shared" ca="1" si="211"/>
        <v/>
      </c>
      <c r="R1127" s="132" t="str">
        <f t="shared" ca="1" si="212"/>
        <v/>
      </c>
      <c r="S1127" s="132" t="str">
        <f t="shared" ca="1" si="213"/>
        <v/>
      </c>
      <c r="U1127" s="31">
        <v>1.1916666666666667</v>
      </c>
      <c r="V1127" s="132">
        <f t="shared" ca="1" si="214"/>
        <v>29520</v>
      </c>
      <c r="W1127" s="132">
        <f t="shared" ca="1" si="215"/>
        <v>29520</v>
      </c>
      <c r="X1127" s="132">
        <f t="shared" ca="1" si="216"/>
        <v>29520</v>
      </c>
      <c r="Y1127" s="132">
        <f t="shared" ca="1" si="217"/>
        <v>29520</v>
      </c>
      <c r="Z1127">
        <f t="shared" si="220"/>
        <v>1118</v>
      </c>
    </row>
    <row r="1128" spans="7:26" x14ac:dyDescent="0.2">
      <c r="G1128" s="371"/>
      <c r="M1128" t="str">
        <f t="shared" si="218"/>
        <v/>
      </c>
      <c r="N1128" t="str">
        <f t="shared" si="219"/>
        <v/>
      </c>
      <c r="O1128" s="31" t="e">
        <f t="shared" ca="1" si="221"/>
        <v>#VALUE!</v>
      </c>
      <c r="P1128" s="132" t="str">
        <f t="shared" ca="1" si="210"/>
        <v/>
      </c>
      <c r="Q1128" s="132" t="str">
        <f t="shared" ca="1" si="211"/>
        <v/>
      </c>
      <c r="R1128" s="132" t="str">
        <f t="shared" ca="1" si="212"/>
        <v/>
      </c>
      <c r="S1128" s="132" t="str">
        <f t="shared" ca="1" si="213"/>
        <v/>
      </c>
      <c r="U1128" s="31">
        <v>1.1923611111111112</v>
      </c>
      <c r="V1128" s="132">
        <f t="shared" ca="1" si="214"/>
        <v>29520</v>
      </c>
      <c r="W1128" s="132">
        <f t="shared" ca="1" si="215"/>
        <v>29520</v>
      </c>
      <c r="X1128" s="132">
        <f t="shared" ca="1" si="216"/>
        <v>29520</v>
      </c>
      <c r="Y1128" s="132">
        <f t="shared" ca="1" si="217"/>
        <v>29520</v>
      </c>
      <c r="Z1128">
        <f t="shared" si="220"/>
        <v>1119</v>
      </c>
    </row>
    <row r="1129" spans="7:26" x14ac:dyDescent="0.2">
      <c r="G1129" s="371"/>
      <c r="M1129" t="str">
        <f t="shared" si="218"/>
        <v/>
      </c>
      <c r="N1129" t="str">
        <f t="shared" si="219"/>
        <v/>
      </c>
      <c r="O1129" s="31" t="e">
        <f t="shared" ca="1" si="221"/>
        <v>#VALUE!</v>
      </c>
      <c r="P1129" s="132" t="str">
        <f t="shared" ca="1" si="210"/>
        <v/>
      </c>
      <c r="Q1129" s="132" t="str">
        <f t="shared" ca="1" si="211"/>
        <v/>
      </c>
      <c r="R1129" s="132" t="str">
        <f t="shared" ca="1" si="212"/>
        <v/>
      </c>
      <c r="S1129" s="132" t="str">
        <f t="shared" ca="1" si="213"/>
        <v/>
      </c>
      <c r="U1129" s="31">
        <v>1.1930555555555555</v>
      </c>
      <c r="V1129" s="132">
        <f t="shared" ca="1" si="214"/>
        <v>29520</v>
      </c>
      <c r="W1129" s="132">
        <f t="shared" ca="1" si="215"/>
        <v>29520</v>
      </c>
      <c r="X1129" s="132">
        <f t="shared" ca="1" si="216"/>
        <v>29520</v>
      </c>
      <c r="Y1129" s="132">
        <f t="shared" ca="1" si="217"/>
        <v>29520</v>
      </c>
      <c r="Z1129">
        <f t="shared" si="220"/>
        <v>1120</v>
      </c>
    </row>
    <row r="1130" spans="7:26" x14ac:dyDescent="0.2">
      <c r="G1130" s="371"/>
      <c r="M1130" t="str">
        <f t="shared" si="218"/>
        <v/>
      </c>
      <c r="N1130" t="str">
        <f t="shared" si="219"/>
        <v/>
      </c>
      <c r="O1130" s="31" t="e">
        <f t="shared" ca="1" si="221"/>
        <v>#VALUE!</v>
      </c>
      <c r="P1130" s="132" t="str">
        <f t="shared" ca="1" si="210"/>
        <v/>
      </c>
      <c r="Q1130" s="132" t="str">
        <f t="shared" ca="1" si="211"/>
        <v/>
      </c>
      <c r="R1130" s="132" t="str">
        <f t="shared" ca="1" si="212"/>
        <v/>
      </c>
      <c r="S1130" s="132" t="str">
        <f t="shared" ca="1" si="213"/>
        <v/>
      </c>
      <c r="U1130" s="31">
        <v>1.1937500000000001</v>
      </c>
      <c r="V1130" s="132">
        <f t="shared" ca="1" si="214"/>
        <v>29520</v>
      </c>
      <c r="W1130" s="132">
        <f t="shared" ca="1" si="215"/>
        <v>29520</v>
      </c>
      <c r="X1130" s="132">
        <f t="shared" ca="1" si="216"/>
        <v>29520</v>
      </c>
      <c r="Y1130" s="132">
        <f t="shared" ca="1" si="217"/>
        <v>29520</v>
      </c>
      <c r="Z1130">
        <f t="shared" si="220"/>
        <v>1121</v>
      </c>
    </row>
    <row r="1131" spans="7:26" x14ac:dyDescent="0.2">
      <c r="G1131" s="371"/>
      <c r="M1131" t="str">
        <f t="shared" si="218"/>
        <v/>
      </c>
      <c r="N1131" t="str">
        <f t="shared" si="219"/>
        <v/>
      </c>
      <c r="O1131" s="31" t="e">
        <f t="shared" ca="1" si="221"/>
        <v>#VALUE!</v>
      </c>
      <c r="P1131" s="132" t="str">
        <f t="shared" ca="1" si="210"/>
        <v/>
      </c>
      <c r="Q1131" s="132" t="str">
        <f t="shared" ca="1" si="211"/>
        <v/>
      </c>
      <c r="R1131" s="132" t="str">
        <f t="shared" ca="1" si="212"/>
        <v/>
      </c>
      <c r="S1131" s="132" t="str">
        <f t="shared" ca="1" si="213"/>
        <v/>
      </c>
      <c r="U1131" s="31">
        <v>1.1944444444444444</v>
      </c>
      <c r="V1131" s="132">
        <f t="shared" ca="1" si="214"/>
        <v>29520</v>
      </c>
      <c r="W1131" s="132">
        <f t="shared" ca="1" si="215"/>
        <v>29520</v>
      </c>
      <c r="X1131" s="132">
        <f t="shared" ca="1" si="216"/>
        <v>29520</v>
      </c>
      <c r="Y1131" s="132">
        <f t="shared" ca="1" si="217"/>
        <v>29520</v>
      </c>
      <c r="Z1131">
        <f t="shared" si="220"/>
        <v>1122</v>
      </c>
    </row>
    <row r="1132" spans="7:26" x14ac:dyDescent="0.2">
      <c r="G1132" s="371"/>
      <c r="M1132" t="str">
        <f t="shared" si="218"/>
        <v/>
      </c>
      <c r="N1132" t="str">
        <f t="shared" si="219"/>
        <v/>
      </c>
      <c r="O1132" s="31" t="e">
        <f t="shared" ca="1" si="221"/>
        <v>#VALUE!</v>
      </c>
      <c r="P1132" s="132" t="str">
        <f t="shared" ca="1" si="210"/>
        <v/>
      </c>
      <c r="Q1132" s="132" t="str">
        <f t="shared" ca="1" si="211"/>
        <v/>
      </c>
      <c r="R1132" s="132" t="str">
        <f t="shared" ca="1" si="212"/>
        <v/>
      </c>
      <c r="S1132" s="132" t="str">
        <f t="shared" ca="1" si="213"/>
        <v/>
      </c>
      <c r="U1132" s="31">
        <v>1.195138888888889</v>
      </c>
      <c r="V1132" s="132">
        <f t="shared" ca="1" si="214"/>
        <v>29520</v>
      </c>
      <c r="W1132" s="132">
        <f t="shared" ca="1" si="215"/>
        <v>29520</v>
      </c>
      <c r="X1132" s="132">
        <f t="shared" ca="1" si="216"/>
        <v>29520</v>
      </c>
      <c r="Y1132" s="132">
        <f t="shared" ca="1" si="217"/>
        <v>29520</v>
      </c>
      <c r="Z1132">
        <f t="shared" si="220"/>
        <v>1123</v>
      </c>
    </row>
    <row r="1133" spans="7:26" x14ac:dyDescent="0.2">
      <c r="G1133" s="371"/>
      <c r="M1133" t="str">
        <f t="shared" si="218"/>
        <v/>
      </c>
      <c r="N1133" t="str">
        <f t="shared" si="219"/>
        <v/>
      </c>
      <c r="O1133" s="31" t="e">
        <f t="shared" ca="1" si="221"/>
        <v>#VALUE!</v>
      </c>
      <c r="P1133" s="132" t="str">
        <f t="shared" ca="1" si="210"/>
        <v/>
      </c>
      <c r="Q1133" s="132" t="str">
        <f t="shared" ca="1" si="211"/>
        <v/>
      </c>
      <c r="R1133" s="132" t="str">
        <f t="shared" ca="1" si="212"/>
        <v/>
      </c>
      <c r="S1133" s="132" t="str">
        <f t="shared" ca="1" si="213"/>
        <v/>
      </c>
      <c r="U1133" s="31">
        <v>1.1958333333333333</v>
      </c>
      <c r="V1133" s="132">
        <f t="shared" ca="1" si="214"/>
        <v>29520</v>
      </c>
      <c r="W1133" s="132">
        <f t="shared" ca="1" si="215"/>
        <v>29520</v>
      </c>
      <c r="X1133" s="132">
        <f t="shared" ca="1" si="216"/>
        <v>29520</v>
      </c>
      <c r="Y1133" s="132">
        <f t="shared" ca="1" si="217"/>
        <v>29520</v>
      </c>
      <c r="Z1133">
        <f t="shared" si="220"/>
        <v>1124</v>
      </c>
    </row>
    <row r="1134" spans="7:26" x14ac:dyDescent="0.2">
      <c r="G1134" s="371"/>
      <c r="M1134" t="str">
        <f t="shared" si="218"/>
        <v/>
      </c>
      <c r="N1134" t="str">
        <f t="shared" si="219"/>
        <v/>
      </c>
      <c r="O1134" s="31" t="e">
        <f t="shared" ca="1" si="221"/>
        <v>#VALUE!</v>
      </c>
      <c r="P1134" s="132" t="str">
        <f t="shared" ca="1" si="210"/>
        <v/>
      </c>
      <c r="Q1134" s="132" t="str">
        <f t="shared" ca="1" si="211"/>
        <v/>
      </c>
      <c r="R1134" s="132" t="str">
        <f t="shared" ca="1" si="212"/>
        <v/>
      </c>
      <c r="S1134" s="132" t="str">
        <f t="shared" ca="1" si="213"/>
        <v/>
      </c>
      <c r="U1134" s="31">
        <v>1.1965277777777779</v>
      </c>
      <c r="V1134" s="132">
        <f t="shared" ca="1" si="214"/>
        <v>29520</v>
      </c>
      <c r="W1134" s="132">
        <f t="shared" ca="1" si="215"/>
        <v>29520</v>
      </c>
      <c r="X1134" s="132">
        <f t="shared" ca="1" si="216"/>
        <v>29520</v>
      </c>
      <c r="Y1134" s="132">
        <f t="shared" ca="1" si="217"/>
        <v>29520</v>
      </c>
      <c r="Z1134">
        <f t="shared" si="220"/>
        <v>1125</v>
      </c>
    </row>
    <row r="1135" spans="7:26" x14ac:dyDescent="0.2">
      <c r="G1135" s="371"/>
      <c r="M1135" t="str">
        <f t="shared" si="218"/>
        <v/>
      </c>
      <c r="N1135" t="str">
        <f t="shared" si="219"/>
        <v/>
      </c>
      <c r="O1135" s="31" t="e">
        <f t="shared" ca="1" si="221"/>
        <v>#VALUE!</v>
      </c>
      <c r="P1135" s="132" t="str">
        <f t="shared" ca="1" si="210"/>
        <v/>
      </c>
      <c r="Q1135" s="132" t="str">
        <f t="shared" ca="1" si="211"/>
        <v/>
      </c>
      <c r="R1135" s="132" t="str">
        <f t="shared" ca="1" si="212"/>
        <v/>
      </c>
      <c r="S1135" s="132" t="str">
        <f t="shared" ca="1" si="213"/>
        <v/>
      </c>
      <c r="U1135" s="31">
        <v>1.1972222222222222</v>
      </c>
      <c r="V1135" s="132">
        <f t="shared" ca="1" si="214"/>
        <v>29520</v>
      </c>
      <c r="W1135" s="132">
        <f t="shared" ca="1" si="215"/>
        <v>29520</v>
      </c>
      <c r="X1135" s="132">
        <f t="shared" ca="1" si="216"/>
        <v>29520</v>
      </c>
      <c r="Y1135" s="132">
        <f t="shared" ca="1" si="217"/>
        <v>29520</v>
      </c>
      <c r="Z1135">
        <f t="shared" si="220"/>
        <v>1126</v>
      </c>
    </row>
    <row r="1136" spans="7:26" x14ac:dyDescent="0.2">
      <c r="G1136" s="371"/>
      <c r="M1136" t="str">
        <f t="shared" si="218"/>
        <v/>
      </c>
      <c r="N1136" t="str">
        <f t="shared" si="219"/>
        <v/>
      </c>
      <c r="O1136" s="31" t="e">
        <f t="shared" ca="1" si="221"/>
        <v>#VALUE!</v>
      </c>
      <c r="P1136" s="132" t="str">
        <f t="shared" ca="1" si="210"/>
        <v/>
      </c>
      <c r="Q1136" s="132" t="str">
        <f t="shared" ca="1" si="211"/>
        <v/>
      </c>
      <c r="R1136" s="132" t="str">
        <f t="shared" ca="1" si="212"/>
        <v/>
      </c>
      <c r="S1136" s="132" t="str">
        <f t="shared" ca="1" si="213"/>
        <v/>
      </c>
      <c r="U1136" s="31">
        <v>1.1979166666666667</v>
      </c>
      <c r="V1136" s="132">
        <f t="shared" ca="1" si="214"/>
        <v>29520</v>
      </c>
      <c r="W1136" s="132">
        <f t="shared" ca="1" si="215"/>
        <v>29520</v>
      </c>
      <c r="X1136" s="132">
        <f t="shared" ca="1" si="216"/>
        <v>29520</v>
      </c>
      <c r="Y1136" s="132">
        <f t="shared" ca="1" si="217"/>
        <v>29520</v>
      </c>
      <c r="Z1136">
        <f t="shared" si="220"/>
        <v>1127</v>
      </c>
    </row>
    <row r="1137" spans="7:26" x14ac:dyDescent="0.2">
      <c r="G1137" s="371"/>
      <c r="M1137" t="str">
        <f t="shared" si="218"/>
        <v/>
      </c>
      <c r="N1137" t="str">
        <f t="shared" si="219"/>
        <v/>
      </c>
      <c r="O1137" s="31" t="e">
        <f t="shared" ca="1" si="221"/>
        <v>#VALUE!</v>
      </c>
      <c r="P1137" s="132" t="str">
        <f t="shared" ca="1" si="210"/>
        <v/>
      </c>
      <c r="Q1137" s="132" t="str">
        <f t="shared" ca="1" si="211"/>
        <v/>
      </c>
      <c r="R1137" s="132" t="str">
        <f t="shared" ca="1" si="212"/>
        <v/>
      </c>
      <c r="S1137" s="132" t="str">
        <f t="shared" ca="1" si="213"/>
        <v/>
      </c>
      <c r="U1137" s="31">
        <v>1.1986111111111111</v>
      </c>
      <c r="V1137" s="132">
        <f t="shared" ca="1" si="214"/>
        <v>29520</v>
      </c>
      <c r="W1137" s="132">
        <f t="shared" ca="1" si="215"/>
        <v>29520</v>
      </c>
      <c r="X1137" s="132">
        <f t="shared" ca="1" si="216"/>
        <v>29520</v>
      </c>
      <c r="Y1137" s="132">
        <f t="shared" ca="1" si="217"/>
        <v>29520</v>
      </c>
      <c r="Z1137">
        <f t="shared" si="220"/>
        <v>1128</v>
      </c>
    </row>
    <row r="1138" spans="7:26" x14ac:dyDescent="0.2">
      <c r="G1138" s="371"/>
      <c r="M1138" t="str">
        <f t="shared" si="218"/>
        <v/>
      </c>
      <c r="N1138" t="str">
        <f t="shared" si="219"/>
        <v/>
      </c>
      <c r="O1138" s="31" t="e">
        <f t="shared" ca="1" si="221"/>
        <v>#VALUE!</v>
      </c>
      <c r="P1138" s="132" t="str">
        <f t="shared" ca="1" si="210"/>
        <v/>
      </c>
      <c r="Q1138" s="132" t="str">
        <f t="shared" ca="1" si="211"/>
        <v/>
      </c>
      <c r="R1138" s="132" t="str">
        <f t="shared" ca="1" si="212"/>
        <v/>
      </c>
      <c r="S1138" s="132" t="str">
        <f t="shared" ca="1" si="213"/>
        <v/>
      </c>
      <c r="U1138" s="31">
        <v>1.1993055555555556</v>
      </c>
      <c r="V1138" s="132">
        <f t="shared" ca="1" si="214"/>
        <v>29520</v>
      </c>
      <c r="W1138" s="132">
        <f t="shared" ca="1" si="215"/>
        <v>29520</v>
      </c>
      <c r="X1138" s="132">
        <f t="shared" ca="1" si="216"/>
        <v>29520</v>
      </c>
      <c r="Y1138" s="132">
        <f t="shared" ca="1" si="217"/>
        <v>29520</v>
      </c>
      <c r="Z1138">
        <f t="shared" si="220"/>
        <v>1129</v>
      </c>
    </row>
    <row r="1139" spans="7:26" x14ac:dyDescent="0.2">
      <c r="G1139" s="371"/>
      <c r="M1139" t="str">
        <f t="shared" si="218"/>
        <v/>
      </c>
      <c r="N1139" t="str">
        <f t="shared" si="219"/>
        <v/>
      </c>
      <c r="O1139" s="31" t="e">
        <f t="shared" ca="1" si="221"/>
        <v>#VALUE!</v>
      </c>
      <c r="P1139" s="132" t="str">
        <f t="shared" ca="1" si="210"/>
        <v/>
      </c>
      <c r="Q1139" s="132" t="str">
        <f t="shared" ca="1" si="211"/>
        <v/>
      </c>
      <c r="R1139" s="132" t="str">
        <f t="shared" ca="1" si="212"/>
        <v/>
      </c>
      <c r="S1139" s="132" t="str">
        <f t="shared" ca="1" si="213"/>
        <v/>
      </c>
      <c r="U1139" s="31">
        <v>1.2</v>
      </c>
      <c r="V1139" s="132">
        <f t="shared" ca="1" si="214"/>
        <v>29520</v>
      </c>
      <c r="W1139" s="132">
        <f t="shared" ca="1" si="215"/>
        <v>29520</v>
      </c>
      <c r="X1139" s="132">
        <f t="shared" ca="1" si="216"/>
        <v>29520</v>
      </c>
      <c r="Y1139" s="132">
        <f t="shared" ca="1" si="217"/>
        <v>29520</v>
      </c>
      <c r="Z1139">
        <f t="shared" si="220"/>
        <v>1130</v>
      </c>
    </row>
    <row r="1140" spans="7:26" x14ac:dyDescent="0.2">
      <c r="G1140" s="371"/>
      <c r="M1140" t="str">
        <f t="shared" si="218"/>
        <v/>
      </c>
      <c r="N1140" t="str">
        <f t="shared" si="219"/>
        <v/>
      </c>
      <c r="O1140" s="31" t="e">
        <f t="shared" ca="1" si="221"/>
        <v>#VALUE!</v>
      </c>
      <c r="P1140" s="132" t="str">
        <f t="shared" ca="1" si="210"/>
        <v/>
      </c>
      <c r="Q1140" s="132" t="str">
        <f t="shared" ca="1" si="211"/>
        <v/>
      </c>
      <c r="R1140" s="132" t="str">
        <f t="shared" ca="1" si="212"/>
        <v/>
      </c>
      <c r="S1140" s="132" t="str">
        <f t="shared" ca="1" si="213"/>
        <v/>
      </c>
      <c r="U1140" s="31">
        <v>1.2006944444444445</v>
      </c>
      <c r="V1140" s="132">
        <f t="shared" ca="1" si="214"/>
        <v>29520</v>
      </c>
      <c r="W1140" s="132">
        <f t="shared" ca="1" si="215"/>
        <v>29520</v>
      </c>
      <c r="X1140" s="132">
        <f t="shared" ca="1" si="216"/>
        <v>29520</v>
      </c>
      <c r="Y1140" s="132">
        <f t="shared" ca="1" si="217"/>
        <v>29520</v>
      </c>
      <c r="Z1140">
        <f t="shared" si="220"/>
        <v>1131</v>
      </c>
    </row>
    <row r="1141" spans="7:26" x14ac:dyDescent="0.2">
      <c r="G1141" s="371"/>
      <c r="M1141" t="str">
        <f t="shared" si="218"/>
        <v/>
      </c>
      <c r="N1141" t="str">
        <f t="shared" si="219"/>
        <v/>
      </c>
      <c r="O1141" s="31" t="e">
        <f t="shared" ca="1" si="221"/>
        <v>#VALUE!</v>
      </c>
      <c r="P1141" s="132" t="str">
        <f t="shared" ca="1" si="210"/>
        <v/>
      </c>
      <c r="Q1141" s="132" t="str">
        <f t="shared" ca="1" si="211"/>
        <v/>
      </c>
      <c r="R1141" s="132" t="str">
        <f t="shared" ca="1" si="212"/>
        <v/>
      </c>
      <c r="S1141" s="132" t="str">
        <f t="shared" ca="1" si="213"/>
        <v/>
      </c>
      <c r="U1141" s="31">
        <v>1.2013888888888888</v>
      </c>
      <c r="V1141" s="132">
        <f t="shared" ca="1" si="214"/>
        <v>29520</v>
      </c>
      <c r="W1141" s="132">
        <f t="shared" ca="1" si="215"/>
        <v>29520</v>
      </c>
      <c r="X1141" s="132">
        <f t="shared" ca="1" si="216"/>
        <v>29520</v>
      </c>
      <c r="Y1141" s="132">
        <f t="shared" ca="1" si="217"/>
        <v>29520</v>
      </c>
      <c r="Z1141">
        <f t="shared" si="220"/>
        <v>1132</v>
      </c>
    </row>
    <row r="1142" spans="7:26" x14ac:dyDescent="0.2">
      <c r="G1142" s="371"/>
      <c r="M1142" t="str">
        <f t="shared" si="218"/>
        <v/>
      </c>
      <c r="N1142" t="str">
        <f t="shared" si="219"/>
        <v/>
      </c>
      <c r="O1142" s="31" t="e">
        <f t="shared" ca="1" si="221"/>
        <v>#VALUE!</v>
      </c>
      <c r="P1142" s="132" t="str">
        <f t="shared" ca="1" si="210"/>
        <v/>
      </c>
      <c r="Q1142" s="132" t="str">
        <f t="shared" ca="1" si="211"/>
        <v/>
      </c>
      <c r="R1142" s="132" t="str">
        <f t="shared" ca="1" si="212"/>
        <v/>
      </c>
      <c r="S1142" s="132" t="str">
        <f t="shared" ca="1" si="213"/>
        <v/>
      </c>
      <c r="U1142" s="31">
        <v>1.2020833333333334</v>
      </c>
      <c r="V1142" s="132">
        <f t="shared" ca="1" si="214"/>
        <v>29520</v>
      </c>
      <c r="W1142" s="132">
        <f t="shared" ca="1" si="215"/>
        <v>29520</v>
      </c>
      <c r="X1142" s="132">
        <f t="shared" ca="1" si="216"/>
        <v>29520</v>
      </c>
      <c r="Y1142" s="132">
        <f t="shared" ca="1" si="217"/>
        <v>29520</v>
      </c>
      <c r="Z1142">
        <f t="shared" si="220"/>
        <v>1133</v>
      </c>
    </row>
    <row r="1143" spans="7:26" x14ac:dyDescent="0.2">
      <c r="G1143" s="371"/>
      <c r="M1143" t="str">
        <f t="shared" si="218"/>
        <v/>
      </c>
      <c r="N1143" t="str">
        <f t="shared" si="219"/>
        <v/>
      </c>
      <c r="O1143" s="31" t="e">
        <f t="shared" ca="1" si="221"/>
        <v>#VALUE!</v>
      </c>
      <c r="P1143" s="132" t="str">
        <f t="shared" ca="1" si="210"/>
        <v/>
      </c>
      <c r="Q1143" s="132" t="str">
        <f t="shared" ca="1" si="211"/>
        <v/>
      </c>
      <c r="R1143" s="132" t="str">
        <f t="shared" ca="1" si="212"/>
        <v/>
      </c>
      <c r="S1143" s="132" t="str">
        <f t="shared" ca="1" si="213"/>
        <v/>
      </c>
      <c r="U1143" s="31">
        <v>1.2027777777777777</v>
      </c>
      <c r="V1143" s="132">
        <f t="shared" ca="1" si="214"/>
        <v>29520</v>
      </c>
      <c r="W1143" s="132">
        <f t="shared" ca="1" si="215"/>
        <v>29520</v>
      </c>
      <c r="X1143" s="132">
        <f t="shared" ca="1" si="216"/>
        <v>29520</v>
      </c>
      <c r="Y1143" s="132">
        <f t="shared" ca="1" si="217"/>
        <v>29520</v>
      </c>
      <c r="Z1143">
        <f t="shared" si="220"/>
        <v>1134</v>
      </c>
    </row>
    <row r="1144" spans="7:26" x14ac:dyDescent="0.2">
      <c r="G1144" s="371"/>
      <c r="M1144" t="str">
        <f t="shared" si="218"/>
        <v/>
      </c>
      <c r="N1144" t="str">
        <f t="shared" si="219"/>
        <v/>
      </c>
      <c r="O1144" s="31" t="e">
        <f t="shared" ca="1" si="221"/>
        <v>#VALUE!</v>
      </c>
      <c r="P1144" s="132" t="str">
        <f t="shared" ca="1" si="210"/>
        <v/>
      </c>
      <c r="Q1144" s="132" t="str">
        <f t="shared" ca="1" si="211"/>
        <v/>
      </c>
      <c r="R1144" s="132" t="str">
        <f t="shared" ca="1" si="212"/>
        <v/>
      </c>
      <c r="S1144" s="132" t="str">
        <f t="shared" ca="1" si="213"/>
        <v/>
      </c>
      <c r="U1144" s="31">
        <v>1.2034722222222223</v>
      </c>
      <c r="V1144" s="132">
        <f t="shared" ca="1" si="214"/>
        <v>29520</v>
      </c>
      <c r="W1144" s="132">
        <f t="shared" ca="1" si="215"/>
        <v>29520</v>
      </c>
      <c r="X1144" s="132">
        <f t="shared" ca="1" si="216"/>
        <v>29520</v>
      </c>
      <c r="Y1144" s="132">
        <f t="shared" ca="1" si="217"/>
        <v>29520</v>
      </c>
      <c r="Z1144">
        <f t="shared" si="220"/>
        <v>1135</v>
      </c>
    </row>
    <row r="1145" spans="7:26" x14ac:dyDescent="0.2">
      <c r="G1145" s="371"/>
      <c r="M1145" t="str">
        <f t="shared" si="218"/>
        <v/>
      </c>
      <c r="N1145" t="str">
        <f t="shared" si="219"/>
        <v/>
      </c>
      <c r="O1145" s="31" t="e">
        <f t="shared" ca="1" si="221"/>
        <v>#VALUE!</v>
      </c>
      <c r="P1145" s="132" t="str">
        <f t="shared" ca="1" si="210"/>
        <v/>
      </c>
      <c r="Q1145" s="132" t="str">
        <f t="shared" ca="1" si="211"/>
        <v/>
      </c>
      <c r="R1145" s="132" t="str">
        <f t="shared" ca="1" si="212"/>
        <v/>
      </c>
      <c r="S1145" s="132" t="str">
        <f t="shared" ca="1" si="213"/>
        <v/>
      </c>
      <c r="U1145" s="31">
        <v>1.2041666666666666</v>
      </c>
      <c r="V1145" s="132">
        <f t="shared" ca="1" si="214"/>
        <v>29520</v>
      </c>
      <c r="W1145" s="132">
        <f t="shared" ca="1" si="215"/>
        <v>29520</v>
      </c>
      <c r="X1145" s="132">
        <f t="shared" ca="1" si="216"/>
        <v>29520</v>
      </c>
      <c r="Y1145" s="132">
        <f t="shared" ca="1" si="217"/>
        <v>29520</v>
      </c>
      <c r="Z1145">
        <f t="shared" si="220"/>
        <v>1136</v>
      </c>
    </row>
    <row r="1146" spans="7:26" x14ac:dyDescent="0.2">
      <c r="G1146" s="371"/>
      <c r="M1146" t="str">
        <f t="shared" si="218"/>
        <v/>
      </c>
      <c r="N1146" t="str">
        <f t="shared" si="219"/>
        <v/>
      </c>
      <c r="O1146" s="31" t="e">
        <f t="shared" ca="1" si="221"/>
        <v>#VALUE!</v>
      </c>
      <c r="P1146" s="132" t="str">
        <f t="shared" ca="1" si="210"/>
        <v/>
      </c>
      <c r="Q1146" s="132" t="str">
        <f t="shared" ca="1" si="211"/>
        <v/>
      </c>
      <c r="R1146" s="132" t="str">
        <f t="shared" ca="1" si="212"/>
        <v/>
      </c>
      <c r="S1146" s="132" t="str">
        <f t="shared" ca="1" si="213"/>
        <v/>
      </c>
      <c r="U1146" s="31">
        <v>1.2048611111111112</v>
      </c>
      <c r="V1146" s="132">
        <f t="shared" ca="1" si="214"/>
        <v>29520</v>
      </c>
      <c r="W1146" s="132">
        <f t="shared" ca="1" si="215"/>
        <v>29520</v>
      </c>
      <c r="X1146" s="132">
        <f t="shared" ca="1" si="216"/>
        <v>29520</v>
      </c>
      <c r="Y1146" s="132">
        <f t="shared" ca="1" si="217"/>
        <v>29520</v>
      </c>
      <c r="Z1146">
        <f t="shared" si="220"/>
        <v>1137</v>
      </c>
    </row>
    <row r="1147" spans="7:26" x14ac:dyDescent="0.2">
      <c r="G1147" s="371"/>
      <c r="M1147" t="str">
        <f t="shared" si="218"/>
        <v/>
      </c>
      <c r="N1147" t="str">
        <f t="shared" si="219"/>
        <v/>
      </c>
      <c r="O1147" s="31" t="e">
        <f t="shared" ca="1" si="221"/>
        <v>#VALUE!</v>
      </c>
      <c r="P1147" s="132" t="str">
        <f t="shared" ca="1" si="210"/>
        <v/>
      </c>
      <c r="Q1147" s="132" t="str">
        <f t="shared" ca="1" si="211"/>
        <v/>
      </c>
      <c r="R1147" s="132" t="str">
        <f t="shared" ca="1" si="212"/>
        <v/>
      </c>
      <c r="S1147" s="132" t="str">
        <f t="shared" ca="1" si="213"/>
        <v/>
      </c>
      <c r="U1147" s="31">
        <v>1.2055555555555555</v>
      </c>
      <c r="V1147" s="132">
        <f t="shared" ca="1" si="214"/>
        <v>29520</v>
      </c>
      <c r="W1147" s="132">
        <f t="shared" ca="1" si="215"/>
        <v>29520</v>
      </c>
      <c r="X1147" s="132">
        <f t="shared" ca="1" si="216"/>
        <v>29520</v>
      </c>
      <c r="Y1147" s="132">
        <f t="shared" ca="1" si="217"/>
        <v>29520</v>
      </c>
      <c r="Z1147">
        <f t="shared" si="220"/>
        <v>1138</v>
      </c>
    </row>
    <row r="1148" spans="7:26" x14ac:dyDescent="0.2">
      <c r="G1148" s="371"/>
      <c r="M1148" t="str">
        <f t="shared" si="218"/>
        <v/>
      </c>
      <c r="N1148" t="str">
        <f t="shared" si="219"/>
        <v/>
      </c>
      <c r="O1148" s="31" t="e">
        <f t="shared" ca="1" si="221"/>
        <v>#VALUE!</v>
      </c>
      <c r="P1148" s="132" t="str">
        <f t="shared" ca="1" si="210"/>
        <v/>
      </c>
      <c r="Q1148" s="132" t="str">
        <f t="shared" ca="1" si="211"/>
        <v/>
      </c>
      <c r="R1148" s="132" t="str">
        <f t="shared" ca="1" si="212"/>
        <v/>
      </c>
      <c r="S1148" s="132" t="str">
        <f t="shared" ca="1" si="213"/>
        <v/>
      </c>
      <c r="U1148" s="31">
        <v>1.20625</v>
      </c>
      <c r="V1148" s="132">
        <f t="shared" ca="1" si="214"/>
        <v>29520</v>
      </c>
      <c r="W1148" s="132">
        <f t="shared" ca="1" si="215"/>
        <v>29520</v>
      </c>
      <c r="X1148" s="132">
        <f t="shared" ca="1" si="216"/>
        <v>29520</v>
      </c>
      <c r="Y1148" s="132">
        <f t="shared" ca="1" si="217"/>
        <v>29520</v>
      </c>
      <c r="Z1148">
        <f t="shared" si="220"/>
        <v>1139</v>
      </c>
    </row>
    <row r="1149" spans="7:26" x14ac:dyDescent="0.2">
      <c r="G1149" s="371"/>
      <c r="M1149" t="str">
        <f t="shared" si="218"/>
        <v/>
      </c>
      <c r="N1149" t="str">
        <f t="shared" si="219"/>
        <v/>
      </c>
      <c r="O1149" s="31" t="e">
        <f t="shared" ca="1" si="221"/>
        <v>#VALUE!</v>
      </c>
      <c r="P1149" s="132" t="str">
        <f t="shared" ca="1" si="210"/>
        <v/>
      </c>
      <c r="Q1149" s="132" t="str">
        <f t="shared" ca="1" si="211"/>
        <v/>
      </c>
      <c r="R1149" s="132" t="str">
        <f t="shared" ca="1" si="212"/>
        <v/>
      </c>
      <c r="S1149" s="132" t="str">
        <f t="shared" ca="1" si="213"/>
        <v/>
      </c>
      <c r="U1149" s="31">
        <v>1.2069444444444444</v>
      </c>
      <c r="V1149" s="132">
        <f t="shared" ca="1" si="214"/>
        <v>29520</v>
      </c>
      <c r="W1149" s="132">
        <f t="shared" ca="1" si="215"/>
        <v>29520</v>
      </c>
      <c r="X1149" s="132">
        <f t="shared" ca="1" si="216"/>
        <v>29520</v>
      </c>
      <c r="Y1149" s="132">
        <f t="shared" ca="1" si="217"/>
        <v>29520</v>
      </c>
      <c r="Z1149">
        <f t="shared" si="220"/>
        <v>1140</v>
      </c>
    </row>
    <row r="1150" spans="7:26" x14ac:dyDescent="0.2">
      <c r="G1150" s="371"/>
      <c r="M1150" t="str">
        <f t="shared" si="218"/>
        <v/>
      </c>
      <c r="N1150" t="str">
        <f t="shared" si="219"/>
        <v/>
      </c>
      <c r="O1150" s="31" t="e">
        <f t="shared" ca="1" si="221"/>
        <v>#VALUE!</v>
      </c>
      <c r="P1150" s="132" t="str">
        <f t="shared" ca="1" si="210"/>
        <v/>
      </c>
      <c r="Q1150" s="132" t="str">
        <f t="shared" ca="1" si="211"/>
        <v/>
      </c>
      <c r="R1150" s="132" t="str">
        <f t="shared" ca="1" si="212"/>
        <v/>
      </c>
      <c r="S1150" s="132" t="str">
        <f t="shared" ca="1" si="213"/>
        <v/>
      </c>
      <c r="U1150" s="31">
        <v>1.2076388888888889</v>
      </c>
      <c r="V1150" s="132">
        <f t="shared" ca="1" si="214"/>
        <v>29520</v>
      </c>
      <c r="W1150" s="132">
        <f t="shared" ca="1" si="215"/>
        <v>29520</v>
      </c>
      <c r="X1150" s="132">
        <f t="shared" ca="1" si="216"/>
        <v>29520</v>
      </c>
      <c r="Y1150" s="132">
        <f t="shared" ca="1" si="217"/>
        <v>29520</v>
      </c>
      <c r="Z1150">
        <f t="shared" si="220"/>
        <v>1141</v>
      </c>
    </row>
    <row r="1151" spans="7:26" x14ac:dyDescent="0.2">
      <c r="G1151" s="371"/>
      <c r="M1151" t="str">
        <f t="shared" si="218"/>
        <v/>
      </c>
      <c r="N1151" t="str">
        <f t="shared" si="219"/>
        <v/>
      </c>
      <c r="O1151" s="31" t="e">
        <f t="shared" ca="1" si="221"/>
        <v>#VALUE!</v>
      </c>
      <c r="P1151" s="132" t="str">
        <f t="shared" ca="1" si="210"/>
        <v/>
      </c>
      <c r="Q1151" s="132" t="str">
        <f t="shared" ca="1" si="211"/>
        <v/>
      </c>
      <c r="R1151" s="132" t="str">
        <f t="shared" ca="1" si="212"/>
        <v/>
      </c>
      <c r="S1151" s="132" t="str">
        <f t="shared" ca="1" si="213"/>
        <v/>
      </c>
      <c r="U1151" s="31">
        <v>1.2083333333333333</v>
      </c>
      <c r="V1151" s="132">
        <f t="shared" ca="1" si="214"/>
        <v>29520</v>
      </c>
      <c r="W1151" s="132">
        <f t="shared" ca="1" si="215"/>
        <v>29520</v>
      </c>
      <c r="X1151" s="132">
        <f t="shared" ca="1" si="216"/>
        <v>29520</v>
      </c>
      <c r="Y1151" s="132">
        <f t="shared" ca="1" si="217"/>
        <v>29520</v>
      </c>
      <c r="Z1151">
        <f t="shared" si="220"/>
        <v>1142</v>
      </c>
    </row>
    <row r="1152" spans="7:26" x14ac:dyDescent="0.2">
      <c r="G1152" s="371"/>
      <c r="M1152" t="str">
        <f t="shared" si="218"/>
        <v/>
      </c>
      <c r="N1152" t="str">
        <f t="shared" si="219"/>
        <v/>
      </c>
      <c r="O1152" s="31" t="e">
        <f t="shared" ca="1" si="221"/>
        <v>#VALUE!</v>
      </c>
      <c r="P1152" s="132" t="str">
        <f t="shared" ca="1" si="210"/>
        <v/>
      </c>
      <c r="Q1152" s="132" t="str">
        <f t="shared" ca="1" si="211"/>
        <v/>
      </c>
      <c r="R1152" s="132" t="str">
        <f t="shared" ca="1" si="212"/>
        <v/>
      </c>
      <c r="S1152" s="132" t="str">
        <f t="shared" ca="1" si="213"/>
        <v/>
      </c>
      <c r="U1152" s="31">
        <v>1.2090277777777778</v>
      </c>
      <c r="V1152" s="132">
        <f t="shared" ca="1" si="214"/>
        <v>29520</v>
      </c>
      <c r="W1152" s="132">
        <f t="shared" ca="1" si="215"/>
        <v>29520</v>
      </c>
      <c r="X1152" s="132">
        <f t="shared" ca="1" si="216"/>
        <v>29520</v>
      </c>
      <c r="Y1152" s="132">
        <f t="shared" ca="1" si="217"/>
        <v>29520</v>
      </c>
      <c r="Z1152">
        <f t="shared" si="220"/>
        <v>1143</v>
      </c>
    </row>
    <row r="1153" spans="7:26" x14ac:dyDescent="0.2">
      <c r="G1153" s="371"/>
      <c r="M1153" t="str">
        <f t="shared" si="218"/>
        <v/>
      </c>
      <c r="N1153" t="str">
        <f t="shared" si="219"/>
        <v/>
      </c>
      <c r="O1153" s="31" t="e">
        <f t="shared" ca="1" si="221"/>
        <v>#VALUE!</v>
      </c>
      <c r="P1153" s="132" t="str">
        <f t="shared" ref="P1153:P1166" ca="1" si="222">IF(ISNUMBER($G1153),OFFSET(H$9,$N1153,0),"")</f>
        <v/>
      </c>
      <c r="Q1153" s="132" t="str">
        <f t="shared" ref="Q1153:Q1166" ca="1" si="223">IF(ISNUMBER($G1153),OFFSET(I$9,$N1153,0),"")</f>
        <v/>
      </c>
      <c r="R1153" s="132" t="str">
        <f t="shared" ref="R1153:R1166" ca="1" si="224">IF(ISNUMBER($G1153),OFFSET(J$9,$N1153,0),"")</f>
        <v/>
      </c>
      <c r="S1153" s="132" t="str">
        <f t="shared" ref="S1153:S1166" ca="1" si="225">IF(ISNUMBER($G1153),OFFSET(K$9,$N1153,0),"")</f>
        <v/>
      </c>
      <c r="U1153" s="31">
        <v>1.2097222222222221</v>
      </c>
      <c r="V1153" s="132">
        <f t="shared" ca="1" si="214"/>
        <v>29520</v>
      </c>
      <c r="W1153" s="132">
        <f t="shared" ca="1" si="215"/>
        <v>29520</v>
      </c>
      <c r="X1153" s="132">
        <f t="shared" ca="1" si="216"/>
        <v>29520</v>
      </c>
      <c r="Y1153" s="132">
        <f t="shared" ca="1" si="217"/>
        <v>29520</v>
      </c>
      <c r="Z1153">
        <f t="shared" si="220"/>
        <v>1144</v>
      </c>
    </row>
    <row r="1154" spans="7:26" x14ac:dyDescent="0.2">
      <c r="G1154" s="371"/>
      <c r="M1154" t="str">
        <f t="shared" si="218"/>
        <v/>
      </c>
      <c r="N1154" t="str">
        <f t="shared" si="219"/>
        <v/>
      </c>
      <c r="O1154" s="31" t="e">
        <f t="shared" ca="1" si="221"/>
        <v>#VALUE!</v>
      </c>
      <c r="P1154" s="132" t="str">
        <f t="shared" ca="1" si="222"/>
        <v/>
      </c>
      <c r="Q1154" s="132" t="str">
        <f t="shared" ca="1" si="223"/>
        <v/>
      </c>
      <c r="R1154" s="132" t="str">
        <f t="shared" ca="1" si="224"/>
        <v/>
      </c>
      <c r="S1154" s="132" t="str">
        <f t="shared" ca="1" si="225"/>
        <v/>
      </c>
      <c r="U1154" s="31">
        <v>1.2104166666666667</v>
      </c>
      <c r="V1154" s="132">
        <f t="shared" ca="1" si="214"/>
        <v>29520</v>
      </c>
      <c r="W1154" s="132">
        <f t="shared" ca="1" si="215"/>
        <v>29520</v>
      </c>
      <c r="X1154" s="132">
        <f t="shared" ca="1" si="216"/>
        <v>29520</v>
      </c>
      <c r="Y1154" s="132">
        <f t="shared" ca="1" si="217"/>
        <v>29520</v>
      </c>
      <c r="Z1154">
        <f t="shared" si="220"/>
        <v>1145</v>
      </c>
    </row>
    <row r="1155" spans="7:26" x14ac:dyDescent="0.2">
      <c r="G1155" s="371"/>
      <c r="M1155" t="str">
        <f t="shared" si="218"/>
        <v/>
      </c>
      <c r="N1155" t="str">
        <f t="shared" si="219"/>
        <v/>
      </c>
      <c r="O1155" s="31" t="e">
        <f t="shared" ca="1" si="221"/>
        <v>#VALUE!</v>
      </c>
      <c r="P1155" s="132" t="str">
        <f t="shared" ca="1" si="222"/>
        <v/>
      </c>
      <c r="Q1155" s="132" t="str">
        <f t="shared" ca="1" si="223"/>
        <v/>
      </c>
      <c r="R1155" s="132" t="str">
        <f t="shared" ca="1" si="224"/>
        <v/>
      </c>
      <c r="S1155" s="132" t="str">
        <f t="shared" ca="1" si="225"/>
        <v/>
      </c>
      <c r="U1155" s="31">
        <v>1.211111111111111</v>
      </c>
      <c r="V1155" s="132">
        <f t="shared" ca="1" si="214"/>
        <v>29520</v>
      </c>
      <c r="W1155" s="132">
        <f t="shared" ca="1" si="215"/>
        <v>29520</v>
      </c>
      <c r="X1155" s="132">
        <f t="shared" ca="1" si="216"/>
        <v>29520</v>
      </c>
      <c r="Y1155" s="132">
        <f t="shared" ca="1" si="217"/>
        <v>29520</v>
      </c>
      <c r="Z1155">
        <f t="shared" si="220"/>
        <v>1146</v>
      </c>
    </row>
    <row r="1156" spans="7:26" x14ac:dyDescent="0.2">
      <c r="G1156" s="371"/>
      <c r="M1156" t="str">
        <f t="shared" si="218"/>
        <v/>
      </c>
      <c r="N1156" t="str">
        <f t="shared" si="219"/>
        <v/>
      </c>
      <c r="O1156" s="31" t="e">
        <f t="shared" ca="1" si="221"/>
        <v>#VALUE!</v>
      </c>
      <c r="P1156" s="132" t="str">
        <f t="shared" ca="1" si="222"/>
        <v/>
      </c>
      <c r="Q1156" s="132" t="str">
        <f t="shared" ca="1" si="223"/>
        <v/>
      </c>
      <c r="R1156" s="132" t="str">
        <f t="shared" ca="1" si="224"/>
        <v/>
      </c>
      <c r="S1156" s="132" t="str">
        <f t="shared" ca="1" si="225"/>
        <v/>
      </c>
      <c r="U1156" s="31">
        <v>1.2118055555555556</v>
      </c>
      <c r="V1156" s="132">
        <f t="shared" ca="1" si="214"/>
        <v>29520</v>
      </c>
      <c r="W1156" s="132">
        <f t="shared" ca="1" si="215"/>
        <v>29520</v>
      </c>
      <c r="X1156" s="132">
        <f t="shared" ca="1" si="216"/>
        <v>29520</v>
      </c>
      <c r="Y1156" s="132">
        <f t="shared" ca="1" si="217"/>
        <v>29520</v>
      </c>
      <c r="Z1156">
        <f t="shared" si="220"/>
        <v>1147</v>
      </c>
    </row>
    <row r="1157" spans="7:26" x14ac:dyDescent="0.2">
      <c r="G1157" s="371"/>
      <c r="M1157" t="str">
        <f t="shared" si="218"/>
        <v/>
      </c>
      <c r="N1157" t="str">
        <f t="shared" si="219"/>
        <v/>
      </c>
      <c r="O1157" s="31" t="e">
        <f t="shared" ca="1" si="221"/>
        <v>#VALUE!</v>
      </c>
      <c r="P1157" s="132" t="str">
        <f t="shared" ca="1" si="222"/>
        <v/>
      </c>
      <c r="Q1157" s="132" t="str">
        <f t="shared" ca="1" si="223"/>
        <v/>
      </c>
      <c r="R1157" s="132" t="str">
        <f t="shared" ca="1" si="224"/>
        <v/>
      </c>
      <c r="S1157" s="132" t="str">
        <f t="shared" ca="1" si="225"/>
        <v/>
      </c>
      <c r="U1157" s="31">
        <v>1.2124999999999999</v>
      </c>
      <c r="V1157" s="132">
        <f t="shared" ca="1" si="214"/>
        <v>29520</v>
      </c>
      <c r="W1157" s="132">
        <f t="shared" ca="1" si="215"/>
        <v>29520</v>
      </c>
      <c r="X1157" s="132">
        <f t="shared" ca="1" si="216"/>
        <v>29520</v>
      </c>
      <c r="Y1157" s="132">
        <f t="shared" ca="1" si="217"/>
        <v>29520</v>
      </c>
      <c r="Z1157">
        <f t="shared" si="220"/>
        <v>1148</v>
      </c>
    </row>
    <row r="1158" spans="7:26" x14ac:dyDescent="0.2">
      <c r="G1158" s="371"/>
      <c r="M1158" t="str">
        <f t="shared" si="218"/>
        <v/>
      </c>
      <c r="N1158" t="str">
        <f t="shared" si="219"/>
        <v/>
      </c>
      <c r="O1158" s="31" t="e">
        <f t="shared" ca="1" si="221"/>
        <v>#VALUE!</v>
      </c>
      <c r="P1158" s="132" t="str">
        <f t="shared" ca="1" si="222"/>
        <v/>
      </c>
      <c r="Q1158" s="132" t="str">
        <f t="shared" ca="1" si="223"/>
        <v/>
      </c>
      <c r="R1158" s="132" t="str">
        <f t="shared" ca="1" si="224"/>
        <v/>
      </c>
      <c r="S1158" s="132" t="str">
        <f t="shared" ca="1" si="225"/>
        <v/>
      </c>
      <c r="U1158" s="31">
        <v>1.2131944444444445</v>
      </c>
      <c r="V1158" s="132">
        <f t="shared" ca="1" si="214"/>
        <v>29520</v>
      </c>
      <c r="W1158" s="132">
        <f t="shared" ca="1" si="215"/>
        <v>29520</v>
      </c>
      <c r="X1158" s="132">
        <f t="shared" ca="1" si="216"/>
        <v>29520</v>
      </c>
      <c r="Y1158" s="132">
        <f t="shared" ca="1" si="217"/>
        <v>29520</v>
      </c>
      <c r="Z1158">
        <f t="shared" si="220"/>
        <v>1149</v>
      </c>
    </row>
    <row r="1159" spans="7:26" x14ac:dyDescent="0.2">
      <c r="G1159" s="371"/>
      <c r="M1159" t="str">
        <f t="shared" si="218"/>
        <v/>
      </c>
      <c r="N1159" t="str">
        <f t="shared" si="219"/>
        <v/>
      </c>
      <c r="O1159" s="31" t="e">
        <f t="shared" ca="1" si="221"/>
        <v>#VALUE!</v>
      </c>
      <c r="P1159" s="132" t="str">
        <f t="shared" ca="1" si="222"/>
        <v/>
      </c>
      <c r="Q1159" s="132" t="str">
        <f t="shared" ca="1" si="223"/>
        <v/>
      </c>
      <c r="R1159" s="132" t="str">
        <f t="shared" ca="1" si="224"/>
        <v/>
      </c>
      <c r="S1159" s="132" t="str">
        <f t="shared" ca="1" si="225"/>
        <v/>
      </c>
      <c r="U1159" s="31">
        <v>1.213888888888889</v>
      </c>
      <c r="V1159" s="132">
        <f t="shared" ca="1" si="214"/>
        <v>29520</v>
      </c>
      <c r="W1159" s="132">
        <f t="shared" ca="1" si="215"/>
        <v>29520</v>
      </c>
      <c r="X1159" s="132">
        <f t="shared" ca="1" si="216"/>
        <v>29520</v>
      </c>
      <c r="Y1159" s="132">
        <f t="shared" ca="1" si="217"/>
        <v>29520</v>
      </c>
      <c r="Z1159">
        <f t="shared" si="220"/>
        <v>1150</v>
      </c>
    </row>
    <row r="1160" spans="7:26" x14ac:dyDescent="0.2">
      <c r="G1160" s="371"/>
      <c r="M1160" t="str">
        <f t="shared" si="218"/>
        <v/>
      </c>
      <c r="N1160" t="str">
        <f t="shared" si="219"/>
        <v/>
      </c>
      <c r="O1160" s="31" t="e">
        <f t="shared" ca="1" si="221"/>
        <v>#VALUE!</v>
      </c>
      <c r="P1160" s="132" t="str">
        <f t="shared" ca="1" si="222"/>
        <v/>
      </c>
      <c r="Q1160" s="132" t="str">
        <f t="shared" ca="1" si="223"/>
        <v/>
      </c>
      <c r="R1160" s="132" t="str">
        <f t="shared" ca="1" si="224"/>
        <v/>
      </c>
      <c r="S1160" s="132" t="str">
        <f t="shared" ca="1" si="225"/>
        <v/>
      </c>
      <c r="U1160" s="31">
        <v>1.2145833333333333</v>
      </c>
      <c r="V1160" s="132">
        <f t="shared" ca="1" si="214"/>
        <v>29520</v>
      </c>
      <c r="W1160" s="132">
        <f t="shared" ca="1" si="215"/>
        <v>29520</v>
      </c>
      <c r="X1160" s="132">
        <f t="shared" ca="1" si="216"/>
        <v>29520</v>
      </c>
      <c r="Y1160" s="132">
        <f t="shared" ca="1" si="217"/>
        <v>29520</v>
      </c>
      <c r="Z1160">
        <f t="shared" si="220"/>
        <v>1151</v>
      </c>
    </row>
    <row r="1161" spans="7:26" x14ac:dyDescent="0.2">
      <c r="G1161" s="371"/>
      <c r="M1161" t="str">
        <f t="shared" si="218"/>
        <v/>
      </c>
      <c r="N1161" t="str">
        <f t="shared" si="219"/>
        <v/>
      </c>
      <c r="O1161" s="31" t="e">
        <f t="shared" ca="1" si="221"/>
        <v>#VALUE!</v>
      </c>
      <c r="P1161" s="132" t="str">
        <f t="shared" ca="1" si="222"/>
        <v/>
      </c>
      <c r="Q1161" s="132" t="str">
        <f t="shared" ca="1" si="223"/>
        <v/>
      </c>
      <c r="R1161" s="132" t="str">
        <f t="shared" ca="1" si="224"/>
        <v/>
      </c>
      <c r="S1161" s="132" t="str">
        <f t="shared" ca="1" si="225"/>
        <v/>
      </c>
      <c r="U1161" s="31">
        <v>1.2152777777777777</v>
      </c>
      <c r="V1161" s="132">
        <f t="shared" ca="1" si="214"/>
        <v>29520</v>
      </c>
      <c r="W1161" s="132">
        <f t="shared" ca="1" si="215"/>
        <v>29520</v>
      </c>
      <c r="X1161" s="132">
        <f t="shared" ca="1" si="216"/>
        <v>29520</v>
      </c>
      <c r="Y1161" s="132">
        <f t="shared" ca="1" si="217"/>
        <v>29520</v>
      </c>
      <c r="Z1161">
        <f t="shared" si="220"/>
        <v>1152</v>
      </c>
    </row>
    <row r="1162" spans="7:26" x14ac:dyDescent="0.2">
      <c r="G1162" s="371"/>
      <c r="M1162" t="str">
        <f t="shared" si="218"/>
        <v/>
      </c>
      <c r="N1162" t="str">
        <f t="shared" si="219"/>
        <v/>
      </c>
      <c r="O1162" s="31" t="e">
        <f t="shared" ca="1" si="221"/>
        <v>#VALUE!</v>
      </c>
      <c r="P1162" s="132" t="str">
        <f t="shared" ca="1" si="222"/>
        <v/>
      </c>
      <c r="Q1162" s="132" t="str">
        <f t="shared" ca="1" si="223"/>
        <v/>
      </c>
      <c r="R1162" s="132" t="str">
        <f t="shared" ca="1" si="224"/>
        <v/>
      </c>
      <c r="S1162" s="132" t="str">
        <f t="shared" ca="1" si="225"/>
        <v/>
      </c>
      <c r="U1162" s="31">
        <v>1.2159722222222222</v>
      </c>
      <c r="V1162" s="132">
        <f t="shared" ref="V1162:V1181" ca="1" si="226">VLOOKUP($U1162,OFFSET($O$10,0,0,$H$8,5),2)</f>
        <v>29520</v>
      </c>
      <c r="W1162" s="132">
        <f t="shared" ref="W1162:W1181" ca="1" si="227">VLOOKUP($U1162,OFFSET($O$10,0,0,$H$8,5),3)</f>
        <v>29520</v>
      </c>
      <c r="X1162" s="132">
        <f t="shared" ref="X1162:X1181" ca="1" si="228">VLOOKUP($U1162,OFFSET($O$10,0,0,$H$8,5),4)</f>
        <v>29520</v>
      </c>
      <c r="Y1162" s="132">
        <f t="shared" ref="Y1162:Y1181" ca="1" si="229">VLOOKUP($U1162,OFFSET($O$10,0,0,$H$8,5),5)</f>
        <v>29520</v>
      </c>
      <c r="Z1162">
        <f t="shared" si="220"/>
        <v>1153</v>
      </c>
    </row>
    <row r="1163" spans="7:26" x14ac:dyDescent="0.2">
      <c r="G1163" s="371"/>
      <c r="M1163" t="str">
        <f t="shared" ref="M1163:M1181" si="230">IF(M1162&lt;$H$8,M1162+1,"")</f>
        <v/>
      </c>
      <c r="N1163" t="str">
        <f t="shared" ref="N1163:N1181" si="231">IF(AND(ISNUMBER(N1162),1&lt;N1162),N1162-1,"")</f>
        <v/>
      </c>
      <c r="O1163" s="31" t="e">
        <f t="shared" ca="1" si="221"/>
        <v>#VALUE!</v>
      </c>
      <c r="P1163" s="132" t="str">
        <f t="shared" ca="1" si="222"/>
        <v/>
      </c>
      <c r="Q1163" s="132" t="str">
        <f t="shared" ca="1" si="223"/>
        <v/>
      </c>
      <c r="R1163" s="132" t="str">
        <f t="shared" ca="1" si="224"/>
        <v/>
      </c>
      <c r="S1163" s="132" t="str">
        <f t="shared" ca="1" si="225"/>
        <v/>
      </c>
      <c r="U1163" s="31">
        <v>1.2166666666666668</v>
      </c>
      <c r="V1163" s="132">
        <f t="shared" ca="1" si="226"/>
        <v>29520</v>
      </c>
      <c r="W1163" s="132">
        <f t="shared" ca="1" si="227"/>
        <v>29520</v>
      </c>
      <c r="X1163" s="132">
        <f t="shared" ca="1" si="228"/>
        <v>29520</v>
      </c>
      <c r="Y1163" s="132">
        <f t="shared" ca="1" si="229"/>
        <v>29520</v>
      </c>
      <c r="Z1163">
        <f t="shared" ref="Z1163:Z1181" si="232">Z1162+1</f>
        <v>1154</v>
      </c>
    </row>
    <row r="1164" spans="7:26" x14ac:dyDescent="0.2">
      <c r="G1164" s="371"/>
      <c r="M1164" t="str">
        <f t="shared" si="230"/>
        <v/>
      </c>
      <c r="N1164" t="str">
        <f t="shared" si="231"/>
        <v/>
      </c>
      <c r="O1164" s="31" t="e">
        <f t="shared" ca="1" si="221"/>
        <v>#VALUE!</v>
      </c>
      <c r="P1164" s="132" t="str">
        <f t="shared" ca="1" si="222"/>
        <v/>
      </c>
      <c r="Q1164" s="132" t="str">
        <f t="shared" ca="1" si="223"/>
        <v/>
      </c>
      <c r="R1164" s="132" t="str">
        <f t="shared" ca="1" si="224"/>
        <v/>
      </c>
      <c r="S1164" s="132" t="str">
        <f t="shared" ca="1" si="225"/>
        <v/>
      </c>
      <c r="U1164" s="31">
        <v>1.2173611111111111</v>
      </c>
      <c r="V1164" s="132">
        <f t="shared" ca="1" si="226"/>
        <v>29520</v>
      </c>
      <c r="W1164" s="132">
        <f t="shared" ca="1" si="227"/>
        <v>29520</v>
      </c>
      <c r="X1164" s="132">
        <f t="shared" ca="1" si="228"/>
        <v>29520</v>
      </c>
      <c r="Y1164" s="132">
        <f t="shared" ca="1" si="229"/>
        <v>29520</v>
      </c>
      <c r="Z1164">
        <f t="shared" si="232"/>
        <v>1155</v>
      </c>
    </row>
    <row r="1165" spans="7:26" x14ac:dyDescent="0.2">
      <c r="G1165" s="371"/>
      <c r="M1165" t="str">
        <f t="shared" si="230"/>
        <v/>
      </c>
      <c r="N1165" t="str">
        <f t="shared" si="231"/>
        <v/>
      </c>
      <c r="O1165" s="31" t="e">
        <f t="shared" ca="1" si="221"/>
        <v>#VALUE!</v>
      </c>
      <c r="P1165" s="132" t="str">
        <f t="shared" ca="1" si="222"/>
        <v/>
      </c>
      <c r="Q1165" s="132" t="str">
        <f t="shared" ca="1" si="223"/>
        <v/>
      </c>
      <c r="R1165" s="132" t="str">
        <f t="shared" ca="1" si="224"/>
        <v/>
      </c>
      <c r="S1165" s="132" t="str">
        <f t="shared" ca="1" si="225"/>
        <v/>
      </c>
      <c r="U1165" s="31">
        <v>1.2180555555555554</v>
      </c>
      <c r="V1165" s="132">
        <f t="shared" ca="1" si="226"/>
        <v>29520</v>
      </c>
      <c r="W1165" s="132">
        <f t="shared" ca="1" si="227"/>
        <v>29520</v>
      </c>
      <c r="X1165" s="132">
        <f t="shared" ca="1" si="228"/>
        <v>29520</v>
      </c>
      <c r="Y1165" s="132">
        <f t="shared" ca="1" si="229"/>
        <v>29520</v>
      </c>
      <c r="Z1165">
        <f t="shared" si="232"/>
        <v>1156</v>
      </c>
    </row>
    <row r="1166" spans="7:26" x14ac:dyDescent="0.2">
      <c r="G1166" s="371"/>
      <c r="M1166" t="str">
        <f t="shared" si="230"/>
        <v/>
      </c>
      <c r="N1166" t="str">
        <f t="shared" si="231"/>
        <v/>
      </c>
      <c r="O1166" s="31" t="e">
        <f t="shared" ca="1" si="221"/>
        <v>#VALUE!</v>
      </c>
      <c r="P1166" s="132" t="str">
        <f t="shared" ca="1" si="222"/>
        <v/>
      </c>
      <c r="Q1166" s="132" t="str">
        <f t="shared" ca="1" si="223"/>
        <v/>
      </c>
      <c r="R1166" s="132" t="str">
        <f t="shared" ca="1" si="224"/>
        <v/>
      </c>
      <c r="S1166" s="132" t="str">
        <f t="shared" ca="1" si="225"/>
        <v/>
      </c>
      <c r="U1166" s="31">
        <v>1.21875</v>
      </c>
      <c r="V1166" s="132">
        <f t="shared" ca="1" si="226"/>
        <v>29520</v>
      </c>
      <c r="W1166" s="132">
        <f t="shared" ca="1" si="227"/>
        <v>29520</v>
      </c>
      <c r="X1166" s="132">
        <f t="shared" ca="1" si="228"/>
        <v>29520</v>
      </c>
      <c r="Y1166" s="132">
        <f t="shared" ca="1" si="229"/>
        <v>29520</v>
      </c>
      <c r="Z1166">
        <f t="shared" si="232"/>
        <v>1157</v>
      </c>
    </row>
    <row r="1167" spans="7:26" x14ac:dyDescent="0.2">
      <c r="G1167" s="371"/>
      <c r="M1167" t="str">
        <f t="shared" si="230"/>
        <v/>
      </c>
      <c r="N1167" t="str">
        <f t="shared" si="231"/>
        <v/>
      </c>
      <c r="O1167" s="31" t="e">
        <f t="shared" ref="O1167:O1181" ca="1" si="233">IF(ISNUMBER($G1167),OFFSET(G$9,$N1167,0),"")+IF(VALUE(OFFSET(G$9,$N1167,0))&lt;8/24,1,0)</f>
        <v>#VALUE!</v>
      </c>
      <c r="P1167" s="132" t="str">
        <f t="shared" ref="P1167:P1181" ca="1" si="234">IF(ISNUMBER($G1167),OFFSET(H$9,$N1167,0),"")</f>
        <v/>
      </c>
      <c r="Q1167" s="132" t="str">
        <f t="shared" ref="Q1167:Q1181" ca="1" si="235">IF(ISNUMBER($G1167),OFFSET(I$9,$N1167,0),"")</f>
        <v/>
      </c>
      <c r="R1167" s="132" t="str">
        <f t="shared" ref="R1167:R1181" ca="1" si="236">IF(ISNUMBER($G1167),OFFSET(J$9,$N1167,0),"")</f>
        <v/>
      </c>
      <c r="S1167" s="132" t="str">
        <f t="shared" ref="S1167:S1181" ca="1" si="237">IF(ISNUMBER($G1167),OFFSET(K$9,$N1167,0),"")</f>
        <v/>
      </c>
      <c r="U1167" s="31">
        <v>1.2194444444444446</v>
      </c>
      <c r="V1167" s="132">
        <f t="shared" ca="1" si="226"/>
        <v>29520</v>
      </c>
      <c r="W1167" s="132">
        <f t="shared" ca="1" si="227"/>
        <v>29520</v>
      </c>
      <c r="X1167" s="132">
        <f t="shared" ca="1" si="228"/>
        <v>29520</v>
      </c>
      <c r="Y1167" s="132">
        <f t="shared" ca="1" si="229"/>
        <v>29520</v>
      </c>
      <c r="Z1167">
        <f t="shared" si="232"/>
        <v>1158</v>
      </c>
    </row>
    <row r="1168" spans="7:26" x14ac:dyDescent="0.2">
      <c r="G1168" s="371"/>
      <c r="M1168" t="str">
        <f t="shared" si="230"/>
        <v/>
      </c>
      <c r="N1168" t="str">
        <f t="shared" si="231"/>
        <v/>
      </c>
      <c r="O1168" s="31" t="e">
        <f t="shared" ca="1" si="233"/>
        <v>#VALUE!</v>
      </c>
      <c r="P1168" s="132" t="str">
        <f t="shared" ca="1" si="234"/>
        <v/>
      </c>
      <c r="Q1168" s="132" t="str">
        <f t="shared" ca="1" si="235"/>
        <v/>
      </c>
      <c r="R1168" s="132" t="str">
        <f t="shared" ca="1" si="236"/>
        <v/>
      </c>
      <c r="S1168" s="132" t="str">
        <f t="shared" ca="1" si="237"/>
        <v/>
      </c>
      <c r="U1168" s="31">
        <v>1.2201388888888889</v>
      </c>
      <c r="V1168" s="132">
        <f t="shared" ca="1" si="226"/>
        <v>29520</v>
      </c>
      <c r="W1168" s="132">
        <f t="shared" ca="1" si="227"/>
        <v>29520</v>
      </c>
      <c r="X1168" s="132">
        <f t="shared" ca="1" si="228"/>
        <v>29520</v>
      </c>
      <c r="Y1168" s="132">
        <f t="shared" ca="1" si="229"/>
        <v>29520</v>
      </c>
      <c r="Z1168">
        <f t="shared" si="232"/>
        <v>1159</v>
      </c>
    </row>
    <row r="1169" spans="7:26" x14ac:dyDescent="0.2">
      <c r="G1169" s="371"/>
      <c r="M1169" t="str">
        <f t="shared" si="230"/>
        <v/>
      </c>
      <c r="N1169" t="str">
        <f t="shared" si="231"/>
        <v/>
      </c>
      <c r="O1169" s="31" t="e">
        <f t="shared" ca="1" si="233"/>
        <v>#VALUE!</v>
      </c>
      <c r="P1169" s="132" t="str">
        <f t="shared" ca="1" si="234"/>
        <v/>
      </c>
      <c r="Q1169" s="132" t="str">
        <f t="shared" ca="1" si="235"/>
        <v/>
      </c>
      <c r="R1169" s="132" t="str">
        <f t="shared" ca="1" si="236"/>
        <v/>
      </c>
      <c r="S1169" s="132" t="str">
        <f t="shared" ca="1" si="237"/>
        <v/>
      </c>
      <c r="U1169" s="31">
        <v>1.2208333333333332</v>
      </c>
      <c r="V1169" s="132">
        <f t="shared" ca="1" si="226"/>
        <v>29520</v>
      </c>
      <c r="W1169" s="132">
        <f t="shared" ca="1" si="227"/>
        <v>29520</v>
      </c>
      <c r="X1169" s="132">
        <f t="shared" ca="1" si="228"/>
        <v>29520</v>
      </c>
      <c r="Y1169" s="132">
        <f t="shared" ca="1" si="229"/>
        <v>29520</v>
      </c>
      <c r="Z1169">
        <f t="shared" si="232"/>
        <v>1160</v>
      </c>
    </row>
    <row r="1170" spans="7:26" x14ac:dyDescent="0.2">
      <c r="G1170" s="371"/>
      <c r="M1170" t="str">
        <f t="shared" si="230"/>
        <v/>
      </c>
      <c r="N1170" t="str">
        <f t="shared" si="231"/>
        <v/>
      </c>
      <c r="O1170" s="31" t="e">
        <f t="shared" ca="1" si="233"/>
        <v>#VALUE!</v>
      </c>
      <c r="P1170" s="132" t="str">
        <f t="shared" ca="1" si="234"/>
        <v/>
      </c>
      <c r="Q1170" s="132" t="str">
        <f t="shared" ca="1" si="235"/>
        <v/>
      </c>
      <c r="R1170" s="132" t="str">
        <f t="shared" ca="1" si="236"/>
        <v/>
      </c>
      <c r="S1170" s="132" t="str">
        <f t="shared" ca="1" si="237"/>
        <v/>
      </c>
      <c r="U1170" s="31">
        <v>1.2215277777777778</v>
      </c>
      <c r="V1170" s="132">
        <f t="shared" ca="1" si="226"/>
        <v>29520</v>
      </c>
      <c r="W1170" s="132">
        <f t="shared" ca="1" si="227"/>
        <v>29520</v>
      </c>
      <c r="X1170" s="132">
        <f t="shared" ca="1" si="228"/>
        <v>29520</v>
      </c>
      <c r="Y1170" s="132">
        <f t="shared" ca="1" si="229"/>
        <v>29520</v>
      </c>
      <c r="Z1170">
        <f t="shared" si="232"/>
        <v>1161</v>
      </c>
    </row>
    <row r="1171" spans="7:26" x14ac:dyDescent="0.2">
      <c r="G1171" s="371"/>
      <c r="M1171" t="str">
        <f t="shared" si="230"/>
        <v/>
      </c>
      <c r="N1171" t="str">
        <f t="shared" si="231"/>
        <v/>
      </c>
      <c r="O1171" s="31" t="e">
        <f t="shared" ca="1" si="233"/>
        <v>#VALUE!</v>
      </c>
      <c r="P1171" s="132" t="str">
        <f t="shared" ca="1" si="234"/>
        <v/>
      </c>
      <c r="Q1171" s="132" t="str">
        <f t="shared" ca="1" si="235"/>
        <v/>
      </c>
      <c r="R1171" s="132" t="str">
        <f t="shared" ca="1" si="236"/>
        <v/>
      </c>
      <c r="S1171" s="132" t="str">
        <f t="shared" ca="1" si="237"/>
        <v/>
      </c>
      <c r="U1171" s="31">
        <v>1.2222222222222223</v>
      </c>
      <c r="V1171" s="132">
        <f t="shared" ca="1" si="226"/>
        <v>29520</v>
      </c>
      <c r="W1171" s="132">
        <f t="shared" ca="1" si="227"/>
        <v>29520</v>
      </c>
      <c r="X1171" s="132">
        <f t="shared" ca="1" si="228"/>
        <v>29520</v>
      </c>
      <c r="Y1171" s="132">
        <f t="shared" ca="1" si="229"/>
        <v>29520</v>
      </c>
      <c r="Z1171">
        <f t="shared" si="232"/>
        <v>1162</v>
      </c>
    </row>
    <row r="1172" spans="7:26" x14ac:dyDescent="0.2">
      <c r="G1172" s="371"/>
      <c r="M1172" t="str">
        <f t="shared" si="230"/>
        <v/>
      </c>
      <c r="N1172" t="str">
        <f t="shared" si="231"/>
        <v/>
      </c>
      <c r="O1172" s="31" t="e">
        <f t="shared" ca="1" si="233"/>
        <v>#VALUE!</v>
      </c>
      <c r="P1172" s="132" t="str">
        <f t="shared" ca="1" si="234"/>
        <v/>
      </c>
      <c r="Q1172" s="132" t="str">
        <f t="shared" ca="1" si="235"/>
        <v/>
      </c>
      <c r="R1172" s="132" t="str">
        <f t="shared" ca="1" si="236"/>
        <v/>
      </c>
      <c r="S1172" s="132" t="str">
        <f t="shared" ca="1" si="237"/>
        <v/>
      </c>
      <c r="U1172" s="31">
        <v>1.2229166666666667</v>
      </c>
      <c r="V1172" s="132">
        <f t="shared" ca="1" si="226"/>
        <v>29520</v>
      </c>
      <c r="W1172" s="132">
        <f t="shared" ca="1" si="227"/>
        <v>29520</v>
      </c>
      <c r="X1172" s="132">
        <f t="shared" ca="1" si="228"/>
        <v>29520</v>
      </c>
      <c r="Y1172" s="132">
        <f t="shared" ca="1" si="229"/>
        <v>29520</v>
      </c>
      <c r="Z1172">
        <f t="shared" si="232"/>
        <v>1163</v>
      </c>
    </row>
    <row r="1173" spans="7:26" x14ac:dyDescent="0.2">
      <c r="G1173" s="371"/>
      <c r="M1173" t="str">
        <f t="shared" si="230"/>
        <v/>
      </c>
      <c r="N1173" t="str">
        <f t="shared" si="231"/>
        <v/>
      </c>
      <c r="O1173" s="31" t="e">
        <f t="shared" ca="1" si="233"/>
        <v>#VALUE!</v>
      </c>
      <c r="P1173" s="132" t="str">
        <f t="shared" ca="1" si="234"/>
        <v/>
      </c>
      <c r="Q1173" s="132" t="str">
        <f t="shared" ca="1" si="235"/>
        <v/>
      </c>
      <c r="R1173" s="132" t="str">
        <f t="shared" ca="1" si="236"/>
        <v/>
      </c>
      <c r="S1173" s="132" t="str">
        <f t="shared" ca="1" si="237"/>
        <v/>
      </c>
      <c r="U1173" s="31">
        <v>1.223611111111111</v>
      </c>
      <c r="V1173" s="132">
        <f t="shared" ca="1" si="226"/>
        <v>29520</v>
      </c>
      <c r="W1173" s="132">
        <f t="shared" ca="1" si="227"/>
        <v>29520</v>
      </c>
      <c r="X1173" s="132">
        <f t="shared" ca="1" si="228"/>
        <v>29520</v>
      </c>
      <c r="Y1173" s="132">
        <f t="shared" ca="1" si="229"/>
        <v>29520</v>
      </c>
      <c r="Z1173">
        <f t="shared" si="232"/>
        <v>1164</v>
      </c>
    </row>
    <row r="1174" spans="7:26" x14ac:dyDescent="0.2">
      <c r="G1174" s="371"/>
      <c r="M1174" t="str">
        <f t="shared" si="230"/>
        <v/>
      </c>
      <c r="N1174" t="str">
        <f t="shared" si="231"/>
        <v/>
      </c>
      <c r="O1174" s="31" t="e">
        <f t="shared" ca="1" si="233"/>
        <v>#VALUE!</v>
      </c>
      <c r="P1174" s="132" t="str">
        <f t="shared" ca="1" si="234"/>
        <v/>
      </c>
      <c r="Q1174" s="132" t="str">
        <f t="shared" ca="1" si="235"/>
        <v/>
      </c>
      <c r="R1174" s="132" t="str">
        <f t="shared" ca="1" si="236"/>
        <v/>
      </c>
      <c r="S1174" s="132" t="str">
        <f t="shared" ca="1" si="237"/>
        <v/>
      </c>
      <c r="U1174" s="31">
        <v>1.2243055555555555</v>
      </c>
      <c r="V1174" s="132">
        <f t="shared" ca="1" si="226"/>
        <v>29520</v>
      </c>
      <c r="W1174" s="132">
        <f t="shared" ca="1" si="227"/>
        <v>29520</v>
      </c>
      <c r="X1174" s="132">
        <f t="shared" ca="1" si="228"/>
        <v>29520</v>
      </c>
      <c r="Y1174" s="132">
        <f t="shared" ca="1" si="229"/>
        <v>29520</v>
      </c>
      <c r="Z1174">
        <f t="shared" si="232"/>
        <v>1165</v>
      </c>
    </row>
    <row r="1175" spans="7:26" x14ac:dyDescent="0.2">
      <c r="G1175" s="371"/>
      <c r="M1175" t="str">
        <f t="shared" si="230"/>
        <v/>
      </c>
      <c r="N1175" t="str">
        <f t="shared" si="231"/>
        <v/>
      </c>
      <c r="O1175" s="31" t="e">
        <f t="shared" ca="1" si="233"/>
        <v>#VALUE!</v>
      </c>
      <c r="P1175" s="132" t="str">
        <f t="shared" ca="1" si="234"/>
        <v/>
      </c>
      <c r="Q1175" s="132" t="str">
        <f t="shared" ca="1" si="235"/>
        <v/>
      </c>
      <c r="R1175" s="132" t="str">
        <f t="shared" ca="1" si="236"/>
        <v/>
      </c>
      <c r="S1175" s="132" t="str">
        <f t="shared" ca="1" si="237"/>
        <v/>
      </c>
      <c r="U1175" s="31">
        <v>1.2250000000000001</v>
      </c>
      <c r="V1175" s="132">
        <f t="shared" ca="1" si="226"/>
        <v>29520</v>
      </c>
      <c r="W1175" s="132">
        <f t="shared" ca="1" si="227"/>
        <v>29520</v>
      </c>
      <c r="X1175" s="132">
        <f t="shared" ca="1" si="228"/>
        <v>29520</v>
      </c>
      <c r="Y1175" s="132">
        <f t="shared" ca="1" si="229"/>
        <v>29520</v>
      </c>
      <c r="Z1175">
        <f t="shared" si="232"/>
        <v>1166</v>
      </c>
    </row>
    <row r="1176" spans="7:26" x14ac:dyDescent="0.2">
      <c r="G1176" s="371"/>
      <c r="M1176" t="str">
        <f t="shared" si="230"/>
        <v/>
      </c>
      <c r="N1176" t="str">
        <f t="shared" si="231"/>
        <v/>
      </c>
      <c r="O1176" s="31" t="e">
        <f t="shared" ca="1" si="233"/>
        <v>#VALUE!</v>
      </c>
      <c r="P1176" s="132" t="str">
        <f t="shared" ca="1" si="234"/>
        <v/>
      </c>
      <c r="Q1176" s="132" t="str">
        <f t="shared" ca="1" si="235"/>
        <v/>
      </c>
      <c r="R1176" s="132" t="str">
        <f t="shared" ca="1" si="236"/>
        <v/>
      </c>
      <c r="S1176" s="132" t="str">
        <f t="shared" ca="1" si="237"/>
        <v/>
      </c>
      <c r="U1176" s="31">
        <v>1.2256944444444444</v>
      </c>
      <c r="V1176" s="132">
        <f t="shared" ca="1" si="226"/>
        <v>29520</v>
      </c>
      <c r="W1176" s="132">
        <f t="shared" ca="1" si="227"/>
        <v>29520</v>
      </c>
      <c r="X1176" s="132">
        <f t="shared" ca="1" si="228"/>
        <v>29520</v>
      </c>
      <c r="Y1176" s="132">
        <f t="shared" ca="1" si="229"/>
        <v>29520</v>
      </c>
      <c r="Z1176">
        <f t="shared" si="232"/>
        <v>1167</v>
      </c>
    </row>
    <row r="1177" spans="7:26" x14ac:dyDescent="0.2">
      <c r="G1177" s="371"/>
      <c r="M1177" t="str">
        <f t="shared" si="230"/>
        <v/>
      </c>
      <c r="N1177" t="str">
        <f t="shared" si="231"/>
        <v/>
      </c>
      <c r="O1177" s="31" t="e">
        <f t="shared" ca="1" si="233"/>
        <v>#VALUE!</v>
      </c>
      <c r="P1177" s="132" t="str">
        <f t="shared" ca="1" si="234"/>
        <v/>
      </c>
      <c r="Q1177" s="132" t="str">
        <f t="shared" ca="1" si="235"/>
        <v/>
      </c>
      <c r="R1177" s="132" t="str">
        <f t="shared" ca="1" si="236"/>
        <v/>
      </c>
      <c r="S1177" s="132" t="str">
        <f t="shared" ca="1" si="237"/>
        <v/>
      </c>
      <c r="U1177" s="31">
        <v>1.226388888888889</v>
      </c>
      <c r="V1177" s="132">
        <f t="shared" ca="1" si="226"/>
        <v>29520</v>
      </c>
      <c r="W1177" s="132">
        <f t="shared" ca="1" si="227"/>
        <v>29520</v>
      </c>
      <c r="X1177" s="132">
        <f t="shared" ca="1" si="228"/>
        <v>29520</v>
      </c>
      <c r="Y1177" s="132">
        <f t="shared" ca="1" si="229"/>
        <v>29520</v>
      </c>
      <c r="Z1177">
        <f t="shared" si="232"/>
        <v>1168</v>
      </c>
    </row>
    <row r="1178" spans="7:26" x14ac:dyDescent="0.2">
      <c r="G1178" s="371"/>
      <c r="M1178" t="str">
        <f t="shared" si="230"/>
        <v/>
      </c>
      <c r="N1178" t="str">
        <f t="shared" si="231"/>
        <v/>
      </c>
      <c r="O1178" s="31" t="e">
        <f t="shared" ca="1" si="233"/>
        <v>#VALUE!</v>
      </c>
      <c r="P1178" s="132" t="str">
        <f t="shared" ca="1" si="234"/>
        <v/>
      </c>
      <c r="Q1178" s="132" t="str">
        <f t="shared" ca="1" si="235"/>
        <v/>
      </c>
      <c r="R1178" s="132" t="str">
        <f t="shared" ca="1" si="236"/>
        <v/>
      </c>
      <c r="S1178" s="132" t="str">
        <f t="shared" ca="1" si="237"/>
        <v/>
      </c>
      <c r="U1178" s="31">
        <v>1.2270833333333333</v>
      </c>
      <c r="V1178" s="132">
        <f t="shared" ca="1" si="226"/>
        <v>29520</v>
      </c>
      <c r="W1178" s="132">
        <f t="shared" ca="1" si="227"/>
        <v>29520</v>
      </c>
      <c r="X1178" s="132">
        <f t="shared" ca="1" si="228"/>
        <v>29520</v>
      </c>
      <c r="Y1178" s="132">
        <f t="shared" ca="1" si="229"/>
        <v>29520</v>
      </c>
      <c r="Z1178">
        <f t="shared" si="232"/>
        <v>1169</v>
      </c>
    </row>
    <row r="1179" spans="7:26" x14ac:dyDescent="0.2">
      <c r="G1179" s="371"/>
      <c r="M1179" t="str">
        <f t="shared" si="230"/>
        <v/>
      </c>
      <c r="N1179" t="str">
        <f t="shared" si="231"/>
        <v/>
      </c>
      <c r="O1179" s="31" t="e">
        <f t="shared" ca="1" si="233"/>
        <v>#VALUE!</v>
      </c>
      <c r="P1179" s="132" t="str">
        <f t="shared" ca="1" si="234"/>
        <v/>
      </c>
      <c r="Q1179" s="132" t="str">
        <f t="shared" ca="1" si="235"/>
        <v/>
      </c>
      <c r="R1179" s="132" t="str">
        <f t="shared" ca="1" si="236"/>
        <v/>
      </c>
      <c r="S1179" s="132" t="str">
        <f t="shared" ca="1" si="237"/>
        <v/>
      </c>
      <c r="U1179" s="31">
        <v>1.2277777777777779</v>
      </c>
      <c r="V1179" s="132">
        <f t="shared" ca="1" si="226"/>
        <v>29520</v>
      </c>
      <c r="W1179" s="132">
        <f t="shared" ca="1" si="227"/>
        <v>29520</v>
      </c>
      <c r="X1179" s="132">
        <f t="shared" ca="1" si="228"/>
        <v>29520</v>
      </c>
      <c r="Y1179" s="132">
        <f t="shared" ca="1" si="229"/>
        <v>29520</v>
      </c>
      <c r="Z1179">
        <f t="shared" si="232"/>
        <v>1170</v>
      </c>
    </row>
    <row r="1180" spans="7:26" x14ac:dyDescent="0.2">
      <c r="G1180" s="371"/>
      <c r="M1180" t="str">
        <f t="shared" si="230"/>
        <v/>
      </c>
      <c r="N1180" t="str">
        <f t="shared" si="231"/>
        <v/>
      </c>
      <c r="O1180" s="31" t="e">
        <f t="shared" ca="1" si="233"/>
        <v>#VALUE!</v>
      </c>
      <c r="P1180" s="132" t="str">
        <f t="shared" ca="1" si="234"/>
        <v/>
      </c>
      <c r="Q1180" s="132" t="str">
        <f t="shared" ca="1" si="235"/>
        <v/>
      </c>
      <c r="R1180" s="132" t="str">
        <f t="shared" ca="1" si="236"/>
        <v/>
      </c>
      <c r="S1180" s="132" t="str">
        <f t="shared" ca="1" si="237"/>
        <v/>
      </c>
      <c r="U1180" s="31">
        <v>1.2284722222222222</v>
      </c>
      <c r="V1180" s="132">
        <f t="shared" ca="1" si="226"/>
        <v>29520</v>
      </c>
      <c r="W1180" s="132">
        <f t="shared" ca="1" si="227"/>
        <v>29520</v>
      </c>
      <c r="X1180" s="132">
        <f t="shared" ca="1" si="228"/>
        <v>29520</v>
      </c>
      <c r="Y1180" s="132">
        <f t="shared" ca="1" si="229"/>
        <v>29520</v>
      </c>
      <c r="Z1180">
        <f t="shared" si="232"/>
        <v>1171</v>
      </c>
    </row>
    <row r="1181" spans="7:26" x14ac:dyDescent="0.2">
      <c r="G1181" s="371"/>
      <c r="M1181" t="str">
        <f t="shared" si="230"/>
        <v/>
      </c>
      <c r="N1181" t="str">
        <f t="shared" si="231"/>
        <v/>
      </c>
      <c r="O1181" s="31" t="e">
        <f t="shared" ca="1" si="233"/>
        <v>#VALUE!</v>
      </c>
      <c r="P1181" s="132" t="str">
        <f t="shared" ca="1" si="234"/>
        <v/>
      </c>
      <c r="Q1181" s="132" t="str">
        <f t="shared" ca="1" si="235"/>
        <v/>
      </c>
      <c r="R1181" s="132" t="str">
        <f t="shared" ca="1" si="236"/>
        <v/>
      </c>
      <c r="S1181" s="132" t="str">
        <f t="shared" ca="1" si="237"/>
        <v/>
      </c>
      <c r="U1181" s="31">
        <v>1.2291666666666667</v>
      </c>
      <c r="V1181" s="132">
        <f t="shared" ca="1" si="226"/>
        <v>29520</v>
      </c>
      <c r="W1181" s="132">
        <f t="shared" ca="1" si="227"/>
        <v>29520</v>
      </c>
      <c r="X1181" s="132">
        <f t="shared" ca="1" si="228"/>
        <v>29520</v>
      </c>
      <c r="Y1181" s="132">
        <f t="shared" ca="1" si="229"/>
        <v>29520</v>
      </c>
      <c r="Z1181">
        <f t="shared" si="232"/>
        <v>1172</v>
      </c>
    </row>
    <row r="1182" spans="7:26" x14ac:dyDescent="0.2">
      <c r="P1182" s="132"/>
      <c r="Q1182" s="132"/>
      <c r="R1182" s="132"/>
      <c r="S1182" s="132"/>
      <c r="U1182" s="131"/>
      <c r="V1182" s="132"/>
      <c r="W1182" s="132"/>
      <c r="X1182" s="132"/>
      <c r="Y1182" s="132"/>
    </row>
    <row r="1183" spans="7:26" x14ac:dyDescent="0.2">
      <c r="P1183" s="132"/>
      <c r="Q1183" s="132"/>
      <c r="R1183" s="132"/>
      <c r="S1183" s="132"/>
      <c r="U1183" s="131"/>
      <c r="V1183" s="132"/>
      <c r="W1183" s="132"/>
      <c r="X1183" s="132"/>
      <c r="Y1183" s="132"/>
    </row>
    <row r="1184" spans="7:26" x14ac:dyDescent="0.2">
      <c r="P1184" s="132"/>
      <c r="Q1184" s="132"/>
      <c r="R1184" s="132"/>
      <c r="S1184" s="132"/>
      <c r="U1184" s="131"/>
      <c r="V1184" s="132"/>
      <c r="W1184" s="132"/>
      <c r="X1184" s="132"/>
      <c r="Y1184" s="132"/>
    </row>
    <row r="1185" spans="16:25" x14ac:dyDescent="0.2">
      <c r="P1185" s="132"/>
      <c r="Q1185" s="132"/>
      <c r="R1185" s="132"/>
      <c r="S1185" s="132"/>
      <c r="U1185" s="131"/>
      <c r="V1185" s="132"/>
      <c r="W1185" s="132"/>
      <c r="X1185" s="132"/>
      <c r="Y1185" s="132"/>
    </row>
    <row r="1186" spans="16:25" x14ac:dyDescent="0.2">
      <c r="P1186" s="132"/>
      <c r="Q1186" s="132"/>
      <c r="R1186" s="132"/>
      <c r="S1186" s="132"/>
      <c r="U1186" s="131"/>
      <c r="V1186" s="132"/>
      <c r="W1186" s="132"/>
      <c r="X1186" s="132"/>
      <c r="Y1186" s="132"/>
    </row>
    <row r="1187" spans="16:25" x14ac:dyDescent="0.2">
      <c r="P1187" s="132"/>
      <c r="Q1187" s="132"/>
      <c r="R1187" s="132"/>
      <c r="S1187" s="132"/>
      <c r="U1187" s="131"/>
      <c r="V1187" s="132"/>
      <c r="W1187" s="132"/>
      <c r="X1187" s="132"/>
      <c r="Y1187" s="132"/>
    </row>
    <row r="1188" spans="16:25" x14ac:dyDescent="0.2">
      <c r="P1188" s="132"/>
      <c r="Q1188" s="132"/>
      <c r="R1188" s="132"/>
      <c r="S1188" s="132"/>
      <c r="U1188" s="131"/>
      <c r="V1188" s="132"/>
      <c r="W1188" s="132"/>
      <c r="X1188" s="132"/>
      <c r="Y1188" s="132"/>
    </row>
    <row r="1189" spans="16:25" x14ac:dyDescent="0.2">
      <c r="P1189" s="132"/>
      <c r="Q1189" s="132"/>
      <c r="R1189" s="132"/>
      <c r="S1189" s="132"/>
      <c r="U1189" s="131"/>
      <c r="V1189" s="132"/>
      <c r="W1189" s="132"/>
      <c r="X1189" s="132"/>
      <c r="Y1189" s="132"/>
    </row>
    <row r="1190" spans="16:25" x14ac:dyDescent="0.2">
      <c r="P1190" s="132"/>
      <c r="Q1190" s="132"/>
      <c r="R1190" s="132"/>
      <c r="S1190" s="132"/>
      <c r="U1190" s="131"/>
      <c r="V1190" s="132"/>
      <c r="W1190" s="132"/>
      <c r="X1190" s="132"/>
      <c r="Y1190" s="132"/>
    </row>
    <row r="1191" spans="16:25" x14ac:dyDescent="0.2">
      <c r="P1191" s="132"/>
      <c r="Q1191" s="132"/>
      <c r="R1191" s="132"/>
      <c r="S1191" s="132"/>
      <c r="U1191" s="131"/>
      <c r="V1191" s="132"/>
      <c r="W1191" s="132"/>
      <c r="X1191" s="132"/>
      <c r="Y1191" s="132"/>
    </row>
    <row r="1192" spans="16:25" x14ac:dyDescent="0.2">
      <c r="P1192" s="132"/>
      <c r="Q1192" s="132"/>
      <c r="R1192" s="132"/>
      <c r="S1192" s="132"/>
      <c r="U1192" s="131"/>
      <c r="V1192" s="132"/>
      <c r="W1192" s="132"/>
      <c r="X1192" s="132"/>
      <c r="Y1192" s="132"/>
    </row>
    <row r="1193" spans="16:25" x14ac:dyDescent="0.2">
      <c r="P1193" s="132"/>
      <c r="Q1193" s="132"/>
      <c r="R1193" s="132"/>
      <c r="S1193" s="132"/>
      <c r="U1193" s="131"/>
      <c r="V1193" s="132"/>
      <c r="W1193" s="132"/>
      <c r="X1193" s="132"/>
      <c r="Y1193" s="132"/>
    </row>
    <row r="1194" spans="16:25" x14ac:dyDescent="0.2">
      <c r="P1194" s="132"/>
      <c r="Q1194" s="132"/>
      <c r="R1194" s="132"/>
      <c r="S1194" s="132"/>
      <c r="U1194" s="131"/>
      <c r="V1194" s="132"/>
      <c r="W1194" s="132"/>
      <c r="X1194" s="132"/>
      <c r="Y1194" s="132"/>
    </row>
    <row r="1195" spans="16:25" x14ac:dyDescent="0.2">
      <c r="P1195" s="132"/>
      <c r="Q1195" s="132"/>
      <c r="R1195" s="132"/>
      <c r="S1195" s="132"/>
      <c r="U1195" s="131"/>
      <c r="V1195" s="132"/>
      <c r="W1195" s="132"/>
      <c r="X1195" s="132"/>
      <c r="Y1195" s="132"/>
    </row>
    <row r="1196" spans="16:25" x14ac:dyDescent="0.2">
      <c r="P1196" s="132"/>
      <c r="Q1196" s="132"/>
      <c r="R1196" s="132"/>
      <c r="S1196" s="132"/>
      <c r="U1196" s="131"/>
      <c r="V1196" s="132"/>
      <c r="W1196" s="132"/>
      <c r="X1196" s="132"/>
      <c r="Y1196" s="132"/>
    </row>
    <row r="1197" spans="16:25" x14ac:dyDescent="0.2">
      <c r="P1197" s="132"/>
      <c r="Q1197" s="132"/>
      <c r="R1197" s="132"/>
      <c r="S1197" s="132"/>
      <c r="U1197" s="131"/>
      <c r="V1197" s="132"/>
      <c r="W1197" s="132"/>
      <c r="X1197" s="132"/>
      <c r="Y1197" s="132"/>
    </row>
    <row r="1198" spans="16:25" x14ac:dyDescent="0.2">
      <c r="P1198" s="132"/>
      <c r="Q1198" s="132"/>
      <c r="R1198" s="132"/>
      <c r="S1198" s="132"/>
      <c r="U1198" s="131"/>
      <c r="V1198" s="132"/>
      <c r="W1198" s="132"/>
      <c r="X1198" s="132"/>
      <c r="Y1198" s="132"/>
    </row>
    <row r="1199" spans="16:25" x14ac:dyDescent="0.2">
      <c r="P1199" s="132"/>
      <c r="Q1199" s="132"/>
      <c r="R1199" s="132"/>
      <c r="S1199" s="132"/>
      <c r="U1199" s="131"/>
      <c r="V1199" s="132"/>
      <c r="W1199" s="132"/>
      <c r="X1199" s="132"/>
      <c r="Y1199" s="132"/>
    </row>
  </sheetData>
  <mergeCells count="1">
    <mergeCell ref="C2:E2"/>
  </mergeCells>
  <phoneticPr fontId="2"/>
  <pageMargins left="0.75" right="0.75" top="1" bottom="1"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B2:O20"/>
  <sheetViews>
    <sheetView showGridLines="0" workbookViewId="0">
      <selection activeCell="E4" sqref="E4:G4"/>
    </sheetView>
  </sheetViews>
  <sheetFormatPr defaultRowHeight="13" x14ac:dyDescent="0.2"/>
  <cols>
    <col min="1" max="1" width="3.26953125" customWidth="1"/>
    <col min="2" max="3" width="3.90625" customWidth="1"/>
    <col min="4" max="4" width="9.26953125" customWidth="1"/>
    <col min="5" max="5" width="11.36328125" customWidth="1"/>
    <col min="6" max="6" width="6.90625" customWidth="1"/>
    <col min="7" max="7" width="7.08984375" customWidth="1"/>
    <col min="8" max="15" width="10.453125" customWidth="1"/>
  </cols>
  <sheetData>
    <row r="2" spans="2:15" x14ac:dyDescent="0.2">
      <c r="B2" s="347"/>
      <c r="C2" s="348" t="s">
        <v>235</v>
      </c>
      <c r="D2" s="349"/>
      <c r="E2" s="449" t="s">
        <v>236</v>
      </c>
      <c r="F2" s="449"/>
      <c r="G2" s="449"/>
      <c r="H2" s="350">
        <v>0</v>
      </c>
      <c r="I2" s="350">
        <v>1</v>
      </c>
      <c r="J2" s="350">
        <v>2</v>
      </c>
      <c r="K2" s="350">
        <v>3</v>
      </c>
      <c r="L2" s="350">
        <v>4</v>
      </c>
      <c r="M2" s="350">
        <v>11</v>
      </c>
      <c r="N2" s="350">
        <v>31</v>
      </c>
      <c r="O2" s="350">
        <v>32</v>
      </c>
    </row>
    <row r="3" spans="2:15" x14ac:dyDescent="0.2">
      <c r="B3" s="351"/>
      <c r="C3" s="24"/>
      <c r="D3" s="191"/>
      <c r="E3" s="450" t="s">
        <v>237</v>
      </c>
      <c r="F3" s="450"/>
      <c r="G3" s="450"/>
      <c r="H3" s="352" t="s">
        <v>238</v>
      </c>
      <c r="I3" s="352" t="s">
        <v>239</v>
      </c>
      <c r="J3" s="352" t="s">
        <v>240</v>
      </c>
      <c r="K3" s="352" t="s">
        <v>241</v>
      </c>
      <c r="L3" s="352" t="s">
        <v>242</v>
      </c>
      <c r="M3" s="352" t="s">
        <v>243</v>
      </c>
      <c r="N3" s="352" t="s">
        <v>244</v>
      </c>
      <c r="O3" s="352" t="s">
        <v>245</v>
      </c>
    </row>
    <row r="4" spans="2:15" x14ac:dyDescent="0.2">
      <c r="B4" s="353"/>
      <c r="C4" s="354"/>
      <c r="D4" s="355"/>
      <c r="E4" s="451" t="s">
        <v>246</v>
      </c>
      <c r="F4" s="451"/>
      <c r="G4" s="451"/>
      <c r="H4" s="356" t="s">
        <v>247</v>
      </c>
      <c r="I4" s="356" t="s">
        <v>248</v>
      </c>
      <c r="J4" s="356"/>
      <c r="K4" s="356" t="s">
        <v>249</v>
      </c>
      <c r="L4" s="356" t="s">
        <v>250</v>
      </c>
      <c r="M4" s="356" t="s">
        <v>251</v>
      </c>
      <c r="N4" s="356"/>
      <c r="O4" s="356"/>
    </row>
    <row r="5" spans="2:15" x14ac:dyDescent="0.2">
      <c r="B5" s="457" t="s">
        <v>252</v>
      </c>
      <c r="C5" s="460" t="s">
        <v>253</v>
      </c>
      <c r="D5" s="461"/>
      <c r="E5" s="462"/>
      <c r="F5" s="358" t="s">
        <v>254</v>
      </c>
      <c r="G5" s="358"/>
      <c r="H5" s="358"/>
      <c r="I5" s="358"/>
      <c r="J5" s="358"/>
      <c r="K5" s="358"/>
      <c r="L5" s="358"/>
      <c r="M5" s="358"/>
      <c r="N5" s="358"/>
      <c r="O5" s="358"/>
    </row>
    <row r="6" spans="2:15" x14ac:dyDescent="0.2">
      <c r="B6" s="458"/>
      <c r="C6" s="463"/>
      <c r="D6" s="464"/>
      <c r="E6" s="465"/>
      <c r="F6" s="452" t="s">
        <v>255</v>
      </c>
      <c r="G6" s="453"/>
      <c r="H6" s="359"/>
      <c r="I6" s="359"/>
      <c r="J6" s="359"/>
      <c r="K6" s="359"/>
      <c r="L6" s="359"/>
      <c r="M6" s="359"/>
      <c r="N6" s="359"/>
      <c r="O6" s="359"/>
    </row>
    <row r="7" spans="2:15" ht="15.5" x14ac:dyDescent="0.2">
      <c r="B7" s="458"/>
      <c r="C7" s="421"/>
      <c r="D7" s="466"/>
      <c r="E7" s="422"/>
      <c r="F7" s="455" t="s">
        <v>256</v>
      </c>
      <c r="G7" s="456"/>
      <c r="H7" s="360"/>
      <c r="I7" s="360"/>
      <c r="J7" s="360"/>
      <c r="K7" s="360"/>
      <c r="L7" s="360"/>
      <c r="M7" s="360"/>
      <c r="N7" s="360"/>
      <c r="O7" s="360"/>
    </row>
    <row r="8" spans="2:15" x14ac:dyDescent="0.2">
      <c r="B8" s="458"/>
      <c r="C8" s="457" t="s">
        <v>257</v>
      </c>
      <c r="D8" s="460" t="s">
        <v>258</v>
      </c>
      <c r="E8" s="462"/>
      <c r="F8" s="358" t="s">
        <v>254</v>
      </c>
      <c r="G8" s="358"/>
      <c r="H8" s="358"/>
      <c r="I8" s="358"/>
      <c r="J8" s="358"/>
      <c r="K8" s="358"/>
      <c r="L8" s="358"/>
      <c r="M8" s="358"/>
      <c r="N8" s="358"/>
      <c r="O8" s="358"/>
    </row>
    <row r="9" spans="2:15" x14ac:dyDescent="0.2">
      <c r="B9" s="458"/>
      <c r="C9" s="458"/>
      <c r="D9" s="463"/>
      <c r="E9" s="465"/>
      <c r="F9" s="452" t="s">
        <v>255</v>
      </c>
      <c r="G9" s="453"/>
      <c r="H9" s="359"/>
      <c r="I9" s="359"/>
      <c r="J9" s="359"/>
      <c r="K9" s="359"/>
      <c r="L9" s="359"/>
      <c r="M9" s="359"/>
      <c r="N9" s="359"/>
      <c r="O9" s="359"/>
    </row>
    <row r="10" spans="2:15" ht="15.5" x14ac:dyDescent="0.2">
      <c r="B10" s="458"/>
      <c r="C10" s="458"/>
      <c r="D10" s="421"/>
      <c r="E10" s="422"/>
      <c r="F10" s="455" t="s">
        <v>256</v>
      </c>
      <c r="G10" s="456"/>
      <c r="H10" s="360"/>
      <c r="I10" s="360"/>
      <c r="J10" s="360"/>
      <c r="K10" s="360"/>
      <c r="L10" s="360"/>
      <c r="M10" s="360"/>
      <c r="N10" s="360"/>
      <c r="O10" s="360"/>
    </row>
    <row r="11" spans="2:15" x14ac:dyDescent="0.2">
      <c r="B11" s="458"/>
      <c r="C11" s="458"/>
      <c r="D11" s="450" t="s">
        <v>262</v>
      </c>
      <c r="E11" s="467" t="s">
        <v>263</v>
      </c>
      <c r="F11" s="358" t="s">
        <v>254</v>
      </c>
      <c r="G11" s="358"/>
      <c r="H11" s="358"/>
      <c r="I11" s="358"/>
      <c r="J11" s="358"/>
      <c r="K11" s="358"/>
      <c r="L11" s="358"/>
      <c r="M11" s="358"/>
      <c r="N11" s="358"/>
      <c r="O11" s="358"/>
    </row>
    <row r="12" spans="2:15" x14ac:dyDescent="0.2">
      <c r="B12" s="458"/>
      <c r="C12" s="458"/>
      <c r="D12" s="454"/>
      <c r="E12" s="454"/>
      <c r="F12" s="452" t="s">
        <v>255</v>
      </c>
      <c r="G12" s="453"/>
      <c r="H12" s="359"/>
      <c r="I12" s="359"/>
      <c r="J12" s="359"/>
      <c r="K12" s="359"/>
      <c r="L12" s="359"/>
      <c r="M12" s="359"/>
      <c r="N12" s="359"/>
      <c r="O12" s="359"/>
    </row>
    <row r="13" spans="2:15" ht="15.5" x14ac:dyDescent="0.2">
      <c r="B13" s="458"/>
      <c r="C13" s="458"/>
      <c r="D13" s="454"/>
      <c r="E13" s="451"/>
      <c r="F13" s="455" t="s">
        <v>256</v>
      </c>
      <c r="G13" s="456"/>
      <c r="H13" s="360"/>
      <c r="I13" s="360"/>
      <c r="J13" s="360"/>
      <c r="K13" s="360"/>
      <c r="L13" s="360"/>
      <c r="M13" s="360"/>
      <c r="N13" s="360"/>
      <c r="O13" s="360"/>
    </row>
    <row r="14" spans="2:15" x14ac:dyDescent="0.2">
      <c r="B14" s="458"/>
      <c r="C14" s="458"/>
      <c r="D14" s="454"/>
      <c r="E14" s="450" t="s">
        <v>259</v>
      </c>
      <c r="F14" s="358" t="s">
        <v>254</v>
      </c>
      <c r="G14" s="358"/>
      <c r="H14" s="358"/>
      <c r="I14" s="358"/>
      <c r="J14" s="358"/>
      <c r="K14" s="358"/>
      <c r="L14" s="358"/>
      <c r="M14" s="358"/>
      <c r="N14" s="358"/>
      <c r="O14" s="358"/>
    </row>
    <row r="15" spans="2:15" x14ac:dyDescent="0.2">
      <c r="B15" s="458"/>
      <c r="C15" s="458"/>
      <c r="D15" s="454"/>
      <c r="E15" s="454"/>
      <c r="F15" s="452" t="s">
        <v>255</v>
      </c>
      <c r="G15" s="453"/>
      <c r="H15" s="359"/>
      <c r="I15" s="359"/>
      <c r="J15" s="359"/>
      <c r="K15" s="359"/>
      <c r="L15" s="359"/>
      <c r="M15" s="359"/>
      <c r="N15" s="359"/>
      <c r="O15" s="359"/>
    </row>
    <row r="16" spans="2:15" ht="15.5" x14ac:dyDescent="0.2">
      <c r="B16" s="458"/>
      <c r="C16" s="458"/>
      <c r="D16" s="454"/>
      <c r="E16" s="451"/>
      <c r="F16" s="455" t="s">
        <v>256</v>
      </c>
      <c r="G16" s="456"/>
      <c r="H16" s="360"/>
      <c r="I16" s="360"/>
      <c r="J16" s="360"/>
      <c r="K16" s="360"/>
      <c r="L16" s="360"/>
      <c r="M16" s="360"/>
      <c r="N16" s="360"/>
      <c r="O16" s="360"/>
    </row>
    <row r="17" spans="2:15" x14ac:dyDescent="0.2">
      <c r="B17" s="458"/>
      <c r="C17" s="458"/>
      <c r="D17" s="454"/>
      <c r="E17" s="450" t="s">
        <v>260</v>
      </c>
      <c r="F17" s="358" t="s">
        <v>254</v>
      </c>
      <c r="G17" s="358"/>
      <c r="H17" s="358"/>
      <c r="I17" s="358"/>
      <c r="J17" s="358"/>
      <c r="K17" s="358"/>
      <c r="L17" s="358"/>
      <c r="M17" s="358"/>
      <c r="N17" s="358"/>
      <c r="O17" s="358"/>
    </row>
    <row r="18" spans="2:15" x14ac:dyDescent="0.2">
      <c r="B18" s="458"/>
      <c r="C18" s="458"/>
      <c r="D18" s="454"/>
      <c r="E18" s="454"/>
      <c r="F18" s="452" t="s">
        <v>255</v>
      </c>
      <c r="G18" s="453"/>
      <c r="H18" s="359"/>
      <c r="I18" s="359"/>
      <c r="J18" s="359"/>
      <c r="K18" s="359"/>
      <c r="L18" s="359"/>
      <c r="M18" s="359"/>
      <c r="N18" s="359"/>
      <c r="O18" s="359"/>
    </row>
    <row r="19" spans="2:15" ht="15.5" x14ac:dyDescent="0.2">
      <c r="B19" s="459"/>
      <c r="C19" s="459"/>
      <c r="D19" s="451"/>
      <c r="E19" s="451"/>
      <c r="F19" s="455" t="s">
        <v>256</v>
      </c>
      <c r="G19" s="456"/>
      <c r="H19" s="360"/>
      <c r="I19" s="360"/>
      <c r="J19" s="360"/>
      <c r="K19" s="360"/>
      <c r="L19" s="360"/>
      <c r="M19" s="360"/>
      <c r="N19" s="360"/>
      <c r="O19" s="360"/>
    </row>
    <row r="20" spans="2:15" ht="15.5" x14ac:dyDescent="0.2">
      <c r="I20" s="357" t="s">
        <v>256</v>
      </c>
      <c r="J20" t="s">
        <v>261</v>
      </c>
      <c r="K20" t="s">
        <v>142</v>
      </c>
      <c r="L20" t="s">
        <v>153</v>
      </c>
      <c r="N20" t="s">
        <v>261</v>
      </c>
      <c r="O20" t="s">
        <v>142</v>
      </c>
    </row>
  </sheetData>
  <mergeCells count="21">
    <mergeCell ref="B5:B19"/>
    <mergeCell ref="C5:E7"/>
    <mergeCell ref="D8:E10"/>
    <mergeCell ref="E14:E16"/>
    <mergeCell ref="D11:D19"/>
    <mergeCell ref="C8:C19"/>
    <mergeCell ref="E11:E13"/>
    <mergeCell ref="E2:G2"/>
    <mergeCell ref="E3:G3"/>
    <mergeCell ref="E4:G4"/>
    <mergeCell ref="F18:G18"/>
    <mergeCell ref="E17:E19"/>
    <mergeCell ref="F7:G7"/>
    <mergeCell ref="F10:G10"/>
    <mergeCell ref="F9:G9"/>
    <mergeCell ref="F16:G16"/>
    <mergeCell ref="F19:G19"/>
    <mergeCell ref="F12:G12"/>
    <mergeCell ref="F13:G13"/>
    <mergeCell ref="F6:G6"/>
    <mergeCell ref="F15:G15"/>
  </mergeCells>
  <phoneticPr fontId="2"/>
  <pageMargins left="0.75" right="0.75" top="1" bottom="1"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B1:G16"/>
  <sheetViews>
    <sheetView showGridLines="0" topLeftCell="A13" workbookViewId="0">
      <selection activeCell="H17" sqref="H17"/>
    </sheetView>
  </sheetViews>
  <sheetFormatPr defaultRowHeight="13" x14ac:dyDescent="0.2"/>
  <cols>
    <col min="1" max="1" width="0.7265625" customWidth="1"/>
    <col min="2" max="2" width="10.1796875" customWidth="1"/>
    <col min="3" max="4" width="5.1796875" customWidth="1"/>
    <col min="5" max="5" width="6.6328125" customWidth="1"/>
    <col min="6" max="6" width="32.36328125" customWidth="1"/>
  </cols>
  <sheetData>
    <row r="1" spans="2:7" ht="104" x14ac:dyDescent="0.2">
      <c r="B1" s="380" t="s">
        <v>325</v>
      </c>
      <c r="C1" s="380"/>
      <c r="D1" s="387"/>
      <c r="E1" s="387"/>
      <c r="F1" s="387"/>
    </row>
    <row r="2" spans="2:7" ht="39" x14ac:dyDescent="0.2">
      <c r="B2" s="380" t="s">
        <v>326</v>
      </c>
      <c r="C2" s="380"/>
      <c r="D2" s="387"/>
      <c r="E2" s="387"/>
      <c r="F2" s="387"/>
    </row>
    <row r="3" spans="2:7" x14ac:dyDescent="0.2">
      <c r="B3" s="381"/>
      <c r="C3" s="381"/>
      <c r="D3" s="388"/>
      <c r="E3" s="388"/>
      <c r="F3" s="388"/>
    </row>
    <row r="4" spans="2:7" ht="208" x14ac:dyDescent="0.2">
      <c r="B4" s="381" t="s">
        <v>327</v>
      </c>
      <c r="C4" s="381"/>
      <c r="D4" s="388"/>
      <c r="E4" s="388"/>
      <c r="F4" s="388"/>
    </row>
    <row r="5" spans="2:7" x14ac:dyDescent="0.2">
      <c r="B5" s="381"/>
      <c r="C5" s="381"/>
      <c r="D5" s="388"/>
      <c r="E5" s="388"/>
      <c r="F5" s="388"/>
    </row>
    <row r="6" spans="2:7" ht="26" x14ac:dyDescent="0.2">
      <c r="B6" s="380" t="s">
        <v>328</v>
      </c>
      <c r="C6" s="380"/>
      <c r="D6" s="387"/>
      <c r="E6" s="387" t="s">
        <v>329</v>
      </c>
      <c r="F6" s="387" t="s">
        <v>330</v>
      </c>
    </row>
    <row r="7" spans="2:7" ht="13.5" thickBot="1" x14ac:dyDescent="0.25">
      <c r="B7" s="381"/>
      <c r="C7" s="381"/>
      <c r="D7" s="388"/>
      <c r="E7" s="388"/>
      <c r="F7" s="388"/>
    </row>
    <row r="8" spans="2:7" ht="169" x14ac:dyDescent="0.2">
      <c r="B8" s="382" t="s">
        <v>331</v>
      </c>
      <c r="C8" s="383"/>
      <c r="D8" s="389"/>
      <c r="E8" s="389">
        <v>4</v>
      </c>
      <c r="F8" s="390"/>
    </row>
    <row r="9" spans="2:7" ht="48" x14ac:dyDescent="0.2">
      <c r="B9" s="384"/>
      <c r="C9" s="381"/>
      <c r="D9" s="388"/>
      <c r="E9" s="391" t="s">
        <v>332</v>
      </c>
      <c r="F9" s="392" t="s">
        <v>336</v>
      </c>
    </row>
    <row r="10" spans="2:7" ht="48" x14ac:dyDescent="0.2">
      <c r="B10" s="384"/>
      <c r="C10" s="381"/>
      <c r="D10" s="388"/>
      <c r="E10" s="391" t="s">
        <v>333</v>
      </c>
      <c r="F10" s="392"/>
    </row>
    <row r="11" spans="2:7" ht="48" x14ac:dyDescent="0.2">
      <c r="B11" s="384"/>
      <c r="C11" s="381"/>
      <c r="D11" s="388"/>
      <c r="E11" s="391" t="s">
        <v>334</v>
      </c>
      <c r="F11" s="392"/>
    </row>
    <row r="12" spans="2:7" ht="48.5" thickBot="1" x14ac:dyDescent="0.25">
      <c r="B12" s="385"/>
      <c r="C12" s="386"/>
      <c r="D12" s="393"/>
      <c r="E12" s="394" t="s">
        <v>335</v>
      </c>
      <c r="F12" s="395"/>
    </row>
    <row r="13" spans="2:7" x14ac:dyDescent="0.2">
      <c r="B13" s="381"/>
      <c r="C13" s="381"/>
      <c r="D13" s="388"/>
      <c r="E13" s="388"/>
      <c r="F13" s="388"/>
    </row>
    <row r="14" spans="2:7" ht="26" x14ac:dyDescent="0.2">
      <c r="B14" s="381" t="s">
        <v>368</v>
      </c>
      <c r="C14" s="381" t="s">
        <v>369</v>
      </c>
      <c r="D14" s="388" t="s">
        <v>370</v>
      </c>
      <c r="E14" s="388" t="s">
        <v>371</v>
      </c>
      <c r="F14" s="388" t="s">
        <v>372</v>
      </c>
      <c r="G14" t="s">
        <v>375</v>
      </c>
    </row>
    <row r="15" spans="2:7" x14ac:dyDescent="0.2">
      <c r="B15" t="s">
        <v>368</v>
      </c>
      <c r="C15" t="s">
        <v>369</v>
      </c>
      <c r="D15" t="s">
        <v>370</v>
      </c>
      <c r="E15" t="s">
        <v>371</v>
      </c>
      <c r="F15" t="s">
        <v>373</v>
      </c>
      <c r="G15" t="s">
        <v>374</v>
      </c>
    </row>
    <row r="16" spans="2:7" x14ac:dyDescent="0.2">
      <c r="B16" t="s">
        <v>308</v>
      </c>
      <c r="C16" t="s">
        <v>308</v>
      </c>
      <c r="D16" t="s">
        <v>308</v>
      </c>
      <c r="E16" t="s">
        <v>308</v>
      </c>
      <c r="F16" t="s">
        <v>308</v>
      </c>
      <c r="G16" t="s">
        <v>308</v>
      </c>
    </row>
  </sheetData>
  <phoneticPr fontId="2"/>
  <hyperlinks>
    <hyperlink ref="E9" location="'条件注文'!C9:C10" display="'条件注文'!C9:C10" xr:uid="{00000000-0004-0000-0800-000000000000}"/>
    <hyperlink ref="E10" location="'条件注文'!D19:E19" display="'条件注文'!D19:E19" xr:uid="{00000000-0004-0000-0800-000001000000}"/>
    <hyperlink ref="E11" location="'条件注文'!D14:E14" display="'条件注文'!D14:E14" xr:uid="{00000000-0004-0000-0800-000002000000}"/>
    <hyperlink ref="E12" location="'条件注文'!D27:E27" display="'条件注文'!D27:E27" xr:uid="{00000000-0004-0000-0800-000003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3EF62-5B66-4C9C-BE60-09FE943E7B77}">
  <sheetPr codeName="Sheet10"/>
  <dimension ref="A1:W277"/>
  <sheetViews>
    <sheetView workbookViewId="0">
      <selection activeCell="J5" sqref="J5"/>
    </sheetView>
  </sheetViews>
  <sheetFormatPr defaultRowHeight="13" x14ac:dyDescent="0.2"/>
  <cols>
    <col min="2" max="2" width="11.90625" customWidth="1"/>
    <col min="5" max="5" width="10.36328125" customWidth="1"/>
    <col min="6" max="6" width="11.90625" customWidth="1"/>
    <col min="14" max="14" width="11.08984375" customWidth="1"/>
    <col min="15" max="15" width="11.90625" customWidth="1"/>
  </cols>
  <sheetData>
    <row r="1" spans="1:23" x14ac:dyDescent="0.2">
      <c r="A1" t="s">
        <v>339</v>
      </c>
      <c r="F1" t="s">
        <v>340</v>
      </c>
    </row>
    <row r="2" spans="1:23" x14ac:dyDescent="0.2">
      <c r="A2">
        <v>1</v>
      </c>
      <c r="B2" t="s">
        <v>341</v>
      </c>
      <c r="C2" t="s">
        <v>342</v>
      </c>
      <c r="E2" t="str">
        <f ca="1">[3]!FCANDLE($C$2,$C$3,OFFSET($G$1,MATCH($C$4,$F$2:$F$8,0),0),$C$5,$B$17,$B$18,$C$8,$C$9)</f>
        <v>FCANDLE($C$2,$C$3,OFFSET($G$1,MATCH($C$4,$F$2:$F$8,0),0),$C$5,$B$17,$B$18,$C$8,$C$9)</v>
      </c>
      <c r="F2" t="s">
        <v>343</v>
      </c>
      <c r="G2">
        <v>1</v>
      </c>
      <c r="N2" t="s">
        <v>344</v>
      </c>
    </row>
    <row r="3" spans="1:23" x14ac:dyDescent="0.2">
      <c r="A3">
        <v>2</v>
      </c>
      <c r="B3" t="s">
        <v>345</v>
      </c>
      <c r="C3">
        <v>0</v>
      </c>
      <c r="E3" t="str">
        <f ca="1">[3]!FCANDLE($C$2,$C$3,OFFSET($G$1,MATCH($C$4,$F$2:$F$8,0),0),$C$5,$C$17,$C$18,$C$8,$C$9)</f>
        <v>FCANDLE($C$2,$C$3,OFFSET($G$1,MATCH($C$4,$F$2:$F$8,0),0),$C$5,$C$17,$C$18,$C$8,$C$9)</v>
      </c>
      <c r="F3" t="s">
        <v>346</v>
      </c>
      <c r="G3">
        <v>5</v>
      </c>
      <c r="N3" t="s">
        <v>347</v>
      </c>
      <c r="O3">
        <v>250</v>
      </c>
    </row>
    <row r="4" spans="1:23" x14ac:dyDescent="0.2">
      <c r="A4">
        <v>3</v>
      </c>
      <c r="B4" t="s">
        <v>348</v>
      </c>
      <c r="C4" t="s">
        <v>343</v>
      </c>
      <c r="E4" t="str">
        <f ca="1">[3]!FCANDLE($C$2,$C$3,OFFSET($G$1,MATCH($C$4,$F$2:$F$8,0),0),$C$5,$D$17,$D$18,$C$8,$C$9)</f>
        <v>FCANDLE($C$2,$C$3,OFFSET($G$1,MATCH($C$4,$F$2:$F$8,0),0),$C$5,$D$17,$D$18,$C$8,$C$9)</v>
      </c>
      <c r="F4" t="s">
        <v>350</v>
      </c>
      <c r="G4">
        <v>15</v>
      </c>
    </row>
    <row r="5" spans="1:23" x14ac:dyDescent="0.2">
      <c r="A5">
        <v>4</v>
      </c>
      <c r="B5" t="s">
        <v>351</v>
      </c>
      <c r="C5">
        <v>0</v>
      </c>
      <c r="E5" t="str">
        <f ca="1">[3]!FCANDLE($C$2,$C$3,OFFSET($G$1,MATCH($C$4,$F$2:$F$8,0),0),$C$5,$E$17,$E$18,$C$8,$C$9)</f>
        <v>FCANDLE($C$2,$C$3,OFFSET($G$1,MATCH($C$4,$F$2:$F$8,0),0),$C$5,$E$17,$E$18,$C$8,$C$9)</v>
      </c>
      <c r="F5" t="s">
        <v>352</v>
      </c>
      <c r="G5">
        <v>30</v>
      </c>
      <c r="P5" t="s">
        <v>82</v>
      </c>
      <c r="Q5" t="s">
        <v>81</v>
      </c>
      <c r="R5" t="s">
        <v>80</v>
      </c>
      <c r="S5" t="s">
        <v>79</v>
      </c>
      <c r="T5" t="str">
        <f>I17</f>
        <v>5MA</v>
      </c>
      <c r="U5" t="str">
        <f>J17</f>
        <v>25MA</v>
      </c>
      <c r="V5" t="str">
        <f>K17</f>
        <v>50MA</v>
      </c>
      <c r="W5" t="str">
        <f>L17</f>
        <v>75MA</v>
      </c>
    </row>
    <row r="6" spans="1:23" x14ac:dyDescent="0.2">
      <c r="A6">
        <v>5</v>
      </c>
      <c r="B6" t="s">
        <v>353</v>
      </c>
      <c r="C6" t="s">
        <v>354</v>
      </c>
      <c r="E6" t="str">
        <f ca="1">[3]!FCANDLE($C$2,$C$3,OFFSET($G$1,MATCH($C$4,$F$2:$F$8,0),0),$C$5,$F$17,$F$18,$C$8,$C$9)</f>
        <v>FCANDLE($C$2,$C$3,OFFSET($G$1,MATCH($C$4,$F$2:$F$8,0),0),$C$5,$F$17,$F$18,$C$8,$C$9)</v>
      </c>
      <c r="F6" t="s">
        <v>355</v>
      </c>
      <c r="G6">
        <v>60</v>
      </c>
      <c r="N6">
        <f>O3</f>
        <v>250</v>
      </c>
      <c r="O6" s="163">
        <f t="shared" ref="O6:O69" ca="1" si="0">IF($N6&lt;=0,O4+1,OFFSET($B$17,$N6,0))</f>
        <v>43794</v>
      </c>
      <c r="P6">
        <f t="shared" ref="P6:P69" ca="1" si="1">IF($N6&lt;=0,NA(),OFFSET($B$17,$N6,2))</f>
        <v>23280</v>
      </c>
      <c r="Q6">
        <f t="shared" ref="Q6:Q69" ca="1" si="2">IF($N6&lt;=0,NA(),OFFSET($B$17,$N6,3))</f>
        <v>23430</v>
      </c>
      <c r="R6">
        <f t="shared" ref="R6:R69" ca="1" si="3">IF($N6&lt;=0,NA(),OFFSET($B$17,$N6,4))</f>
        <v>23250</v>
      </c>
      <c r="S6">
        <f t="shared" ref="S6:S69" ca="1" si="4">IF($N6&lt;=0,NA(),OFFSET($B$17,$N6,5))</f>
        <v>23420</v>
      </c>
      <c r="T6">
        <f t="shared" ref="T6:T69" ca="1" si="5">IF($N6&lt;=0,NA(),OFFSET($B$17,$N6,7))</f>
        <v>23210</v>
      </c>
      <c r="U6" t="e">
        <f t="shared" ref="U6:U69" ca="1" si="6">IF($N6&lt;=0,NA(),OFFSET($B$17,$N6,8))</f>
        <v>#N/A</v>
      </c>
      <c r="V6" t="e">
        <f t="shared" ref="V6:V69" ca="1" si="7">IF($N6&lt;=0,NA(),OFFSET($B$17,$N6,9))</f>
        <v>#N/A</v>
      </c>
      <c r="W6" t="e">
        <f t="shared" ref="W6:W69" ca="1" si="8">IF($N6&lt;=0,NA(),OFFSET($B$17,$N6,10))</f>
        <v>#N/A</v>
      </c>
    </row>
    <row r="7" spans="1:23" x14ac:dyDescent="0.2">
      <c r="A7">
        <v>6</v>
      </c>
      <c r="B7" t="s">
        <v>356</v>
      </c>
      <c r="C7" t="s">
        <v>357</v>
      </c>
      <c r="E7" t="str">
        <f ca="1">[3]!FCANDLE($C$2,$C$3,OFFSET($G$1,MATCH($C$4,$F$2:$F$8,0),0),$C$5,$G$17,$G$18,$C$8,$C$9)</f>
        <v>FCANDLE($C$2,$C$3,OFFSET($G$1,MATCH($C$4,$F$2:$F$8,0),0),$C$5,$G$17,$G$18,$C$8,$C$9)</v>
      </c>
      <c r="F7" t="s">
        <v>349</v>
      </c>
      <c r="G7" s="338" t="s">
        <v>358</v>
      </c>
      <c r="N7">
        <f>N6-1</f>
        <v>249</v>
      </c>
      <c r="O7" s="163">
        <f t="shared" ca="1" si="0"/>
        <v>43795</v>
      </c>
      <c r="P7">
        <f t="shared" ca="1" si="1"/>
        <v>23450</v>
      </c>
      <c r="Q7">
        <f t="shared" ca="1" si="2"/>
        <v>23620</v>
      </c>
      <c r="R7">
        <f t="shared" ca="1" si="3"/>
        <v>23310</v>
      </c>
      <c r="S7">
        <f t="shared" ca="1" si="4"/>
        <v>23410</v>
      </c>
      <c r="T7">
        <f t="shared" ca="1" si="5"/>
        <v>23240</v>
      </c>
      <c r="U7" t="e">
        <f t="shared" ca="1" si="6"/>
        <v>#N/A</v>
      </c>
      <c r="V7" t="e">
        <f t="shared" ca="1" si="7"/>
        <v>#N/A</v>
      </c>
      <c r="W7" t="e">
        <f t="shared" ca="1" si="8"/>
        <v>#N/A</v>
      </c>
    </row>
    <row r="8" spans="1:23" x14ac:dyDescent="0.2">
      <c r="A8">
        <v>7</v>
      </c>
      <c r="B8" t="s">
        <v>359</v>
      </c>
      <c r="C8" t="s">
        <v>192</v>
      </c>
      <c r="D8" s="30" t="str">
        <f>IF(C8="D","降順","昇順")</f>
        <v>降順</v>
      </c>
      <c r="E8" t="str">
        <f ca="1">[3]!FCANDLE($C$2,$C$3,OFFSET($G$1,MATCH($C$4,$F$2:$F$8,0),0),$C$5,$H$17,$H$18,$C$8,$C$9)</f>
        <v>FCANDLE($C$2,$C$3,OFFSET($G$1,MATCH($C$4,$F$2:$F$8,0),0),$C$5,$H$17,$H$18,$C$8,$C$9)</v>
      </c>
      <c r="F8" t="s">
        <v>360</v>
      </c>
      <c r="G8" s="338" t="s">
        <v>361</v>
      </c>
      <c r="N8">
        <f t="shared" ref="N8:N71" si="9">N7-1</f>
        <v>248</v>
      </c>
      <c r="O8" s="163">
        <f t="shared" ca="1" si="0"/>
        <v>43796</v>
      </c>
      <c r="P8">
        <f t="shared" ca="1" si="1"/>
        <v>23460</v>
      </c>
      <c r="Q8">
        <f t="shared" ca="1" si="2"/>
        <v>23590</v>
      </c>
      <c r="R8">
        <f t="shared" ca="1" si="3"/>
        <v>23410</v>
      </c>
      <c r="S8">
        <f t="shared" ca="1" si="4"/>
        <v>23590</v>
      </c>
      <c r="T8">
        <f t="shared" ca="1" si="5"/>
        <v>23336</v>
      </c>
      <c r="U8" t="e">
        <f t="shared" ca="1" si="6"/>
        <v>#N/A</v>
      </c>
      <c r="V8" t="e">
        <f t="shared" ca="1" si="7"/>
        <v>#N/A</v>
      </c>
      <c r="W8" t="e">
        <f t="shared" ca="1" si="8"/>
        <v>#N/A</v>
      </c>
    </row>
    <row r="9" spans="1:23" x14ac:dyDescent="0.2">
      <c r="A9">
        <v>8</v>
      </c>
      <c r="B9" t="s">
        <v>362</v>
      </c>
      <c r="C9">
        <v>30</v>
      </c>
      <c r="D9">
        <f>MAX($A$18:$A$1017)</f>
        <v>260</v>
      </c>
      <c r="N9">
        <f t="shared" si="9"/>
        <v>247</v>
      </c>
      <c r="O9" s="163">
        <f t="shared" ca="1" si="0"/>
        <v>43797</v>
      </c>
      <c r="P9">
        <f t="shared" ca="1" si="1"/>
        <v>23480</v>
      </c>
      <c r="Q9">
        <f t="shared" ca="1" si="2"/>
        <v>23490</v>
      </c>
      <c r="R9">
        <f t="shared" ca="1" si="3"/>
        <v>23370</v>
      </c>
      <c r="S9">
        <f t="shared" ca="1" si="4"/>
        <v>23470</v>
      </c>
      <c r="T9">
        <f t="shared" ca="1" si="5"/>
        <v>23410</v>
      </c>
      <c r="U9" t="e">
        <f t="shared" ca="1" si="6"/>
        <v>#N/A</v>
      </c>
      <c r="V9" t="e">
        <f t="shared" ca="1" si="7"/>
        <v>#N/A</v>
      </c>
      <c r="W9" t="e">
        <f t="shared" ca="1" si="8"/>
        <v>#N/A</v>
      </c>
    </row>
    <row r="10" spans="1:23" x14ac:dyDescent="0.2">
      <c r="N10">
        <f t="shared" si="9"/>
        <v>246</v>
      </c>
      <c r="O10" s="163">
        <f t="shared" ca="1" si="0"/>
        <v>43798</v>
      </c>
      <c r="P10">
        <f t="shared" ca="1" si="1"/>
        <v>23480</v>
      </c>
      <c r="Q10">
        <f t="shared" ca="1" si="2"/>
        <v>23490</v>
      </c>
      <c r="R10">
        <f t="shared" ca="1" si="3"/>
        <v>23280</v>
      </c>
      <c r="S10">
        <f t="shared" ca="1" si="4"/>
        <v>23330</v>
      </c>
      <c r="T10">
        <f t="shared" ca="1" si="5"/>
        <v>23444</v>
      </c>
      <c r="U10" t="e">
        <f t="shared" ca="1" si="6"/>
        <v>#N/A</v>
      </c>
      <c r="V10" t="e">
        <f t="shared" ca="1" si="7"/>
        <v>#N/A</v>
      </c>
      <c r="W10" t="e">
        <f t="shared" ca="1" si="8"/>
        <v>#N/A</v>
      </c>
    </row>
    <row r="11" spans="1:23" x14ac:dyDescent="0.2">
      <c r="A11" t="e">
        <f>MATCH(B11,$B$18:$B$1017,0)</f>
        <v>#N/A</v>
      </c>
      <c r="B11" s="398">
        <v>44168</v>
      </c>
      <c r="D11" t="e">
        <f ca="1">OFFSET(D$17,$A11,0)</f>
        <v>#N/A</v>
      </c>
      <c r="E11" t="e">
        <f t="shared" ref="E11:L11" ca="1" si="10">OFFSET(E$17,$A11,0)</f>
        <v>#N/A</v>
      </c>
      <c r="F11" t="e">
        <f t="shared" ca="1" si="10"/>
        <v>#N/A</v>
      </c>
      <c r="G11" t="e">
        <f t="shared" ca="1" si="10"/>
        <v>#N/A</v>
      </c>
      <c r="H11" t="e">
        <f t="shared" ca="1" si="10"/>
        <v>#N/A</v>
      </c>
      <c r="I11" t="e">
        <f t="shared" ca="1" si="10"/>
        <v>#N/A</v>
      </c>
      <c r="J11" t="e">
        <f t="shared" ca="1" si="10"/>
        <v>#N/A</v>
      </c>
      <c r="K11" t="e">
        <f t="shared" ca="1" si="10"/>
        <v>#N/A</v>
      </c>
      <c r="L11" t="e">
        <f t="shared" ca="1" si="10"/>
        <v>#N/A</v>
      </c>
      <c r="N11">
        <f t="shared" si="9"/>
        <v>245</v>
      </c>
      <c r="O11" s="163">
        <f t="shared" ca="1" si="0"/>
        <v>43801</v>
      </c>
      <c r="P11">
        <f t="shared" ca="1" si="1"/>
        <v>23370</v>
      </c>
      <c r="Q11">
        <f t="shared" ca="1" si="2"/>
        <v>23590</v>
      </c>
      <c r="R11">
        <f t="shared" ca="1" si="3"/>
        <v>23060</v>
      </c>
      <c r="S11">
        <f t="shared" ca="1" si="4"/>
        <v>23180</v>
      </c>
      <c r="T11">
        <f t="shared" ca="1" si="5"/>
        <v>23396</v>
      </c>
      <c r="U11" t="e">
        <f t="shared" ca="1" si="6"/>
        <v>#N/A</v>
      </c>
      <c r="V11" t="e">
        <f t="shared" ca="1" si="7"/>
        <v>#N/A</v>
      </c>
      <c r="W11" t="e">
        <f t="shared" ca="1" si="8"/>
        <v>#N/A</v>
      </c>
    </row>
    <row r="12" spans="1:23" x14ac:dyDescent="0.2">
      <c r="D12" t="s">
        <v>82</v>
      </c>
      <c r="E12" t="s">
        <v>81</v>
      </c>
      <c r="F12" t="s">
        <v>80</v>
      </c>
      <c r="G12" t="s">
        <v>79</v>
      </c>
      <c r="H12" t="s">
        <v>6</v>
      </c>
      <c r="N12">
        <f t="shared" si="9"/>
        <v>244</v>
      </c>
      <c r="O12" s="163">
        <f t="shared" ca="1" si="0"/>
        <v>43802</v>
      </c>
      <c r="P12">
        <f t="shared" ca="1" si="1"/>
        <v>23190</v>
      </c>
      <c r="Q12">
        <f t="shared" ca="1" si="2"/>
        <v>23390</v>
      </c>
      <c r="R12">
        <f t="shared" ca="1" si="3"/>
        <v>22900</v>
      </c>
      <c r="S12">
        <f t="shared" ca="1" si="4"/>
        <v>23150</v>
      </c>
      <c r="T12">
        <f t="shared" ca="1" si="5"/>
        <v>23344</v>
      </c>
      <c r="U12" t="e">
        <f t="shared" ca="1" si="6"/>
        <v>#N/A</v>
      </c>
      <c r="V12" t="e">
        <f t="shared" ca="1" si="7"/>
        <v>#N/A</v>
      </c>
      <c r="W12" t="e">
        <f t="shared" ca="1" si="8"/>
        <v>#N/A</v>
      </c>
    </row>
    <row r="13" spans="1:23" x14ac:dyDescent="0.2">
      <c r="A13" s="399">
        <v>1</v>
      </c>
      <c r="B13" s="163">
        <f ca="1">OFFSET($B$17,A13,0)</f>
        <v>44287</v>
      </c>
      <c r="D13">
        <f ca="1">OFFSET(D$17,$A13,0)</f>
        <v>29520</v>
      </c>
      <c r="E13" s="400">
        <f ca="1">MAX(OFFSET($E$17,A13,0,$A$14-$A$13+1,2))</f>
        <v>29530</v>
      </c>
      <c r="F13" s="401">
        <f ca="1">MIN(OFFSET($E$17,$A$13,0,$A$14-$A$13+1,2))</f>
        <v>29510</v>
      </c>
      <c r="G13">
        <f ca="1">OFFSET(G$17,$A14,0)</f>
        <v>29510</v>
      </c>
      <c r="N13">
        <f t="shared" si="9"/>
        <v>243</v>
      </c>
      <c r="O13" s="163">
        <f t="shared" ca="1" si="0"/>
        <v>43803</v>
      </c>
      <c r="P13">
        <f t="shared" ca="1" si="1"/>
        <v>23090</v>
      </c>
      <c r="Q13">
        <f t="shared" ca="1" si="2"/>
        <v>23380</v>
      </c>
      <c r="R13">
        <f t="shared" ca="1" si="3"/>
        <v>22960</v>
      </c>
      <c r="S13">
        <f t="shared" ca="1" si="4"/>
        <v>23360</v>
      </c>
      <c r="T13">
        <f t="shared" ca="1" si="5"/>
        <v>23298</v>
      </c>
      <c r="U13" t="e">
        <f t="shared" ca="1" si="6"/>
        <v>#N/A</v>
      </c>
      <c r="V13" t="e">
        <f t="shared" ca="1" si="7"/>
        <v>#N/A</v>
      </c>
      <c r="W13" t="e">
        <f t="shared" ca="1" si="8"/>
        <v>#N/A</v>
      </c>
    </row>
    <row r="14" spans="1:23" x14ac:dyDescent="0.2">
      <c r="A14" s="399">
        <v>2</v>
      </c>
      <c r="B14" s="163">
        <f ca="1">OFFSET($B$17,A14,0)</f>
        <v>44287</v>
      </c>
      <c r="D14" s="468">
        <f ca="1">OFFSET($B$17,MATCH(E13,E$18:E$1017,0),0)</f>
        <v>44287</v>
      </c>
      <c r="E14" s="468"/>
      <c r="F14" s="469">
        <f ca="1">OFFSET($B$17,MATCH(F13,F$18:F$1017,0),0)</f>
        <v>44287</v>
      </c>
      <c r="G14" s="469"/>
      <c r="N14">
        <f t="shared" si="9"/>
        <v>242</v>
      </c>
      <c r="O14" s="163">
        <f t="shared" ca="1" si="0"/>
        <v>43804</v>
      </c>
      <c r="P14">
        <f t="shared" ca="1" si="1"/>
        <v>23330</v>
      </c>
      <c r="Q14">
        <f t="shared" ca="1" si="2"/>
        <v>23440</v>
      </c>
      <c r="R14">
        <f t="shared" ca="1" si="3"/>
        <v>23250</v>
      </c>
      <c r="S14">
        <f t="shared" ca="1" si="4"/>
        <v>23330</v>
      </c>
      <c r="T14">
        <f t="shared" ca="1" si="5"/>
        <v>23270</v>
      </c>
      <c r="U14" t="e">
        <f t="shared" ca="1" si="6"/>
        <v>#N/A</v>
      </c>
      <c r="V14" t="e">
        <f t="shared" ca="1" si="7"/>
        <v>#N/A</v>
      </c>
      <c r="W14" t="e">
        <f t="shared" ca="1" si="8"/>
        <v>#N/A</v>
      </c>
    </row>
    <row r="15" spans="1:23" x14ac:dyDescent="0.2">
      <c r="I15">
        <v>5</v>
      </c>
      <c r="J15">
        <v>25</v>
      </c>
      <c r="K15">
        <v>50</v>
      </c>
      <c r="L15">
        <v>75</v>
      </c>
      <c r="N15">
        <f t="shared" si="9"/>
        <v>241</v>
      </c>
      <c r="O15" s="163">
        <f t="shared" ca="1" si="0"/>
        <v>43805</v>
      </c>
      <c r="P15">
        <f t="shared" ca="1" si="1"/>
        <v>23340</v>
      </c>
      <c r="Q15">
        <f t="shared" ca="1" si="2"/>
        <v>23560</v>
      </c>
      <c r="R15">
        <f t="shared" ca="1" si="3"/>
        <v>23310</v>
      </c>
      <c r="S15">
        <f t="shared" ca="1" si="4"/>
        <v>23530</v>
      </c>
      <c r="T15">
        <f t="shared" ca="1" si="5"/>
        <v>23310</v>
      </c>
      <c r="U15" t="e">
        <f t="shared" ca="1" si="6"/>
        <v>#N/A</v>
      </c>
      <c r="V15" t="e">
        <f t="shared" ca="1" si="7"/>
        <v>#N/A</v>
      </c>
      <c r="W15" t="e">
        <f t="shared" ca="1" si="8"/>
        <v>#N/A</v>
      </c>
    </row>
    <row r="16" spans="1:23" x14ac:dyDescent="0.2">
      <c r="I16" s="470" t="s">
        <v>363</v>
      </c>
      <c r="J16" s="470"/>
      <c r="K16" s="470"/>
      <c r="L16" s="470"/>
      <c r="M16" s="26"/>
      <c r="N16">
        <f t="shared" si="9"/>
        <v>240</v>
      </c>
      <c r="O16" s="163">
        <f t="shared" ca="1" si="0"/>
        <v>43808</v>
      </c>
      <c r="P16">
        <f t="shared" ca="1" si="1"/>
        <v>23530</v>
      </c>
      <c r="Q16">
        <f t="shared" ca="1" si="2"/>
        <v>23550</v>
      </c>
      <c r="R16">
        <f t="shared" ca="1" si="3"/>
        <v>23370</v>
      </c>
      <c r="S16">
        <f t="shared" ca="1" si="4"/>
        <v>23420</v>
      </c>
      <c r="T16">
        <f t="shared" ca="1" si="5"/>
        <v>23358</v>
      </c>
      <c r="U16" t="e">
        <f t="shared" ca="1" si="6"/>
        <v>#N/A</v>
      </c>
      <c r="V16" t="e">
        <f t="shared" ca="1" si="7"/>
        <v>#N/A</v>
      </c>
      <c r="W16" t="e">
        <f t="shared" ca="1" si="8"/>
        <v>#N/A</v>
      </c>
    </row>
    <row r="17" spans="1:23" x14ac:dyDescent="0.2">
      <c r="A17" t="s">
        <v>364</v>
      </c>
      <c r="B17" t="s">
        <v>365</v>
      </c>
      <c r="C17" t="s">
        <v>83</v>
      </c>
      <c r="D17" t="s">
        <v>82</v>
      </c>
      <c r="E17" t="s">
        <v>81</v>
      </c>
      <c r="F17" t="s">
        <v>80</v>
      </c>
      <c r="G17" t="s">
        <v>79</v>
      </c>
      <c r="H17" t="s">
        <v>6</v>
      </c>
      <c r="I17" s="338" t="str">
        <f>I15&amp;"MA"</f>
        <v>5MA</v>
      </c>
      <c r="J17" s="338" t="str">
        <f>J15&amp;"MA"</f>
        <v>25MA</v>
      </c>
      <c r="K17" s="338" t="str">
        <f>K15&amp;"MA"</f>
        <v>50MA</v>
      </c>
      <c r="L17" s="338" t="str">
        <f>L15&amp;"MA"</f>
        <v>75MA</v>
      </c>
      <c r="M17" s="338"/>
      <c r="N17">
        <f t="shared" si="9"/>
        <v>239</v>
      </c>
      <c r="O17" s="163">
        <f t="shared" ca="1" si="0"/>
        <v>43809</v>
      </c>
      <c r="P17">
        <f t="shared" ca="1" si="1"/>
        <v>23370</v>
      </c>
      <c r="Q17">
        <f t="shared" ca="1" si="2"/>
        <v>23480</v>
      </c>
      <c r="R17">
        <f t="shared" ca="1" si="3"/>
        <v>23270</v>
      </c>
      <c r="S17">
        <f t="shared" ca="1" si="4"/>
        <v>23450</v>
      </c>
      <c r="T17">
        <f t="shared" ca="1" si="5"/>
        <v>23418</v>
      </c>
      <c r="U17" t="e">
        <f t="shared" ca="1" si="6"/>
        <v>#N/A</v>
      </c>
      <c r="V17" t="e">
        <f t="shared" ca="1" si="7"/>
        <v>#N/A</v>
      </c>
      <c r="W17" t="e">
        <f t="shared" ca="1" si="8"/>
        <v>#N/A</v>
      </c>
    </row>
    <row r="18" spans="1:23" x14ac:dyDescent="0.2">
      <c r="A18">
        <v>1</v>
      </c>
      <c r="B18" s="163">
        <v>44287</v>
      </c>
      <c r="C18" s="131">
        <v>0.43124999999999997</v>
      </c>
      <c r="D18">
        <v>29520</v>
      </c>
      <c r="E18">
        <v>29530</v>
      </c>
      <c r="F18">
        <v>29520</v>
      </c>
      <c r="G18">
        <v>29530</v>
      </c>
      <c r="H18">
        <v>70</v>
      </c>
      <c r="I18">
        <f t="shared" ref="I18:L38" ca="1" si="11">IF(ISNUMBER($A18),IF($D$9-$A18&gt;=I$15-1,AVERAGE(OFFSET($G18,0,0,I$15,1)),NA()),"")</f>
        <v>29520</v>
      </c>
      <c r="J18">
        <f t="shared" ca="1" si="11"/>
        <v>29532.799999999999</v>
      </c>
      <c r="K18">
        <f t="shared" ca="1" si="11"/>
        <v>27080.6</v>
      </c>
      <c r="L18">
        <f t="shared" ca="1" si="11"/>
        <v>25771.333333333332</v>
      </c>
      <c r="N18">
        <f t="shared" si="9"/>
        <v>238</v>
      </c>
      <c r="O18" s="163">
        <f t="shared" ca="1" si="0"/>
        <v>43810</v>
      </c>
      <c r="P18">
        <f t="shared" ca="1" si="1"/>
        <v>23440</v>
      </c>
      <c r="Q18">
        <f t="shared" ca="1" si="2"/>
        <v>23470</v>
      </c>
      <c r="R18">
        <f t="shared" ca="1" si="3"/>
        <v>23320</v>
      </c>
      <c r="S18">
        <f t="shared" ca="1" si="4"/>
        <v>23440</v>
      </c>
      <c r="T18">
        <f t="shared" ca="1" si="5"/>
        <v>23434</v>
      </c>
      <c r="U18" t="e">
        <f t="shared" ca="1" si="6"/>
        <v>#N/A</v>
      </c>
      <c r="V18" t="e">
        <f t="shared" ca="1" si="7"/>
        <v>#N/A</v>
      </c>
      <c r="W18" t="e">
        <f t="shared" ca="1" si="8"/>
        <v>#N/A</v>
      </c>
    </row>
    <row r="19" spans="1:23" x14ac:dyDescent="0.2">
      <c r="A19">
        <f>IF(ISNUMBER(B19),A18+1,"")</f>
        <v>2</v>
      </c>
      <c r="B19" s="163">
        <v>44287</v>
      </c>
      <c r="C19" s="131">
        <v>0.43055555555555558</v>
      </c>
      <c r="D19">
        <v>29510</v>
      </c>
      <c r="E19">
        <v>29510</v>
      </c>
      <c r="F19">
        <v>29510</v>
      </c>
      <c r="G19">
        <v>29510</v>
      </c>
      <c r="H19">
        <v>16</v>
      </c>
      <c r="I19">
        <f t="shared" ca="1" si="11"/>
        <v>29520</v>
      </c>
      <c r="J19">
        <f t="shared" ca="1" si="11"/>
        <v>29533.200000000001</v>
      </c>
      <c r="K19">
        <f t="shared" ca="1" si="11"/>
        <v>26951.8</v>
      </c>
      <c r="L19">
        <f t="shared" ca="1" si="11"/>
        <v>25686.133333333335</v>
      </c>
      <c r="N19">
        <f t="shared" si="9"/>
        <v>237</v>
      </c>
      <c r="O19" s="163">
        <f t="shared" ca="1" si="0"/>
        <v>43811</v>
      </c>
      <c r="P19">
        <f t="shared" ca="1" si="1"/>
        <v>23430</v>
      </c>
      <c r="Q19">
        <f t="shared" ca="1" si="2"/>
        <v>23720</v>
      </c>
      <c r="R19">
        <f t="shared" ca="1" si="3"/>
        <v>23350</v>
      </c>
      <c r="S19">
        <f t="shared" ca="1" si="4"/>
        <v>23690</v>
      </c>
      <c r="T19">
        <f t="shared" ca="1" si="5"/>
        <v>23506</v>
      </c>
      <c r="U19" t="e">
        <f t="shared" ca="1" si="6"/>
        <v>#N/A</v>
      </c>
      <c r="V19" t="e">
        <f t="shared" ca="1" si="7"/>
        <v>#N/A</v>
      </c>
      <c r="W19" t="e">
        <f t="shared" ca="1" si="8"/>
        <v>#N/A</v>
      </c>
    </row>
    <row r="20" spans="1:23" x14ac:dyDescent="0.2">
      <c r="A20">
        <f t="shared" ref="A20:A83" si="12">IF(ISNUMBER(B20),A19+1,"")</f>
        <v>3</v>
      </c>
      <c r="B20" s="163">
        <v>44287</v>
      </c>
      <c r="C20" s="131">
        <v>0.42986111111111108</v>
      </c>
      <c r="D20">
        <v>29520</v>
      </c>
      <c r="E20">
        <v>29520</v>
      </c>
      <c r="F20">
        <v>29510</v>
      </c>
      <c r="G20">
        <v>29510</v>
      </c>
      <c r="H20">
        <v>180</v>
      </c>
      <c r="I20">
        <f t="shared" ca="1" si="11"/>
        <v>29526</v>
      </c>
      <c r="J20">
        <f t="shared" ca="1" si="11"/>
        <v>29534.799999999999</v>
      </c>
      <c r="K20">
        <f t="shared" ca="1" si="11"/>
        <v>26826</v>
      </c>
      <c r="L20">
        <f t="shared" ca="1" si="11"/>
        <v>25601.733333333334</v>
      </c>
      <c r="N20">
        <f t="shared" si="9"/>
        <v>236</v>
      </c>
      <c r="O20" s="163">
        <f t="shared" ca="1" si="0"/>
        <v>43812</v>
      </c>
      <c r="P20">
        <f t="shared" ca="1" si="1"/>
        <v>23800</v>
      </c>
      <c r="Q20">
        <f t="shared" ca="1" si="2"/>
        <v>24040</v>
      </c>
      <c r="R20">
        <f t="shared" ca="1" si="3"/>
        <v>23730</v>
      </c>
      <c r="S20">
        <f t="shared" ca="1" si="4"/>
        <v>23860</v>
      </c>
      <c r="T20">
        <f t="shared" ca="1" si="5"/>
        <v>23572</v>
      </c>
      <c r="U20">
        <f t="shared" ca="1" si="6"/>
        <v>23368.799999999999</v>
      </c>
      <c r="V20" t="e">
        <f t="shared" ca="1" si="7"/>
        <v>#N/A</v>
      </c>
      <c r="W20" t="e">
        <f t="shared" ca="1" si="8"/>
        <v>#N/A</v>
      </c>
    </row>
    <row r="21" spans="1:23" x14ac:dyDescent="0.2">
      <c r="A21">
        <f t="shared" si="12"/>
        <v>4</v>
      </c>
      <c r="B21" s="163">
        <v>44287</v>
      </c>
      <c r="C21" s="131">
        <v>0.4291666666666667</v>
      </c>
      <c r="D21">
        <v>29520</v>
      </c>
      <c r="E21">
        <v>29520</v>
      </c>
      <c r="F21">
        <v>29520</v>
      </c>
      <c r="G21">
        <v>29520</v>
      </c>
      <c r="H21">
        <v>49</v>
      </c>
      <c r="I21">
        <f t="shared" ca="1" si="11"/>
        <v>29534</v>
      </c>
      <c r="J21">
        <f t="shared" ca="1" si="11"/>
        <v>29536.400000000001</v>
      </c>
      <c r="K21">
        <f t="shared" ca="1" si="11"/>
        <v>26701.4</v>
      </c>
      <c r="L21">
        <f t="shared" ca="1" si="11"/>
        <v>25517.200000000001</v>
      </c>
      <c r="N21">
        <f t="shared" si="9"/>
        <v>235</v>
      </c>
      <c r="O21" s="163">
        <f t="shared" ca="1" si="0"/>
        <v>43815</v>
      </c>
      <c r="P21">
        <f t="shared" ca="1" si="1"/>
        <v>23930</v>
      </c>
      <c r="Q21">
        <f t="shared" ca="1" si="2"/>
        <v>24110</v>
      </c>
      <c r="R21">
        <f t="shared" ca="1" si="3"/>
        <v>23880</v>
      </c>
      <c r="S21">
        <f t="shared" ca="1" si="4"/>
        <v>24070</v>
      </c>
      <c r="T21">
        <f t="shared" ca="1" si="5"/>
        <v>23702</v>
      </c>
      <c r="U21">
        <f t="shared" ca="1" si="6"/>
        <v>23397.599999999999</v>
      </c>
      <c r="V21" t="e">
        <f t="shared" ca="1" si="7"/>
        <v>#N/A</v>
      </c>
      <c r="W21" t="e">
        <f t="shared" ca="1" si="8"/>
        <v>#N/A</v>
      </c>
    </row>
    <row r="22" spans="1:23" x14ac:dyDescent="0.2">
      <c r="A22">
        <f t="shared" si="12"/>
        <v>5</v>
      </c>
      <c r="B22" s="163">
        <v>44287</v>
      </c>
      <c r="C22" s="131">
        <v>0.4284722222222222</v>
      </c>
      <c r="D22">
        <v>29530</v>
      </c>
      <c r="E22">
        <v>29530</v>
      </c>
      <c r="F22">
        <v>29530</v>
      </c>
      <c r="G22">
        <v>29530</v>
      </c>
      <c r="H22">
        <v>31</v>
      </c>
      <c r="I22">
        <f t="shared" ca="1" si="11"/>
        <v>29542</v>
      </c>
      <c r="J22">
        <f t="shared" ca="1" si="11"/>
        <v>29537.200000000001</v>
      </c>
      <c r="K22">
        <f t="shared" ca="1" si="11"/>
        <v>26577.200000000001</v>
      </c>
      <c r="L22">
        <f t="shared" ca="1" si="11"/>
        <v>25426.266666666666</v>
      </c>
      <c r="N22">
        <f t="shared" si="9"/>
        <v>234</v>
      </c>
      <c r="O22" s="163">
        <f t="shared" ca="1" si="0"/>
        <v>43816</v>
      </c>
      <c r="P22">
        <f t="shared" ca="1" si="1"/>
        <v>24050</v>
      </c>
      <c r="Q22">
        <f t="shared" ca="1" si="2"/>
        <v>24050</v>
      </c>
      <c r="R22">
        <f t="shared" ca="1" si="3"/>
        <v>23930</v>
      </c>
      <c r="S22">
        <f t="shared" ca="1" si="4"/>
        <v>24020</v>
      </c>
      <c r="T22">
        <f t="shared" ca="1" si="5"/>
        <v>23816</v>
      </c>
      <c r="U22">
        <f t="shared" ca="1" si="6"/>
        <v>23420.799999999999</v>
      </c>
      <c r="V22" t="e">
        <f t="shared" ca="1" si="7"/>
        <v>#N/A</v>
      </c>
      <c r="W22" t="e">
        <f t="shared" ca="1" si="8"/>
        <v>#N/A</v>
      </c>
    </row>
    <row r="23" spans="1:23" x14ac:dyDescent="0.2">
      <c r="A23">
        <f t="shared" si="12"/>
        <v>6</v>
      </c>
      <c r="B23" s="163">
        <v>44287</v>
      </c>
      <c r="C23" s="131">
        <v>0.42777777777777781</v>
      </c>
      <c r="D23">
        <v>29540</v>
      </c>
      <c r="E23">
        <v>29540</v>
      </c>
      <c r="F23">
        <v>29530</v>
      </c>
      <c r="G23">
        <v>29530</v>
      </c>
      <c r="H23">
        <v>50</v>
      </c>
      <c r="I23">
        <f t="shared" ca="1" si="11"/>
        <v>29544</v>
      </c>
      <c r="J23">
        <f t="shared" ca="1" si="11"/>
        <v>29537.599999999999</v>
      </c>
      <c r="K23">
        <f t="shared" ca="1" si="11"/>
        <v>26452.400000000001</v>
      </c>
      <c r="L23">
        <f t="shared" ca="1" si="11"/>
        <v>25331.866666666665</v>
      </c>
      <c r="N23">
        <f t="shared" si="9"/>
        <v>233</v>
      </c>
      <c r="O23" s="163">
        <f t="shared" ca="1" si="0"/>
        <v>43817</v>
      </c>
      <c r="P23">
        <f t="shared" ca="1" si="1"/>
        <v>23970</v>
      </c>
      <c r="Q23">
        <f t="shared" ca="1" si="2"/>
        <v>23990</v>
      </c>
      <c r="R23">
        <f t="shared" ca="1" si="3"/>
        <v>23800</v>
      </c>
      <c r="S23">
        <f t="shared" ca="1" si="4"/>
        <v>23860</v>
      </c>
      <c r="T23">
        <f t="shared" ca="1" si="5"/>
        <v>23900</v>
      </c>
      <c r="U23">
        <f t="shared" ca="1" si="6"/>
        <v>23442.799999999999</v>
      </c>
      <c r="V23" t="e">
        <f t="shared" ca="1" si="7"/>
        <v>#N/A</v>
      </c>
      <c r="W23" t="e">
        <f t="shared" ca="1" si="8"/>
        <v>#N/A</v>
      </c>
    </row>
    <row r="24" spans="1:23" x14ac:dyDescent="0.2">
      <c r="A24">
        <f t="shared" si="12"/>
        <v>7</v>
      </c>
      <c r="B24" s="163">
        <v>44287</v>
      </c>
      <c r="C24" s="131">
        <v>0.42708333333333331</v>
      </c>
      <c r="D24">
        <v>29540</v>
      </c>
      <c r="E24">
        <v>29540</v>
      </c>
      <c r="F24">
        <v>29540</v>
      </c>
      <c r="G24">
        <v>29540</v>
      </c>
      <c r="H24">
        <v>35</v>
      </c>
      <c r="I24">
        <f t="shared" ca="1" si="11"/>
        <v>29548</v>
      </c>
      <c r="J24">
        <f t="shared" ca="1" si="11"/>
        <v>29300</v>
      </c>
      <c r="K24">
        <f t="shared" ca="1" si="11"/>
        <v>26326</v>
      </c>
      <c r="L24">
        <f t="shared" ca="1" si="11"/>
        <v>25236.933333333334</v>
      </c>
      <c r="N24">
        <f t="shared" si="9"/>
        <v>232</v>
      </c>
      <c r="O24" s="163">
        <f t="shared" ca="1" si="0"/>
        <v>43818</v>
      </c>
      <c r="P24">
        <f t="shared" ca="1" si="1"/>
        <v>23850</v>
      </c>
      <c r="Q24">
        <f t="shared" ca="1" si="2"/>
        <v>23880</v>
      </c>
      <c r="R24">
        <f t="shared" ca="1" si="3"/>
        <v>23730</v>
      </c>
      <c r="S24">
        <f t="shared" ca="1" si="4"/>
        <v>23780</v>
      </c>
      <c r="T24">
        <f t="shared" ca="1" si="5"/>
        <v>23918</v>
      </c>
      <c r="U24">
        <f t="shared" ca="1" si="6"/>
        <v>23469.200000000001</v>
      </c>
      <c r="V24" t="e">
        <f t="shared" ca="1" si="7"/>
        <v>#N/A</v>
      </c>
      <c r="W24" t="e">
        <f t="shared" ca="1" si="8"/>
        <v>#N/A</v>
      </c>
    </row>
    <row r="25" spans="1:23" x14ac:dyDescent="0.2">
      <c r="A25">
        <f t="shared" si="12"/>
        <v>8</v>
      </c>
      <c r="B25" s="163">
        <v>44287</v>
      </c>
      <c r="C25" s="131">
        <v>0.42638888888888887</v>
      </c>
      <c r="D25">
        <v>29550</v>
      </c>
      <c r="E25">
        <v>29560</v>
      </c>
      <c r="F25">
        <v>29540</v>
      </c>
      <c r="G25">
        <v>29550</v>
      </c>
      <c r="H25">
        <v>140</v>
      </c>
      <c r="I25">
        <f t="shared" ca="1" si="11"/>
        <v>29546</v>
      </c>
      <c r="J25">
        <f t="shared" ca="1" si="11"/>
        <v>29058.400000000001</v>
      </c>
      <c r="K25">
        <f t="shared" ca="1" si="11"/>
        <v>26194</v>
      </c>
      <c r="L25">
        <f t="shared" ca="1" si="11"/>
        <v>25142.533333333333</v>
      </c>
      <c r="N25">
        <f t="shared" si="9"/>
        <v>231</v>
      </c>
      <c r="O25" s="163">
        <f t="shared" ca="1" si="0"/>
        <v>43819</v>
      </c>
      <c r="P25">
        <f t="shared" ca="1" si="1"/>
        <v>23810</v>
      </c>
      <c r="Q25">
        <f t="shared" ca="1" si="2"/>
        <v>23840</v>
      </c>
      <c r="R25">
        <f t="shared" ca="1" si="3"/>
        <v>23680</v>
      </c>
      <c r="S25">
        <f t="shared" ca="1" si="4"/>
        <v>23800</v>
      </c>
      <c r="T25">
        <f t="shared" ca="1" si="5"/>
        <v>23906</v>
      </c>
      <c r="U25">
        <f t="shared" ca="1" si="6"/>
        <v>23486.799999999999</v>
      </c>
      <c r="V25" t="e">
        <f t="shared" ca="1" si="7"/>
        <v>#N/A</v>
      </c>
      <c r="W25" t="e">
        <f t="shared" ca="1" si="8"/>
        <v>#N/A</v>
      </c>
    </row>
    <row r="26" spans="1:23" x14ac:dyDescent="0.2">
      <c r="A26">
        <f t="shared" si="12"/>
        <v>9</v>
      </c>
      <c r="B26" s="163">
        <v>44287</v>
      </c>
      <c r="C26" s="131">
        <v>0.42569444444444443</v>
      </c>
      <c r="D26">
        <v>29550</v>
      </c>
      <c r="E26">
        <v>29560</v>
      </c>
      <c r="F26">
        <v>29550</v>
      </c>
      <c r="G26">
        <v>29560</v>
      </c>
      <c r="H26">
        <v>42</v>
      </c>
      <c r="I26">
        <f t="shared" ca="1" si="11"/>
        <v>29540</v>
      </c>
      <c r="J26">
        <f t="shared" ca="1" si="11"/>
        <v>28817.599999999999</v>
      </c>
      <c r="K26">
        <f t="shared" ca="1" si="11"/>
        <v>26066.799999999999</v>
      </c>
      <c r="L26">
        <f t="shared" ca="1" si="11"/>
        <v>25048.133333333335</v>
      </c>
      <c r="N26">
        <f t="shared" si="9"/>
        <v>230</v>
      </c>
      <c r="O26" s="163">
        <f t="shared" ca="1" si="0"/>
        <v>43822</v>
      </c>
      <c r="P26">
        <f t="shared" ca="1" si="1"/>
        <v>23840</v>
      </c>
      <c r="Q26">
        <f t="shared" ca="1" si="2"/>
        <v>23870</v>
      </c>
      <c r="R26">
        <f t="shared" ca="1" si="3"/>
        <v>23730</v>
      </c>
      <c r="S26">
        <f t="shared" ca="1" si="4"/>
        <v>23770</v>
      </c>
      <c r="T26">
        <f t="shared" ca="1" si="5"/>
        <v>23846</v>
      </c>
      <c r="U26">
        <f t="shared" ca="1" si="6"/>
        <v>23502.400000000001</v>
      </c>
      <c r="V26" t="e">
        <f t="shared" ca="1" si="7"/>
        <v>#N/A</v>
      </c>
      <c r="W26" t="e">
        <f t="shared" ca="1" si="8"/>
        <v>#N/A</v>
      </c>
    </row>
    <row r="27" spans="1:23" x14ac:dyDescent="0.2">
      <c r="A27">
        <f t="shared" si="12"/>
        <v>10</v>
      </c>
      <c r="B27" s="163">
        <v>44287</v>
      </c>
      <c r="C27" s="131">
        <v>0.42499999999999999</v>
      </c>
      <c r="D27">
        <v>29550</v>
      </c>
      <c r="E27">
        <v>29550</v>
      </c>
      <c r="F27">
        <v>29540</v>
      </c>
      <c r="G27">
        <v>29540</v>
      </c>
      <c r="H27">
        <v>62</v>
      </c>
      <c r="I27">
        <f t="shared" ca="1" si="11"/>
        <v>29532</v>
      </c>
      <c r="J27">
        <f t="shared" ca="1" si="11"/>
        <v>28575.200000000001</v>
      </c>
      <c r="K27">
        <f t="shared" ca="1" si="11"/>
        <v>25935.8</v>
      </c>
      <c r="L27">
        <f t="shared" ca="1" si="11"/>
        <v>24952.266666666666</v>
      </c>
      <c r="N27">
        <f t="shared" si="9"/>
        <v>229</v>
      </c>
      <c r="O27" s="163">
        <f t="shared" ca="1" si="0"/>
        <v>43823</v>
      </c>
      <c r="P27">
        <f t="shared" ca="1" si="1"/>
        <v>23790</v>
      </c>
      <c r="Q27">
        <f t="shared" ca="1" si="2"/>
        <v>23790</v>
      </c>
      <c r="R27">
        <f t="shared" ca="1" si="3"/>
        <v>23730</v>
      </c>
      <c r="S27">
        <f t="shared" ca="1" si="4"/>
        <v>23770</v>
      </c>
      <c r="T27">
        <f t="shared" ca="1" si="5"/>
        <v>23796</v>
      </c>
      <c r="U27">
        <f t="shared" ca="1" si="6"/>
        <v>23522.799999999999</v>
      </c>
      <c r="V27" t="e">
        <f t="shared" ca="1" si="7"/>
        <v>#N/A</v>
      </c>
      <c r="W27" t="e">
        <f t="shared" ca="1" si="8"/>
        <v>#N/A</v>
      </c>
    </row>
    <row r="28" spans="1:23" x14ac:dyDescent="0.2">
      <c r="A28">
        <f t="shared" si="12"/>
        <v>11</v>
      </c>
      <c r="B28" s="163">
        <v>44287</v>
      </c>
      <c r="C28" s="131">
        <v>0.42430555555555555</v>
      </c>
      <c r="D28">
        <v>29530</v>
      </c>
      <c r="E28">
        <v>29550</v>
      </c>
      <c r="F28">
        <v>29530</v>
      </c>
      <c r="G28">
        <v>29550</v>
      </c>
      <c r="H28">
        <v>146</v>
      </c>
      <c r="I28">
        <f t="shared" ca="1" si="11"/>
        <v>29528</v>
      </c>
      <c r="J28">
        <f t="shared" ca="1" si="11"/>
        <v>28335.200000000001</v>
      </c>
      <c r="K28">
        <f t="shared" ca="1" si="11"/>
        <v>25809.4</v>
      </c>
      <c r="L28">
        <f t="shared" ca="1" si="11"/>
        <v>24850.933333333334</v>
      </c>
      <c r="N28">
        <f t="shared" si="9"/>
        <v>228</v>
      </c>
      <c r="O28" s="163">
        <f t="shared" ca="1" si="0"/>
        <v>43824</v>
      </c>
      <c r="P28">
        <f t="shared" ca="1" si="1"/>
        <v>23770</v>
      </c>
      <c r="Q28">
        <f t="shared" ca="1" si="2"/>
        <v>23770</v>
      </c>
      <c r="R28">
        <f t="shared" ca="1" si="3"/>
        <v>23680</v>
      </c>
      <c r="S28">
        <f t="shared" ca="1" si="4"/>
        <v>23690</v>
      </c>
      <c r="T28">
        <f t="shared" ca="1" si="5"/>
        <v>23762</v>
      </c>
      <c r="U28">
        <f t="shared" ca="1" si="6"/>
        <v>23546</v>
      </c>
      <c r="V28" t="e">
        <f t="shared" ca="1" si="7"/>
        <v>#N/A</v>
      </c>
      <c r="W28" t="e">
        <f t="shared" ca="1" si="8"/>
        <v>#N/A</v>
      </c>
    </row>
    <row r="29" spans="1:23" x14ac:dyDescent="0.2">
      <c r="A29">
        <f t="shared" si="12"/>
        <v>12</v>
      </c>
      <c r="B29" s="163">
        <v>44287</v>
      </c>
      <c r="C29" s="131">
        <v>0.4236111111111111</v>
      </c>
      <c r="D29">
        <v>29530</v>
      </c>
      <c r="E29">
        <v>29540</v>
      </c>
      <c r="F29">
        <v>29530</v>
      </c>
      <c r="G29">
        <v>29530</v>
      </c>
      <c r="H29">
        <v>80</v>
      </c>
      <c r="I29">
        <f t="shared" ca="1" si="11"/>
        <v>29524</v>
      </c>
      <c r="J29">
        <f t="shared" ca="1" si="11"/>
        <v>28093.200000000001</v>
      </c>
      <c r="K29">
        <f t="shared" ca="1" si="11"/>
        <v>25682.400000000001</v>
      </c>
      <c r="L29">
        <f t="shared" ca="1" si="11"/>
        <v>24753.466666666667</v>
      </c>
      <c r="N29">
        <f t="shared" si="9"/>
        <v>227</v>
      </c>
      <c r="O29" s="163">
        <f t="shared" ca="1" si="0"/>
        <v>43825</v>
      </c>
      <c r="P29">
        <f t="shared" ca="1" si="1"/>
        <v>23700</v>
      </c>
      <c r="Q29">
        <f t="shared" ca="1" si="2"/>
        <v>23910</v>
      </c>
      <c r="R29">
        <f t="shared" ca="1" si="3"/>
        <v>23690</v>
      </c>
      <c r="S29">
        <f t="shared" ca="1" si="4"/>
        <v>23890</v>
      </c>
      <c r="T29">
        <f t="shared" ca="1" si="5"/>
        <v>23784</v>
      </c>
      <c r="U29">
        <f t="shared" ca="1" si="6"/>
        <v>23577.599999999999</v>
      </c>
      <c r="V29" t="e">
        <f t="shared" ca="1" si="7"/>
        <v>#N/A</v>
      </c>
      <c r="W29" t="e">
        <f t="shared" ca="1" si="8"/>
        <v>#N/A</v>
      </c>
    </row>
    <row r="30" spans="1:23" x14ac:dyDescent="0.2">
      <c r="A30">
        <f t="shared" si="12"/>
        <v>13</v>
      </c>
      <c r="B30" s="163">
        <v>44287</v>
      </c>
      <c r="C30" s="131">
        <v>0.42291666666666666</v>
      </c>
      <c r="D30">
        <v>29520</v>
      </c>
      <c r="E30">
        <v>29520</v>
      </c>
      <c r="F30">
        <v>29520</v>
      </c>
      <c r="G30">
        <v>29520</v>
      </c>
      <c r="H30">
        <v>37</v>
      </c>
      <c r="I30">
        <f t="shared" ca="1" si="11"/>
        <v>29522</v>
      </c>
      <c r="J30">
        <f t="shared" ca="1" si="11"/>
        <v>27856.799999999999</v>
      </c>
      <c r="K30">
        <f t="shared" ca="1" si="11"/>
        <v>25553.200000000001</v>
      </c>
      <c r="L30">
        <f t="shared" ca="1" si="11"/>
        <v>24660.133333333335</v>
      </c>
      <c r="N30">
        <f t="shared" si="9"/>
        <v>226</v>
      </c>
      <c r="O30" s="163">
        <f t="shared" ca="1" si="0"/>
        <v>43826</v>
      </c>
      <c r="P30">
        <f t="shared" ca="1" si="1"/>
        <v>23910</v>
      </c>
      <c r="Q30">
        <f t="shared" ca="1" si="2"/>
        <v>23930</v>
      </c>
      <c r="R30">
        <f t="shared" ca="1" si="3"/>
        <v>23760</v>
      </c>
      <c r="S30">
        <f t="shared" ca="1" si="4"/>
        <v>23760</v>
      </c>
      <c r="T30">
        <f t="shared" ca="1" si="5"/>
        <v>23776</v>
      </c>
      <c r="U30">
        <f t="shared" ca="1" si="6"/>
        <v>23601.599999999999</v>
      </c>
      <c r="V30" t="e">
        <f t="shared" ca="1" si="7"/>
        <v>#N/A</v>
      </c>
      <c r="W30" t="e">
        <f t="shared" ca="1" si="8"/>
        <v>#N/A</v>
      </c>
    </row>
    <row r="31" spans="1:23" x14ac:dyDescent="0.2">
      <c r="A31">
        <f t="shared" si="12"/>
        <v>14</v>
      </c>
      <c r="B31" s="163">
        <v>44287</v>
      </c>
      <c r="C31" s="131">
        <v>0.42222222222222222</v>
      </c>
      <c r="D31">
        <v>29520</v>
      </c>
      <c r="E31">
        <v>29520</v>
      </c>
      <c r="F31">
        <v>29520</v>
      </c>
      <c r="G31">
        <v>29520</v>
      </c>
      <c r="H31">
        <v>23</v>
      </c>
      <c r="I31">
        <f t="shared" ca="1" si="11"/>
        <v>29524</v>
      </c>
      <c r="J31">
        <f t="shared" ca="1" si="11"/>
        <v>27618.400000000001</v>
      </c>
      <c r="K31">
        <f t="shared" ca="1" si="11"/>
        <v>25433.200000000001</v>
      </c>
      <c r="L31">
        <f t="shared" ca="1" si="11"/>
        <v>24566.533333333333</v>
      </c>
      <c r="N31">
        <f t="shared" si="9"/>
        <v>225</v>
      </c>
      <c r="O31" s="163">
        <f t="shared" ca="1" si="0"/>
        <v>43829</v>
      </c>
      <c r="P31">
        <f t="shared" ca="1" si="1"/>
        <v>23750</v>
      </c>
      <c r="Q31">
        <f t="shared" ca="1" si="2"/>
        <v>23770</v>
      </c>
      <c r="R31">
        <f t="shared" ca="1" si="3"/>
        <v>23410</v>
      </c>
      <c r="S31">
        <f t="shared" ca="1" si="4"/>
        <v>23450</v>
      </c>
      <c r="T31">
        <f t="shared" ca="1" si="5"/>
        <v>23712</v>
      </c>
      <c r="U31">
        <f t="shared" ca="1" si="6"/>
        <v>23602.799999999999</v>
      </c>
      <c r="V31" t="e">
        <f t="shared" ca="1" si="7"/>
        <v>#N/A</v>
      </c>
      <c r="W31" t="e">
        <f t="shared" ca="1" si="8"/>
        <v>#N/A</v>
      </c>
    </row>
    <row r="32" spans="1:23" x14ac:dyDescent="0.2">
      <c r="A32">
        <f t="shared" si="12"/>
        <v>15</v>
      </c>
      <c r="B32" s="163">
        <v>44287</v>
      </c>
      <c r="C32" s="131">
        <v>0.42152777777777778</v>
      </c>
      <c r="D32">
        <v>29530</v>
      </c>
      <c r="E32">
        <v>29530</v>
      </c>
      <c r="F32">
        <v>29520</v>
      </c>
      <c r="G32">
        <v>29520</v>
      </c>
      <c r="H32">
        <v>61</v>
      </c>
      <c r="I32">
        <f t="shared" ca="1" si="11"/>
        <v>29526</v>
      </c>
      <c r="J32">
        <f t="shared" ca="1" si="11"/>
        <v>27382.400000000001</v>
      </c>
      <c r="K32">
        <f t="shared" ca="1" si="11"/>
        <v>25306.400000000001</v>
      </c>
      <c r="L32">
        <f t="shared" ca="1" si="11"/>
        <v>24475.333333333332</v>
      </c>
      <c r="N32">
        <f t="shared" si="9"/>
        <v>224</v>
      </c>
      <c r="O32" s="163">
        <f t="shared" ca="1" si="0"/>
        <v>43836</v>
      </c>
      <c r="P32">
        <f t="shared" ca="1" si="1"/>
        <v>23190</v>
      </c>
      <c r="Q32">
        <f t="shared" ca="1" si="2"/>
        <v>23330</v>
      </c>
      <c r="R32">
        <f t="shared" ca="1" si="3"/>
        <v>23020</v>
      </c>
      <c r="S32">
        <f t="shared" ca="1" si="4"/>
        <v>23300</v>
      </c>
      <c r="T32">
        <f t="shared" ca="1" si="5"/>
        <v>23618</v>
      </c>
      <c r="U32">
        <f t="shared" ca="1" si="6"/>
        <v>23598.400000000001</v>
      </c>
      <c r="V32" t="e">
        <f t="shared" ca="1" si="7"/>
        <v>#N/A</v>
      </c>
      <c r="W32" t="e">
        <f t="shared" ca="1" si="8"/>
        <v>#N/A</v>
      </c>
    </row>
    <row r="33" spans="1:23" x14ac:dyDescent="0.2">
      <c r="A33">
        <f t="shared" si="12"/>
        <v>16</v>
      </c>
      <c r="B33" s="163">
        <v>44287</v>
      </c>
      <c r="C33" s="131">
        <v>0.42083333333333334</v>
      </c>
      <c r="D33">
        <v>29530</v>
      </c>
      <c r="E33">
        <v>29530</v>
      </c>
      <c r="F33">
        <v>29520</v>
      </c>
      <c r="G33">
        <v>29530</v>
      </c>
      <c r="H33">
        <v>119</v>
      </c>
      <c r="I33">
        <f t="shared" ca="1" si="11"/>
        <v>29528</v>
      </c>
      <c r="J33">
        <f t="shared" ca="1" si="11"/>
        <v>27141.200000000001</v>
      </c>
      <c r="K33">
        <f t="shared" ca="1" si="11"/>
        <v>25177.599999999999</v>
      </c>
      <c r="L33">
        <f t="shared" ca="1" si="11"/>
        <v>24385.200000000001</v>
      </c>
      <c r="N33">
        <f t="shared" si="9"/>
        <v>223</v>
      </c>
      <c r="O33" s="163">
        <f t="shared" ca="1" si="0"/>
        <v>43837</v>
      </c>
      <c r="P33">
        <f t="shared" ca="1" si="1"/>
        <v>23280</v>
      </c>
      <c r="Q33">
        <f t="shared" ca="1" si="2"/>
        <v>23550</v>
      </c>
      <c r="R33">
        <f t="shared" ca="1" si="3"/>
        <v>23260</v>
      </c>
      <c r="S33">
        <f t="shared" ca="1" si="4"/>
        <v>23400</v>
      </c>
      <c r="T33">
        <f t="shared" ca="1" si="5"/>
        <v>23560</v>
      </c>
      <c r="U33">
        <f t="shared" ca="1" si="6"/>
        <v>23590.799999999999</v>
      </c>
      <c r="V33" t="e">
        <f t="shared" ca="1" si="7"/>
        <v>#N/A</v>
      </c>
      <c r="W33" t="e">
        <f t="shared" ca="1" si="8"/>
        <v>#N/A</v>
      </c>
    </row>
    <row r="34" spans="1:23" x14ac:dyDescent="0.2">
      <c r="A34">
        <f t="shared" si="12"/>
        <v>17</v>
      </c>
      <c r="B34" s="163">
        <v>44287</v>
      </c>
      <c r="C34" s="131">
        <v>0.4201388888888889</v>
      </c>
      <c r="D34">
        <v>29520</v>
      </c>
      <c r="E34">
        <v>29530</v>
      </c>
      <c r="F34">
        <v>29520</v>
      </c>
      <c r="G34">
        <v>29520</v>
      </c>
      <c r="H34">
        <v>229</v>
      </c>
      <c r="I34">
        <f t="shared" ca="1" si="11"/>
        <v>29528</v>
      </c>
      <c r="J34">
        <f t="shared" ca="1" si="11"/>
        <v>26890.400000000001</v>
      </c>
      <c r="K34">
        <f t="shared" ca="1" si="11"/>
        <v>25045.8</v>
      </c>
      <c r="L34">
        <f t="shared" ca="1" si="11"/>
        <v>24294.400000000001</v>
      </c>
      <c r="N34">
        <f t="shared" si="9"/>
        <v>222</v>
      </c>
      <c r="O34" s="163">
        <f t="shared" ca="1" si="0"/>
        <v>43838</v>
      </c>
      <c r="P34">
        <f t="shared" ca="1" si="1"/>
        <v>23110</v>
      </c>
      <c r="Q34">
        <f t="shared" ca="1" si="2"/>
        <v>23580</v>
      </c>
      <c r="R34">
        <f t="shared" ca="1" si="3"/>
        <v>22910</v>
      </c>
      <c r="S34">
        <f t="shared" ca="1" si="4"/>
        <v>23580</v>
      </c>
      <c r="T34">
        <f t="shared" ca="1" si="5"/>
        <v>23498</v>
      </c>
      <c r="U34">
        <f t="shared" ca="1" si="6"/>
        <v>23595.200000000001</v>
      </c>
      <c r="V34" t="e">
        <f t="shared" ca="1" si="7"/>
        <v>#N/A</v>
      </c>
      <c r="W34" t="e">
        <f t="shared" ca="1" si="8"/>
        <v>#N/A</v>
      </c>
    </row>
    <row r="35" spans="1:23" x14ac:dyDescent="0.2">
      <c r="A35">
        <f t="shared" si="12"/>
        <v>18</v>
      </c>
      <c r="B35" s="163">
        <v>44287</v>
      </c>
      <c r="C35" s="131">
        <v>0.41944444444444445</v>
      </c>
      <c r="D35">
        <v>29530</v>
      </c>
      <c r="E35">
        <v>29530</v>
      </c>
      <c r="F35">
        <v>29520</v>
      </c>
      <c r="G35">
        <v>29530</v>
      </c>
      <c r="H35">
        <v>75</v>
      </c>
      <c r="I35">
        <f t="shared" ca="1" si="11"/>
        <v>29536</v>
      </c>
      <c r="J35">
        <f t="shared" ca="1" si="11"/>
        <v>26646</v>
      </c>
      <c r="K35">
        <f t="shared" ca="1" si="11"/>
        <v>24919.8</v>
      </c>
      <c r="L35">
        <f t="shared" ca="1" si="11"/>
        <v>24204.799999999999</v>
      </c>
      <c r="N35">
        <f t="shared" si="9"/>
        <v>221</v>
      </c>
      <c r="O35" s="163">
        <f t="shared" ca="1" si="0"/>
        <v>43839</v>
      </c>
      <c r="P35">
        <f t="shared" ca="1" si="1"/>
        <v>23500</v>
      </c>
      <c r="Q35">
        <f t="shared" ca="1" si="2"/>
        <v>23780</v>
      </c>
      <c r="R35">
        <f t="shared" ca="1" si="3"/>
        <v>23500</v>
      </c>
      <c r="S35">
        <f t="shared" ca="1" si="4"/>
        <v>23730</v>
      </c>
      <c r="T35">
        <f t="shared" ca="1" si="5"/>
        <v>23492</v>
      </c>
      <c r="U35">
        <f t="shared" ca="1" si="6"/>
        <v>23611.200000000001</v>
      </c>
      <c r="V35" t="e">
        <f t="shared" ca="1" si="7"/>
        <v>#N/A</v>
      </c>
      <c r="W35" t="e">
        <f t="shared" ca="1" si="8"/>
        <v>#N/A</v>
      </c>
    </row>
    <row r="36" spans="1:23" x14ac:dyDescent="0.2">
      <c r="A36">
        <f t="shared" si="12"/>
        <v>19</v>
      </c>
      <c r="B36" s="163">
        <v>44287</v>
      </c>
      <c r="C36" s="131">
        <v>0.41875000000000001</v>
      </c>
      <c r="D36">
        <v>29530</v>
      </c>
      <c r="E36">
        <v>29530</v>
      </c>
      <c r="F36">
        <v>29530</v>
      </c>
      <c r="G36">
        <v>29530</v>
      </c>
      <c r="H36">
        <v>56</v>
      </c>
      <c r="I36">
        <f t="shared" ca="1" si="11"/>
        <v>29540</v>
      </c>
      <c r="J36">
        <f t="shared" ca="1" si="11"/>
        <v>26392.400000000001</v>
      </c>
      <c r="K36">
        <f t="shared" ca="1" si="11"/>
        <v>24794.799999999999</v>
      </c>
      <c r="L36">
        <f t="shared" ca="1" si="11"/>
        <v>24113.599999999999</v>
      </c>
      <c r="N36">
        <f t="shared" si="9"/>
        <v>220</v>
      </c>
      <c r="O36" s="163">
        <f t="shared" ca="1" si="0"/>
        <v>43840</v>
      </c>
      <c r="P36">
        <f t="shared" ca="1" si="1"/>
        <v>23770</v>
      </c>
      <c r="Q36">
        <f t="shared" ca="1" si="2"/>
        <v>23880</v>
      </c>
      <c r="R36">
        <f t="shared" ca="1" si="3"/>
        <v>23670</v>
      </c>
      <c r="S36">
        <f t="shared" ca="1" si="4"/>
        <v>23670</v>
      </c>
      <c r="T36">
        <f t="shared" ca="1" si="5"/>
        <v>23536</v>
      </c>
      <c r="U36">
        <f t="shared" ca="1" si="6"/>
        <v>23630.799999999999</v>
      </c>
      <c r="V36" t="e">
        <f t="shared" ca="1" si="7"/>
        <v>#N/A</v>
      </c>
      <c r="W36" t="e">
        <f t="shared" ca="1" si="8"/>
        <v>#N/A</v>
      </c>
    </row>
    <row r="37" spans="1:23" x14ac:dyDescent="0.2">
      <c r="A37">
        <f t="shared" si="12"/>
        <v>20</v>
      </c>
      <c r="B37" s="163">
        <v>44287</v>
      </c>
      <c r="C37" s="131">
        <v>0.41805555555555557</v>
      </c>
      <c r="D37">
        <v>29530</v>
      </c>
      <c r="E37">
        <v>29530</v>
      </c>
      <c r="F37">
        <v>29510</v>
      </c>
      <c r="G37">
        <v>29530</v>
      </c>
      <c r="H37">
        <v>156</v>
      </c>
      <c r="I37">
        <f t="shared" ca="1" si="11"/>
        <v>29542</v>
      </c>
      <c r="J37">
        <f t="shared" ca="1" si="11"/>
        <v>26144.400000000001</v>
      </c>
      <c r="K37">
        <f t="shared" ca="1" si="11"/>
        <v>24669.599999999999</v>
      </c>
      <c r="L37">
        <f t="shared" ca="1" si="11"/>
        <v>24023.200000000001</v>
      </c>
      <c r="N37">
        <f t="shared" si="9"/>
        <v>219</v>
      </c>
      <c r="O37" s="163">
        <f t="shared" ca="1" si="0"/>
        <v>43844</v>
      </c>
      <c r="P37">
        <f t="shared" ca="1" si="1"/>
        <v>23930</v>
      </c>
      <c r="Q37">
        <f t="shared" ca="1" si="2"/>
        <v>24030</v>
      </c>
      <c r="R37">
        <f t="shared" ca="1" si="3"/>
        <v>23830</v>
      </c>
      <c r="S37">
        <f t="shared" ca="1" si="4"/>
        <v>23950</v>
      </c>
      <c r="T37">
        <f t="shared" ca="1" si="5"/>
        <v>23666</v>
      </c>
      <c r="U37">
        <f t="shared" ca="1" si="6"/>
        <v>23662.799999999999</v>
      </c>
      <c r="V37" t="e">
        <f t="shared" ca="1" si="7"/>
        <v>#N/A</v>
      </c>
      <c r="W37" t="e">
        <f t="shared" ca="1" si="8"/>
        <v>#N/A</v>
      </c>
    </row>
    <row r="38" spans="1:23" x14ac:dyDescent="0.2">
      <c r="A38">
        <f t="shared" si="12"/>
        <v>21</v>
      </c>
      <c r="B38" s="163">
        <v>44287</v>
      </c>
      <c r="C38" s="131">
        <v>0.41736111111111113</v>
      </c>
      <c r="D38">
        <v>29560</v>
      </c>
      <c r="E38">
        <v>29560</v>
      </c>
      <c r="F38">
        <v>29530</v>
      </c>
      <c r="G38">
        <v>29530</v>
      </c>
      <c r="H38">
        <v>175</v>
      </c>
      <c r="I38">
        <f t="shared" ca="1" si="11"/>
        <v>29544</v>
      </c>
      <c r="J38">
        <f ca="1">IF(ISNUMBER($A38),IF($D$9-$A38&gt;=J$15-1,AVERAGE(OFFSET($G38,0,0,J$15,1)),NA()),"")</f>
        <v>25894.799999999999</v>
      </c>
      <c r="K38">
        <f ca="1">IF(ISNUMBER($A38),IF($D$9-$A38&gt;=K$15-1,AVERAGE(OFFSET($G38,0,0,K$15,1)),NA()),"")</f>
        <v>24542</v>
      </c>
      <c r="L38">
        <f ca="1">IF(ISNUMBER($A38),IF($D$9-$A38&gt;=L$15-1,AVERAGE(OFFSET($G38,0,0,L$15,1)),NA()),"")</f>
        <v>23934.533333333333</v>
      </c>
      <c r="N38">
        <f t="shared" si="9"/>
        <v>218</v>
      </c>
      <c r="O38" s="163">
        <f t="shared" ca="1" si="0"/>
        <v>43845</v>
      </c>
      <c r="P38">
        <f t="shared" ca="1" si="1"/>
        <v>23910</v>
      </c>
      <c r="Q38">
        <f t="shared" ca="1" si="2"/>
        <v>23970</v>
      </c>
      <c r="R38">
        <f t="shared" ca="1" si="3"/>
        <v>23840</v>
      </c>
      <c r="S38">
        <f t="shared" ca="1" si="4"/>
        <v>23900</v>
      </c>
      <c r="T38">
        <f t="shared" ca="1" si="5"/>
        <v>23766</v>
      </c>
      <c r="U38">
        <f t="shared" ca="1" si="6"/>
        <v>23684.400000000001</v>
      </c>
      <c r="V38" t="e">
        <f t="shared" ca="1" si="7"/>
        <v>#N/A</v>
      </c>
      <c r="W38" t="e">
        <f t="shared" ca="1" si="8"/>
        <v>#N/A</v>
      </c>
    </row>
    <row r="39" spans="1:23" x14ac:dyDescent="0.2">
      <c r="A39">
        <f t="shared" si="12"/>
        <v>22</v>
      </c>
      <c r="B39" s="163">
        <v>44287</v>
      </c>
      <c r="C39" s="131">
        <v>0.41666666666666669</v>
      </c>
      <c r="D39">
        <v>29550</v>
      </c>
      <c r="E39">
        <v>29560</v>
      </c>
      <c r="F39">
        <v>29550</v>
      </c>
      <c r="G39">
        <v>29560</v>
      </c>
      <c r="H39">
        <v>85</v>
      </c>
      <c r="I39">
        <f t="shared" ref="I39:L58" ca="1" si="13">IF(ISNUMBER($A39),IF($D$9-$A39&gt;=I$15-1,AVERAGE(OFFSET($G39,0,0,I$15,1)),NA()),"")</f>
        <v>29546</v>
      </c>
      <c r="J39">
        <f t="shared" ca="1" si="13"/>
        <v>25650.799999999999</v>
      </c>
      <c r="K39">
        <f t="shared" ca="1" si="13"/>
        <v>24409.4</v>
      </c>
      <c r="L39">
        <f t="shared" ca="1" si="13"/>
        <v>23843.599999999999</v>
      </c>
      <c r="N39">
        <f t="shared" si="9"/>
        <v>217</v>
      </c>
      <c r="O39" s="163">
        <f t="shared" ca="1" si="0"/>
        <v>43846</v>
      </c>
      <c r="P39">
        <f t="shared" ca="1" si="1"/>
        <v>23940</v>
      </c>
      <c r="Q39">
        <f t="shared" ca="1" si="2"/>
        <v>24050</v>
      </c>
      <c r="R39">
        <f t="shared" ca="1" si="3"/>
        <v>23870</v>
      </c>
      <c r="S39">
        <f t="shared" ca="1" si="4"/>
        <v>24050</v>
      </c>
      <c r="T39">
        <f t="shared" ca="1" si="5"/>
        <v>23860</v>
      </c>
      <c r="U39">
        <f t="shared" ca="1" si="6"/>
        <v>23713.200000000001</v>
      </c>
      <c r="V39" t="e">
        <f t="shared" ca="1" si="7"/>
        <v>#N/A</v>
      </c>
      <c r="W39" t="e">
        <f t="shared" ca="1" si="8"/>
        <v>#N/A</v>
      </c>
    </row>
    <row r="40" spans="1:23" x14ac:dyDescent="0.2">
      <c r="A40">
        <f t="shared" si="12"/>
        <v>23</v>
      </c>
      <c r="B40" s="163">
        <v>44287</v>
      </c>
      <c r="C40" s="131">
        <v>0.41597222222222219</v>
      </c>
      <c r="D40">
        <v>29550</v>
      </c>
      <c r="E40">
        <v>29550</v>
      </c>
      <c r="F40">
        <v>29550</v>
      </c>
      <c r="G40">
        <v>29550</v>
      </c>
      <c r="H40">
        <v>113</v>
      </c>
      <c r="I40">
        <f t="shared" ca="1" si="13"/>
        <v>29544</v>
      </c>
      <c r="J40">
        <f t="shared" ca="1" si="13"/>
        <v>25403.599999999999</v>
      </c>
      <c r="K40">
        <f t="shared" ca="1" si="13"/>
        <v>24278.2</v>
      </c>
      <c r="L40">
        <f t="shared" ca="1" si="13"/>
        <v>23750</v>
      </c>
      <c r="N40">
        <f t="shared" si="9"/>
        <v>216</v>
      </c>
      <c r="O40" s="163">
        <f t="shared" ca="1" si="0"/>
        <v>43847</v>
      </c>
      <c r="P40">
        <f t="shared" ca="1" si="1"/>
        <v>24100</v>
      </c>
      <c r="Q40">
        <f t="shared" ca="1" si="2"/>
        <v>24110</v>
      </c>
      <c r="R40">
        <f t="shared" ca="1" si="3"/>
        <v>23980</v>
      </c>
      <c r="S40">
        <f t="shared" ca="1" si="4"/>
        <v>24020</v>
      </c>
      <c r="T40">
        <f t="shared" ca="1" si="5"/>
        <v>23918</v>
      </c>
      <c r="U40">
        <f t="shared" ca="1" si="6"/>
        <v>23732.799999999999</v>
      </c>
      <c r="V40" t="e">
        <f t="shared" ca="1" si="7"/>
        <v>#N/A</v>
      </c>
      <c r="W40" t="e">
        <f t="shared" ca="1" si="8"/>
        <v>#N/A</v>
      </c>
    </row>
    <row r="41" spans="1:23" x14ac:dyDescent="0.2">
      <c r="A41">
        <f t="shared" si="12"/>
        <v>24</v>
      </c>
      <c r="B41" s="163">
        <v>44287</v>
      </c>
      <c r="C41" s="131">
        <v>0.4152777777777778</v>
      </c>
      <c r="D41">
        <v>29540</v>
      </c>
      <c r="E41">
        <v>29540</v>
      </c>
      <c r="F41">
        <v>29540</v>
      </c>
      <c r="G41">
        <v>29540</v>
      </c>
      <c r="H41">
        <v>58</v>
      </c>
      <c r="I41">
        <f t="shared" ca="1" si="13"/>
        <v>29544</v>
      </c>
      <c r="J41">
        <f t="shared" ca="1" si="13"/>
        <v>25148.799999999999</v>
      </c>
      <c r="K41">
        <f t="shared" ca="1" si="13"/>
        <v>24148.799999999999</v>
      </c>
      <c r="L41">
        <f t="shared" ca="1" si="13"/>
        <v>23657.466666666667</v>
      </c>
      <c r="N41">
        <f t="shared" si="9"/>
        <v>215</v>
      </c>
      <c r="O41" s="163">
        <f t="shared" ca="1" si="0"/>
        <v>43850</v>
      </c>
      <c r="P41">
        <f t="shared" ca="1" si="1"/>
        <v>24030</v>
      </c>
      <c r="Q41">
        <f t="shared" ca="1" si="2"/>
        <v>24090</v>
      </c>
      <c r="R41">
        <f t="shared" ca="1" si="3"/>
        <v>24000</v>
      </c>
      <c r="S41">
        <f t="shared" ca="1" si="4"/>
        <v>24040</v>
      </c>
      <c r="T41">
        <f t="shared" ca="1" si="5"/>
        <v>23992</v>
      </c>
      <c r="U41">
        <f t="shared" ca="1" si="6"/>
        <v>23757.599999999999</v>
      </c>
      <c r="V41" t="e">
        <f t="shared" ca="1" si="7"/>
        <v>#N/A</v>
      </c>
      <c r="W41" t="e">
        <f t="shared" ca="1" si="8"/>
        <v>#N/A</v>
      </c>
    </row>
    <row r="42" spans="1:23" x14ac:dyDescent="0.2">
      <c r="A42">
        <f t="shared" si="12"/>
        <v>25</v>
      </c>
      <c r="B42" s="163">
        <v>44287</v>
      </c>
      <c r="C42" s="131">
        <v>0.4145833333333333</v>
      </c>
      <c r="D42">
        <v>29540</v>
      </c>
      <c r="E42">
        <v>29540</v>
      </c>
      <c r="F42">
        <v>29540</v>
      </c>
      <c r="G42">
        <v>29540</v>
      </c>
      <c r="H42">
        <v>21</v>
      </c>
      <c r="I42">
        <f t="shared" ca="1" si="13"/>
        <v>29544</v>
      </c>
      <c r="J42">
        <f t="shared" ca="1" si="13"/>
        <v>24887.200000000001</v>
      </c>
      <c r="K42">
        <f t="shared" ca="1" si="13"/>
        <v>24018.799999999999</v>
      </c>
      <c r="L42">
        <f t="shared" ca="1" si="13"/>
        <v>23562.266666666666</v>
      </c>
      <c r="N42">
        <f t="shared" si="9"/>
        <v>214</v>
      </c>
      <c r="O42" s="163">
        <f t="shared" ca="1" si="0"/>
        <v>43851</v>
      </c>
      <c r="P42">
        <f t="shared" ca="1" si="1"/>
        <v>24030</v>
      </c>
      <c r="Q42">
        <f t="shared" ca="1" si="2"/>
        <v>24050</v>
      </c>
      <c r="R42">
        <f t="shared" ca="1" si="3"/>
        <v>23760</v>
      </c>
      <c r="S42">
        <f t="shared" ca="1" si="4"/>
        <v>23780</v>
      </c>
      <c r="T42">
        <f t="shared" ca="1" si="5"/>
        <v>23958</v>
      </c>
      <c r="U42">
        <f t="shared" ca="1" si="6"/>
        <v>23770.799999999999</v>
      </c>
      <c r="V42" t="e">
        <f t="shared" ca="1" si="7"/>
        <v>#N/A</v>
      </c>
      <c r="W42" t="e">
        <f t="shared" ca="1" si="8"/>
        <v>#N/A</v>
      </c>
    </row>
    <row r="43" spans="1:23" x14ac:dyDescent="0.2">
      <c r="A43">
        <f t="shared" si="12"/>
        <v>26</v>
      </c>
      <c r="B43" s="163">
        <v>44287</v>
      </c>
      <c r="C43" s="131">
        <v>0.41388888888888892</v>
      </c>
      <c r="D43">
        <v>29540</v>
      </c>
      <c r="E43">
        <v>29540</v>
      </c>
      <c r="F43">
        <v>29540</v>
      </c>
      <c r="G43">
        <v>29540</v>
      </c>
      <c r="H43">
        <v>21</v>
      </c>
      <c r="I43">
        <f t="shared" ca="1" si="13"/>
        <v>29544</v>
      </c>
      <c r="J43">
        <f t="shared" ca="1" si="13"/>
        <v>24628.400000000001</v>
      </c>
      <c r="K43">
        <f t="shared" ca="1" si="13"/>
        <v>23890.6</v>
      </c>
      <c r="L43">
        <f t="shared" ca="1" si="13"/>
        <v>23468.266666666666</v>
      </c>
      <c r="N43">
        <f t="shared" si="9"/>
        <v>213</v>
      </c>
      <c r="O43" s="163">
        <f t="shared" ca="1" si="0"/>
        <v>43852</v>
      </c>
      <c r="P43">
        <f t="shared" ca="1" si="1"/>
        <v>23780</v>
      </c>
      <c r="Q43">
        <f t="shared" ca="1" si="2"/>
        <v>24020</v>
      </c>
      <c r="R43">
        <f t="shared" ca="1" si="3"/>
        <v>23780</v>
      </c>
      <c r="S43">
        <f t="shared" ca="1" si="4"/>
        <v>23830</v>
      </c>
      <c r="T43">
        <f t="shared" ca="1" si="5"/>
        <v>23944</v>
      </c>
      <c r="U43">
        <f t="shared" ca="1" si="6"/>
        <v>23786.400000000001</v>
      </c>
      <c r="V43" t="e">
        <f t="shared" ca="1" si="7"/>
        <v>#N/A</v>
      </c>
      <c r="W43" t="e">
        <f t="shared" ca="1" si="8"/>
        <v>#N/A</v>
      </c>
    </row>
    <row r="44" spans="1:23" x14ac:dyDescent="0.2">
      <c r="A44">
        <f t="shared" si="12"/>
        <v>27</v>
      </c>
      <c r="B44" s="163">
        <v>44287</v>
      </c>
      <c r="C44" s="131">
        <v>0.41319444444444442</v>
      </c>
      <c r="D44">
        <v>29550</v>
      </c>
      <c r="E44">
        <v>29550</v>
      </c>
      <c r="F44">
        <v>29540</v>
      </c>
      <c r="G44">
        <v>29550</v>
      </c>
      <c r="H44">
        <v>64</v>
      </c>
      <c r="I44">
        <f t="shared" ca="1" si="13"/>
        <v>28354</v>
      </c>
      <c r="J44">
        <f t="shared" ca="1" si="13"/>
        <v>24370.400000000001</v>
      </c>
      <c r="K44">
        <f t="shared" ca="1" si="13"/>
        <v>23762.6</v>
      </c>
      <c r="L44">
        <f t="shared" ca="1" si="13"/>
        <v>23373.599999999999</v>
      </c>
      <c r="N44">
        <f t="shared" si="9"/>
        <v>212</v>
      </c>
      <c r="O44" s="163">
        <f t="shared" ca="1" si="0"/>
        <v>43853</v>
      </c>
      <c r="P44">
        <f t="shared" ca="1" si="1"/>
        <v>23810</v>
      </c>
      <c r="Q44">
        <f t="shared" ca="1" si="2"/>
        <v>23890</v>
      </c>
      <c r="R44">
        <f t="shared" ca="1" si="3"/>
        <v>23600</v>
      </c>
      <c r="S44">
        <f t="shared" ca="1" si="4"/>
        <v>23790</v>
      </c>
      <c r="T44">
        <f t="shared" ca="1" si="5"/>
        <v>23892</v>
      </c>
      <c r="U44">
        <f t="shared" ca="1" si="6"/>
        <v>23790.400000000001</v>
      </c>
      <c r="V44" t="e">
        <f t="shared" ca="1" si="7"/>
        <v>#N/A</v>
      </c>
      <c r="W44" t="e">
        <f t="shared" ca="1" si="8"/>
        <v>#N/A</v>
      </c>
    </row>
    <row r="45" spans="1:23" x14ac:dyDescent="0.2">
      <c r="A45">
        <f t="shared" si="12"/>
        <v>28</v>
      </c>
      <c r="B45" s="163">
        <v>44287</v>
      </c>
      <c r="C45" s="131">
        <v>0.41250000000000003</v>
      </c>
      <c r="D45">
        <v>29550</v>
      </c>
      <c r="E45">
        <v>29550</v>
      </c>
      <c r="F45">
        <v>29540</v>
      </c>
      <c r="G45">
        <v>29550</v>
      </c>
      <c r="H45">
        <v>186</v>
      </c>
      <c r="I45">
        <f t="shared" ca="1" si="13"/>
        <v>27144</v>
      </c>
      <c r="J45">
        <f t="shared" ca="1" si="13"/>
        <v>24117.200000000001</v>
      </c>
      <c r="K45">
        <f t="shared" ca="1" si="13"/>
        <v>23635.200000000001</v>
      </c>
      <c r="L45">
        <f t="shared" ca="1" si="13"/>
        <v>23281.333333333332</v>
      </c>
      <c r="N45">
        <f t="shared" si="9"/>
        <v>211</v>
      </c>
      <c r="O45" s="163">
        <f t="shared" ca="1" si="0"/>
        <v>43854</v>
      </c>
      <c r="P45">
        <f t="shared" ca="1" si="1"/>
        <v>23810</v>
      </c>
      <c r="Q45">
        <f t="shared" ca="1" si="2"/>
        <v>23900</v>
      </c>
      <c r="R45">
        <f t="shared" ca="1" si="3"/>
        <v>23550</v>
      </c>
      <c r="S45">
        <f t="shared" ca="1" si="4"/>
        <v>23640</v>
      </c>
      <c r="T45">
        <f t="shared" ca="1" si="5"/>
        <v>23816</v>
      </c>
      <c r="U45">
        <f t="shared" ca="1" si="6"/>
        <v>23781.599999999999</v>
      </c>
      <c r="V45">
        <f t="shared" ca="1" si="7"/>
        <v>23575.200000000001</v>
      </c>
      <c r="W45" t="e">
        <f t="shared" ca="1" si="8"/>
        <v>#N/A</v>
      </c>
    </row>
    <row r="46" spans="1:23" x14ac:dyDescent="0.2">
      <c r="A46">
        <f t="shared" si="12"/>
        <v>29</v>
      </c>
      <c r="B46" s="163">
        <v>44287</v>
      </c>
      <c r="C46" s="131">
        <v>0.41180555555555554</v>
      </c>
      <c r="D46">
        <v>29540</v>
      </c>
      <c r="E46">
        <v>29540</v>
      </c>
      <c r="F46">
        <v>29530</v>
      </c>
      <c r="G46">
        <v>29540</v>
      </c>
      <c r="H46">
        <v>58</v>
      </c>
      <c r="I46">
        <f t="shared" ca="1" si="13"/>
        <v>25940</v>
      </c>
      <c r="J46">
        <f t="shared" ca="1" si="13"/>
        <v>23866.400000000001</v>
      </c>
      <c r="K46">
        <f t="shared" ca="1" si="13"/>
        <v>23507.599999999999</v>
      </c>
      <c r="L46">
        <f t="shared" ca="1" si="13"/>
        <v>23183.066666666666</v>
      </c>
      <c r="N46">
        <f t="shared" si="9"/>
        <v>210</v>
      </c>
      <c r="O46" s="163">
        <f t="shared" ca="1" si="0"/>
        <v>43857</v>
      </c>
      <c r="P46">
        <f t="shared" ca="1" si="1"/>
        <v>23300</v>
      </c>
      <c r="Q46">
        <f t="shared" ca="1" si="2"/>
        <v>23440</v>
      </c>
      <c r="R46">
        <f t="shared" ca="1" si="3"/>
        <v>23050</v>
      </c>
      <c r="S46">
        <f t="shared" ca="1" si="4"/>
        <v>23100</v>
      </c>
      <c r="T46">
        <f t="shared" ca="1" si="5"/>
        <v>23628</v>
      </c>
      <c r="U46">
        <f t="shared" ca="1" si="6"/>
        <v>23742.799999999999</v>
      </c>
      <c r="V46">
        <f t="shared" ca="1" si="7"/>
        <v>23570.2</v>
      </c>
      <c r="W46" t="e">
        <f t="shared" ca="1" si="8"/>
        <v>#N/A</v>
      </c>
    </row>
    <row r="47" spans="1:23" x14ac:dyDescent="0.2">
      <c r="A47">
        <f t="shared" si="12"/>
        <v>30</v>
      </c>
      <c r="B47" s="163">
        <v>44287</v>
      </c>
      <c r="C47" s="131">
        <v>0.41111111111111115</v>
      </c>
      <c r="D47">
        <v>29540</v>
      </c>
      <c r="E47">
        <v>29540</v>
      </c>
      <c r="F47">
        <v>29530</v>
      </c>
      <c r="G47">
        <v>29540</v>
      </c>
      <c r="H47">
        <v>18</v>
      </c>
      <c r="I47">
        <f t="shared" ca="1" si="13"/>
        <v>24732</v>
      </c>
      <c r="J47">
        <f t="shared" ca="1" si="13"/>
        <v>23617.200000000001</v>
      </c>
      <c r="K47">
        <f t="shared" ca="1" si="13"/>
        <v>23370.799999999999</v>
      </c>
      <c r="L47">
        <f t="shared" ca="1" si="13"/>
        <v>23086.666666666668</v>
      </c>
      <c r="N47">
        <f t="shared" si="9"/>
        <v>209</v>
      </c>
      <c r="O47" s="163">
        <f t="shared" ca="1" si="0"/>
        <v>43858</v>
      </c>
      <c r="P47">
        <f t="shared" ca="1" si="1"/>
        <v>23130</v>
      </c>
      <c r="Q47">
        <f t="shared" ca="1" si="2"/>
        <v>23350</v>
      </c>
      <c r="R47">
        <f t="shared" ca="1" si="3"/>
        <v>23000</v>
      </c>
      <c r="S47">
        <f t="shared" ca="1" si="4"/>
        <v>23330</v>
      </c>
      <c r="T47">
        <f t="shared" ca="1" si="5"/>
        <v>23538</v>
      </c>
      <c r="U47">
        <f t="shared" ca="1" si="6"/>
        <v>23715.200000000001</v>
      </c>
      <c r="V47">
        <f t="shared" ca="1" si="7"/>
        <v>23568</v>
      </c>
      <c r="W47" t="e">
        <f t="shared" ca="1" si="8"/>
        <v>#N/A</v>
      </c>
    </row>
    <row r="48" spans="1:23" x14ac:dyDescent="0.2">
      <c r="A48">
        <f t="shared" si="12"/>
        <v>31</v>
      </c>
      <c r="B48" s="163">
        <v>44124</v>
      </c>
      <c r="C48" s="131">
        <v>0</v>
      </c>
      <c r="D48">
        <v>23560</v>
      </c>
      <c r="E48">
        <v>23660</v>
      </c>
      <c r="F48">
        <v>23500</v>
      </c>
      <c r="G48">
        <v>23590</v>
      </c>
      <c r="H48">
        <v>42909</v>
      </c>
      <c r="I48">
        <f t="shared" ca="1" si="13"/>
        <v>23532</v>
      </c>
      <c r="J48">
        <f t="shared" ca="1" si="13"/>
        <v>23367.200000000001</v>
      </c>
      <c r="K48">
        <f t="shared" ca="1" si="13"/>
        <v>23229</v>
      </c>
      <c r="L48">
        <f t="shared" ca="1" si="13"/>
        <v>22988.799999999999</v>
      </c>
      <c r="N48">
        <f t="shared" si="9"/>
        <v>208</v>
      </c>
      <c r="O48" s="163">
        <f t="shared" ca="1" si="0"/>
        <v>43859</v>
      </c>
      <c r="P48">
        <f t="shared" ca="1" si="1"/>
        <v>23310</v>
      </c>
      <c r="Q48">
        <f t="shared" ca="1" si="2"/>
        <v>23400</v>
      </c>
      <c r="R48">
        <f t="shared" ca="1" si="3"/>
        <v>23180</v>
      </c>
      <c r="S48">
        <f t="shared" ca="1" si="4"/>
        <v>23290</v>
      </c>
      <c r="T48">
        <f t="shared" ca="1" si="5"/>
        <v>23430</v>
      </c>
      <c r="U48">
        <f t="shared" ca="1" si="6"/>
        <v>23692.400000000001</v>
      </c>
      <c r="V48">
        <f t="shared" ca="1" si="7"/>
        <v>23567.599999999999</v>
      </c>
      <c r="W48" t="e">
        <f t="shared" ca="1" si="8"/>
        <v>#N/A</v>
      </c>
    </row>
    <row r="49" spans="1:23" x14ac:dyDescent="0.2">
      <c r="A49">
        <f t="shared" si="12"/>
        <v>32</v>
      </c>
      <c r="B49" s="163">
        <v>44123</v>
      </c>
      <c r="C49" s="131">
        <v>0</v>
      </c>
      <c r="D49">
        <v>23540</v>
      </c>
      <c r="E49">
        <v>23710</v>
      </c>
      <c r="F49">
        <v>23490</v>
      </c>
      <c r="G49">
        <v>23500</v>
      </c>
      <c r="H49">
        <v>50584</v>
      </c>
      <c r="I49">
        <f t="shared" ca="1" si="13"/>
        <v>23514</v>
      </c>
      <c r="J49">
        <f t="shared" ca="1" si="13"/>
        <v>23352</v>
      </c>
      <c r="K49">
        <f t="shared" ca="1" si="13"/>
        <v>23205.4</v>
      </c>
      <c r="L49">
        <f t="shared" ca="1" si="13"/>
        <v>22971.733333333334</v>
      </c>
      <c r="N49">
        <f t="shared" si="9"/>
        <v>207</v>
      </c>
      <c r="O49" s="163">
        <f t="shared" ca="1" si="0"/>
        <v>43860</v>
      </c>
      <c r="P49">
        <f t="shared" ca="1" si="1"/>
        <v>23260</v>
      </c>
      <c r="Q49">
        <f t="shared" ca="1" si="2"/>
        <v>23290</v>
      </c>
      <c r="R49">
        <f t="shared" ca="1" si="3"/>
        <v>22820</v>
      </c>
      <c r="S49">
        <f t="shared" ca="1" si="4"/>
        <v>23080</v>
      </c>
      <c r="T49">
        <f t="shared" ca="1" si="5"/>
        <v>23288</v>
      </c>
      <c r="U49">
        <f t="shared" ca="1" si="6"/>
        <v>23664.400000000001</v>
      </c>
      <c r="V49">
        <f t="shared" ca="1" si="7"/>
        <v>23566.799999999999</v>
      </c>
      <c r="W49" t="e">
        <f t="shared" ca="1" si="8"/>
        <v>#N/A</v>
      </c>
    </row>
    <row r="50" spans="1:23" x14ac:dyDescent="0.2">
      <c r="A50">
        <f t="shared" si="12"/>
        <v>33</v>
      </c>
      <c r="B50" s="163">
        <v>44120</v>
      </c>
      <c r="C50" s="131">
        <v>0</v>
      </c>
      <c r="D50">
        <v>23520</v>
      </c>
      <c r="E50">
        <v>23560</v>
      </c>
      <c r="F50">
        <v>23370</v>
      </c>
      <c r="G50">
        <v>23530</v>
      </c>
      <c r="H50">
        <v>52970</v>
      </c>
      <c r="I50">
        <f t="shared" ca="1" si="13"/>
        <v>23538</v>
      </c>
      <c r="J50">
        <f t="shared" ca="1" si="13"/>
        <v>23329.599999999999</v>
      </c>
      <c r="K50">
        <f t="shared" ca="1" si="13"/>
        <v>23184.6</v>
      </c>
      <c r="L50">
        <f t="shared" ca="1" si="13"/>
        <v>22956.266666666666</v>
      </c>
      <c r="N50">
        <f t="shared" si="9"/>
        <v>206</v>
      </c>
      <c r="O50" s="163">
        <f t="shared" ca="1" si="0"/>
        <v>43861</v>
      </c>
      <c r="P50">
        <f t="shared" ca="1" si="1"/>
        <v>23140</v>
      </c>
      <c r="Q50">
        <f t="shared" ca="1" si="2"/>
        <v>23400</v>
      </c>
      <c r="R50">
        <f t="shared" ca="1" si="3"/>
        <v>22650</v>
      </c>
      <c r="S50">
        <f t="shared" ca="1" si="4"/>
        <v>22650</v>
      </c>
      <c r="T50">
        <f t="shared" ca="1" si="5"/>
        <v>23090</v>
      </c>
      <c r="U50">
        <f t="shared" ca="1" si="6"/>
        <v>23618.400000000001</v>
      </c>
      <c r="V50">
        <f t="shared" ca="1" si="7"/>
        <v>23552.6</v>
      </c>
      <c r="W50" t="e">
        <f t="shared" ca="1" si="8"/>
        <v>#N/A</v>
      </c>
    </row>
    <row r="51" spans="1:23" x14ac:dyDescent="0.2">
      <c r="A51">
        <f t="shared" si="12"/>
        <v>34</v>
      </c>
      <c r="B51" s="163">
        <v>44119</v>
      </c>
      <c r="C51" s="131">
        <v>0</v>
      </c>
      <c r="D51">
        <v>23550</v>
      </c>
      <c r="E51">
        <v>23570</v>
      </c>
      <c r="F51">
        <v>23360</v>
      </c>
      <c r="G51">
        <v>23500</v>
      </c>
      <c r="H51">
        <v>53585</v>
      </c>
      <c r="I51">
        <f t="shared" ca="1" si="13"/>
        <v>23544</v>
      </c>
      <c r="J51">
        <f t="shared" ca="1" si="13"/>
        <v>23316</v>
      </c>
      <c r="K51">
        <f t="shared" ca="1" si="13"/>
        <v>23163.4</v>
      </c>
      <c r="L51">
        <f t="shared" ca="1" si="13"/>
        <v>22938.933333333334</v>
      </c>
      <c r="N51">
        <f t="shared" si="9"/>
        <v>205</v>
      </c>
      <c r="O51" s="163">
        <f t="shared" ca="1" si="0"/>
        <v>43864</v>
      </c>
      <c r="P51">
        <f t="shared" ca="1" si="1"/>
        <v>22780</v>
      </c>
      <c r="Q51">
        <f t="shared" ca="1" si="2"/>
        <v>23010</v>
      </c>
      <c r="R51">
        <f t="shared" ca="1" si="3"/>
        <v>22710</v>
      </c>
      <c r="S51">
        <f t="shared" ca="1" si="4"/>
        <v>22930</v>
      </c>
      <c r="T51">
        <f t="shared" ca="1" si="5"/>
        <v>23056</v>
      </c>
      <c r="U51">
        <f t="shared" ca="1" si="6"/>
        <v>23584.799999999999</v>
      </c>
      <c r="V51">
        <f t="shared" ca="1" si="7"/>
        <v>23543.599999999999</v>
      </c>
      <c r="W51" t="e">
        <f t="shared" ca="1" si="8"/>
        <v>#N/A</v>
      </c>
    </row>
    <row r="52" spans="1:23" x14ac:dyDescent="0.2">
      <c r="A52">
        <f t="shared" si="12"/>
        <v>35</v>
      </c>
      <c r="B52" s="163">
        <v>44118</v>
      </c>
      <c r="C52" s="131">
        <v>0</v>
      </c>
      <c r="D52">
        <v>23530</v>
      </c>
      <c r="E52">
        <v>23650</v>
      </c>
      <c r="F52">
        <v>23500</v>
      </c>
      <c r="G52">
        <v>23540</v>
      </c>
      <c r="H52">
        <v>44567</v>
      </c>
      <c r="I52">
        <f t="shared" ca="1" si="13"/>
        <v>23568</v>
      </c>
      <c r="J52">
        <f t="shared" ca="1" si="13"/>
        <v>23296.400000000001</v>
      </c>
      <c r="K52">
        <f t="shared" ca="1" si="13"/>
        <v>23140.799999999999</v>
      </c>
      <c r="L52">
        <f t="shared" ca="1" si="13"/>
        <v>22925.200000000001</v>
      </c>
      <c r="N52">
        <f t="shared" si="9"/>
        <v>204</v>
      </c>
      <c r="O52" s="163">
        <f t="shared" ca="1" si="0"/>
        <v>43865</v>
      </c>
      <c r="P52">
        <f t="shared" ca="1" si="1"/>
        <v>22830</v>
      </c>
      <c r="Q52">
        <f t="shared" ca="1" si="2"/>
        <v>23400</v>
      </c>
      <c r="R52">
        <f t="shared" ca="1" si="3"/>
        <v>22830</v>
      </c>
      <c r="S52">
        <f t="shared" ca="1" si="4"/>
        <v>23390</v>
      </c>
      <c r="T52">
        <f t="shared" ca="1" si="5"/>
        <v>23068</v>
      </c>
      <c r="U52">
        <f t="shared" ca="1" si="6"/>
        <v>23569.599999999999</v>
      </c>
      <c r="V52">
        <f t="shared" ca="1" si="7"/>
        <v>23546.2</v>
      </c>
      <c r="W52" t="e">
        <f t="shared" ca="1" si="8"/>
        <v>#N/A</v>
      </c>
    </row>
    <row r="53" spans="1:23" x14ac:dyDescent="0.2">
      <c r="A53">
        <f t="shared" si="12"/>
        <v>36</v>
      </c>
      <c r="B53" s="163">
        <v>44117</v>
      </c>
      <c r="C53" s="131">
        <v>0</v>
      </c>
      <c r="D53">
        <v>23610</v>
      </c>
      <c r="E53">
        <v>23640</v>
      </c>
      <c r="F53">
        <v>23480</v>
      </c>
      <c r="G53">
        <v>23500</v>
      </c>
      <c r="H53">
        <v>41008</v>
      </c>
      <c r="I53">
        <f t="shared" ca="1" si="13"/>
        <v>23558</v>
      </c>
      <c r="J53">
        <f t="shared" ca="1" si="13"/>
        <v>23283.599999999999</v>
      </c>
      <c r="K53">
        <f t="shared" ca="1" si="13"/>
        <v>23108.799999999999</v>
      </c>
      <c r="L53">
        <f t="shared" ca="1" si="13"/>
        <v>22907.466666666667</v>
      </c>
      <c r="N53">
        <f t="shared" si="9"/>
        <v>203</v>
      </c>
      <c r="O53" s="163">
        <f t="shared" ca="1" si="0"/>
        <v>43866</v>
      </c>
      <c r="P53">
        <f t="shared" ca="1" si="1"/>
        <v>23330</v>
      </c>
      <c r="Q53">
        <f t="shared" ca="1" si="2"/>
        <v>23700</v>
      </c>
      <c r="R53">
        <f t="shared" ca="1" si="3"/>
        <v>23210</v>
      </c>
      <c r="S53">
        <f t="shared" ca="1" si="4"/>
        <v>23690</v>
      </c>
      <c r="T53">
        <f t="shared" ca="1" si="5"/>
        <v>23148</v>
      </c>
      <c r="U53">
        <f t="shared" ca="1" si="6"/>
        <v>23569.599999999999</v>
      </c>
      <c r="V53">
        <f t="shared" ca="1" si="7"/>
        <v>23557.8</v>
      </c>
      <c r="W53" t="e">
        <f t="shared" ca="1" si="8"/>
        <v>#N/A</v>
      </c>
    </row>
    <row r="54" spans="1:23" x14ac:dyDescent="0.2">
      <c r="A54">
        <f t="shared" si="12"/>
        <v>37</v>
      </c>
      <c r="B54" s="163">
        <v>44116</v>
      </c>
      <c r="C54" s="131">
        <v>0</v>
      </c>
      <c r="D54">
        <v>23570</v>
      </c>
      <c r="E54">
        <v>23650</v>
      </c>
      <c r="F54">
        <v>23480</v>
      </c>
      <c r="G54">
        <v>23620</v>
      </c>
      <c r="H54">
        <v>39872</v>
      </c>
      <c r="I54">
        <f t="shared" ca="1" si="13"/>
        <v>23510</v>
      </c>
      <c r="J54">
        <f t="shared" ca="1" si="13"/>
        <v>23271.599999999999</v>
      </c>
      <c r="K54">
        <f t="shared" ca="1" si="13"/>
        <v>23083.599999999999</v>
      </c>
      <c r="L54">
        <f t="shared" ca="1" si="13"/>
        <v>22894.400000000001</v>
      </c>
      <c r="N54">
        <f t="shared" si="9"/>
        <v>202</v>
      </c>
      <c r="O54" s="163">
        <f t="shared" ca="1" si="0"/>
        <v>43867</v>
      </c>
      <c r="P54">
        <f t="shared" ca="1" si="1"/>
        <v>23680</v>
      </c>
      <c r="Q54">
        <f t="shared" ca="1" si="2"/>
        <v>23980</v>
      </c>
      <c r="R54">
        <f t="shared" ca="1" si="3"/>
        <v>23630</v>
      </c>
      <c r="S54">
        <f t="shared" ca="1" si="4"/>
        <v>23880</v>
      </c>
      <c r="T54">
        <f t="shared" ca="1" si="5"/>
        <v>23308</v>
      </c>
      <c r="U54">
        <f t="shared" ca="1" si="6"/>
        <v>23569.200000000001</v>
      </c>
      <c r="V54">
        <f t="shared" ca="1" si="7"/>
        <v>23573.4</v>
      </c>
      <c r="W54" t="e">
        <f t="shared" ca="1" si="8"/>
        <v>#N/A</v>
      </c>
    </row>
    <row r="55" spans="1:23" x14ac:dyDescent="0.2">
      <c r="A55">
        <f t="shared" si="12"/>
        <v>38</v>
      </c>
      <c r="B55" s="163">
        <v>44113</v>
      </c>
      <c r="C55" s="131">
        <v>0</v>
      </c>
      <c r="D55">
        <v>23660</v>
      </c>
      <c r="E55">
        <v>23720</v>
      </c>
      <c r="F55">
        <v>23530</v>
      </c>
      <c r="G55">
        <v>23560</v>
      </c>
      <c r="H55">
        <v>53741</v>
      </c>
      <c r="I55">
        <f t="shared" ca="1" si="13"/>
        <v>23468</v>
      </c>
      <c r="J55">
        <f t="shared" ca="1" si="13"/>
        <v>23249.599999999999</v>
      </c>
      <c r="K55">
        <f t="shared" ca="1" si="13"/>
        <v>23061.8</v>
      </c>
      <c r="L55">
        <f t="shared" ca="1" si="13"/>
        <v>22880.400000000001</v>
      </c>
      <c r="N55">
        <f t="shared" si="9"/>
        <v>201</v>
      </c>
      <c r="O55" s="163">
        <f t="shared" ca="1" si="0"/>
        <v>43868</v>
      </c>
      <c r="P55">
        <f t="shared" ca="1" si="1"/>
        <v>23920</v>
      </c>
      <c r="Q55">
        <f t="shared" ca="1" si="2"/>
        <v>23960</v>
      </c>
      <c r="R55">
        <f t="shared" ca="1" si="3"/>
        <v>23650</v>
      </c>
      <c r="S55">
        <f t="shared" ca="1" si="4"/>
        <v>23690</v>
      </c>
      <c r="T55">
        <f t="shared" ca="1" si="5"/>
        <v>23516</v>
      </c>
      <c r="U55">
        <f t="shared" ca="1" si="6"/>
        <v>23566.400000000001</v>
      </c>
      <c r="V55">
        <f t="shared" ca="1" si="7"/>
        <v>23584</v>
      </c>
      <c r="W55" t="e">
        <f t="shared" ca="1" si="8"/>
        <v>#N/A</v>
      </c>
    </row>
    <row r="56" spans="1:23" x14ac:dyDescent="0.2">
      <c r="A56">
        <f t="shared" si="12"/>
        <v>39</v>
      </c>
      <c r="B56" s="163">
        <v>44112</v>
      </c>
      <c r="C56" s="131">
        <v>0</v>
      </c>
      <c r="D56">
        <v>23470</v>
      </c>
      <c r="E56">
        <v>23690</v>
      </c>
      <c r="F56">
        <v>23460</v>
      </c>
      <c r="G56">
        <v>23620</v>
      </c>
      <c r="H56">
        <v>60674</v>
      </c>
      <c r="I56">
        <f t="shared" ca="1" si="13"/>
        <v>23394</v>
      </c>
      <c r="J56">
        <f t="shared" ca="1" si="13"/>
        <v>23248</v>
      </c>
      <c r="K56">
        <f t="shared" ca="1" si="13"/>
        <v>23040.6</v>
      </c>
      <c r="L56">
        <f t="shared" ca="1" si="13"/>
        <v>22863.333333333332</v>
      </c>
      <c r="N56">
        <f t="shared" si="9"/>
        <v>200</v>
      </c>
      <c r="O56" s="163">
        <f t="shared" ca="1" si="0"/>
        <v>43871</v>
      </c>
      <c r="P56">
        <f t="shared" ca="1" si="1"/>
        <v>23600</v>
      </c>
      <c r="Q56">
        <f t="shared" ca="1" si="2"/>
        <v>23790</v>
      </c>
      <c r="R56">
        <f t="shared" ca="1" si="3"/>
        <v>23560</v>
      </c>
      <c r="S56">
        <f t="shared" ca="1" si="4"/>
        <v>23690</v>
      </c>
      <c r="T56">
        <f t="shared" ca="1" si="5"/>
        <v>23668</v>
      </c>
      <c r="U56">
        <f t="shared" ca="1" si="6"/>
        <v>23576</v>
      </c>
      <c r="V56">
        <f t="shared" ca="1" si="7"/>
        <v>23589.4</v>
      </c>
      <c r="W56" t="e">
        <f t="shared" ca="1" si="8"/>
        <v>#N/A</v>
      </c>
    </row>
    <row r="57" spans="1:23" x14ac:dyDescent="0.2">
      <c r="A57">
        <f t="shared" si="12"/>
        <v>40</v>
      </c>
      <c r="B57" s="163">
        <v>44111</v>
      </c>
      <c r="C57" s="131">
        <v>0</v>
      </c>
      <c r="D57">
        <v>23280</v>
      </c>
      <c r="E57">
        <v>23500</v>
      </c>
      <c r="F57">
        <v>23250</v>
      </c>
      <c r="G57">
        <v>23490</v>
      </c>
      <c r="H57">
        <v>45488</v>
      </c>
      <c r="I57">
        <f t="shared" ca="1" si="13"/>
        <v>23336</v>
      </c>
      <c r="J57">
        <f t="shared" ca="1" si="13"/>
        <v>23230.400000000001</v>
      </c>
      <c r="K57">
        <f t="shared" ca="1" si="13"/>
        <v>23021.8</v>
      </c>
      <c r="L57">
        <f t="shared" ca="1" si="13"/>
        <v>22846.533333333333</v>
      </c>
      <c r="N57">
        <f t="shared" si="9"/>
        <v>199</v>
      </c>
      <c r="O57" s="163">
        <f t="shared" ca="1" si="0"/>
        <v>43873</v>
      </c>
      <c r="P57">
        <f t="shared" ca="1" si="1"/>
        <v>23880</v>
      </c>
      <c r="Q57">
        <f t="shared" ca="1" si="2"/>
        <v>23970</v>
      </c>
      <c r="R57">
        <f t="shared" ca="1" si="3"/>
        <v>23700</v>
      </c>
      <c r="S57">
        <f t="shared" ca="1" si="4"/>
        <v>23960</v>
      </c>
      <c r="T57">
        <f t="shared" ca="1" si="5"/>
        <v>23782</v>
      </c>
      <c r="U57">
        <f t="shared" ca="1" si="6"/>
        <v>23602.400000000001</v>
      </c>
      <c r="V57">
        <f t="shared" ca="1" si="7"/>
        <v>23600.400000000001</v>
      </c>
      <c r="W57" t="e">
        <f t="shared" ca="1" si="8"/>
        <v>#N/A</v>
      </c>
    </row>
    <row r="58" spans="1:23" x14ac:dyDescent="0.2">
      <c r="A58">
        <f t="shared" si="12"/>
        <v>41</v>
      </c>
      <c r="B58" s="163">
        <v>44110</v>
      </c>
      <c r="C58" s="131">
        <v>0</v>
      </c>
      <c r="D58">
        <v>23390</v>
      </c>
      <c r="E58">
        <v>23430</v>
      </c>
      <c r="F58">
        <v>23220</v>
      </c>
      <c r="G58">
        <v>23260</v>
      </c>
      <c r="H58">
        <v>56335</v>
      </c>
      <c r="I58">
        <f t="shared" ca="1" si="13"/>
        <v>23296</v>
      </c>
      <c r="J58">
        <f t="shared" ca="1" si="13"/>
        <v>23214</v>
      </c>
      <c r="K58">
        <f t="shared" ca="1" si="13"/>
        <v>23007.200000000001</v>
      </c>
      <c r="L58">
        <f t="shared" ca="1" si="13"/>
        <v>22832.400000000001</v>
      </c>
      <c r="N58">
        <f t="shared" si="9"/>
        <v>198</v>
      </c>
      <c r="O58" s="163">
        <f t="shared" ca="1" si="0"/>
        <v>43874</v>
      </c>
      <c r="P58">
        <f t="shared" ca="1" si="1"/>
        <v>23950</v>
      </c>
      <c r="Q58">
        <f t="shared" ca="1" si="2"/>
        <v>23970</v>
      </c>
      <c r="R58">
        <f t="shared" ca="1" si="3"/>
        <v>23560</v>
      </c>
      <c r="S58">
        <f t="shared" ca="1" si="4"/>
        <v>23730</v>
      </c>
      <c r="T58">
        <f t="shared" ca="1" si="5"/>
        <v>23790</v>
      </c>
      <c r="U58">
        <f t="shared" ca="1" si="6"/>
        <v>23615.599999999999</v>
      </c>
      <c r="V58">
        <f t="shared" ca="1" si="7"/>
        <v>23603.200000000001</v>
      </c>
      <c r="W58" t="e">
        <f t="shared" ca="1" si="8"/>
        <v>#N/A</v>
      </c>
    </row>
    <row r="59" spans="1:23" x14ac:dyDescent="0.2">
      <c r="A59">
        <f t="shared" si="12"/>
        <v>42</v>
      </c>
      <c r="B59" s="163">
        <v>44109</v>
      </c>
      <c r="C59" s="131">
        <v>0</v>
      </c>
      <c r="D59">
        <v>23260</v>
      </c>
      <c r="E59">
        <v>23410</v>
      </c>
      <c r="F59">
        <v>23220</v>
      </c>
      <c r="G59">
        <v>23410</v>
      </c>
      <c r="H59">
        <v>52621</v>
      </c>
      <c r="I59">
        <f t="shared" ref="I59:L78" ca="1" si="14">IF(ISNUMBER($A59),IF($D$9-$A59&gt;=I$15-1,AVERAGE(OFFSET($G59,0,0,I$15,1)),NA()),"")</f>
        <v>23330</v>
      </c>
      <c r="J59">
        <f t="shared" ca="1" si="14"/>
        <v>23201.200000000001</v>
      </c>
      <c r="K59">
        <f t="shared" ca="1" si="14"/>
        <v>22996.400000000001</v>
      </c>
      <c r="L59">
        <f t="shared" ca="1" si="14"/>
        <v>22819.733333333334</v>
      </c>
      <c r="N59">
        <f t="shared" si="9"/>
        <v>197</v>
      </c>
      <c r="O59" s="163">
        <f t="shared" ca="1" si="0"/>
        <v>43875</v>
      </c>
      <c r="P59">
        <f t="shared" ca="1" si="1"/>
        <v>23700</v>
      </c>
      <c r="Q59">
        <f t="shared" ca="1" si="2"/>
        <v>23760</v>
      </c>
      <c r="R59">
        <f t="shared" ca="1" si="3"/>
        <v>23460</v>
      </c>
      <c r="S59">
        <f t="shared" ca="1" si="4"/>
        <v>23490</v>
      </c>
      <c r="T59">
        <f t="shared" ca="1" si="5"/>
        <v>23712</v>
      </c>
      <c r="U59">
        <f t="shared" ca="1" si="6"/>
        <v>23612</v>
      </c>
      <c r="V59">
        <f t="shared" ca="1" si="7"/>
        <v>23603.599999999999</v>
      </c>
      <c r="W59" t="e">
        <f t="shared" ca="1" si="8"/>
        <v>#N/A</v>
      </c>
    </row>
    <row r="60" spans="1:23" x14ac:dyDescent="0.2">
      <c r="A60">
        <f t="shared" si="12"/>
        <v>43</v>
      </c>
      <c r="B60" s="163">
        <v>44106</v>
      </c>
      <c r="C60" s="131">
        <v>0</v>
      </c>
      <c r="D60">
        <v>23320</v>
      </c>
      <c r="E60">
        <v>23350</v>
      </c>
      <c r="F60">
        <v>22940</v>
      </c>
      <c r="G60">
        <v>23190</v>
      </c>
      <c r="H60">
        <v>98919</v>
      </c>
      <c r="I60">
        <f t="shared" ca="1" si="14"/>
        <v>23324</v>
      </c>
      <c r="J60">
        <f t="shared" ca="1" si="14"/>
        <v>23193.599999999999</v>
      </c>
      <c r="K60">
        <f t="shared" ca="1" si="14"/>
        <v>22984.2</v>
      </c>
      <c r="L60">
        <f t="shared" ca="1" si="14"/>
        <v>22799.866666666665</v>
      </c>
      <c r="N60">
        <f t="shared" si="9"/>
        <v>196</v>
      </c>
      <c r="O60" s="163">
        <f t="shared" ca="1" si="0"/>
        <v>43878</v>
      </c>
      <c r="P60">
        <f t="shared" ca="1" si="1"/>
        <v>23560</v>
      </c>
      <c r="Q60">
        <f t="shared" ca="1" si="2"/>
        <v>23570</v>
      </c>
      <c r="R60">
        <f t="shared" ca="1" si="3"/>
        <v>23320</v>
      </c>
      <c r="S60">
        <f t="shared" ca="1" si="4"/>
        <v>23510</v>
      </c>
      <c r="T60">
        <f t="shared" ca="1" si="5"/>
        <v>23676</v>
      </c>
      <c r="U60">
        <f t="shared" ca="1" si="6"/>
        <v>23603.200000000001</v>
      </c>
      <c r="V60">
        <f t="shared" ca="1" si="7"/>
        <v>23607.200000000001</v>
      </c>
      <c r="W60" t="e">
        <f t="shared" ca="1" si="8"/>
        <v>#N/A</v>
      </c>
    </row>
    <row r="61" spans="1:23" x14ac:dyDescent="0.2">
      <c r="A61">
        <f t="shared" si="12"/>
        <v>44</v>
      </c>
      <c r="B61" s="163">
        <v>44105</v>
      </c>
      <c r="C61" s="131">
        <v>0</v>
      </c>
      <c r="D61">
        <v>23350</v>
      </c>
      <c r="E61">
        <v>23360</v>
      </c>
      <c r="F61">
        <v>23210</v>
      </c>
      <c r="G61">
        <v>23330</v>
      </c>
      <c r="H61">
        <v>47888</v>
      </c>
      <c r="I61">
        <f t="shared" ca="1" si="14"/>
        <v>23322</v>
      </c>
      <c r="J61">
        <f t="shared" ca="1" si="14"/>
        <v>23197.200000000001</v>
      </c>
      <c r="K61">
        <f t="shared" ca="1" si="14"/>
        <v>22974.2</v>
      </c>
      <c r="L61">
        <f t="shared" ca="1" si="14"/>
        <v>22786.533333333333</v>
      </c>
      <c r="N61">
        <f t="shared" si="9"/>
        <v>195</v>
      </c>
      <c r="O61" s="163">
        <f t="shared" ca="1" si="0"/>
        <v>43879</v>
      </c>
      <c r="P61">
        <f t="shared" ca="1" si="1"/>
        <v>23430</v>
      </c>
      <c r="Q61">
        <f t="shared" ca="1" si="2"/>
        <v>23440</v>
      </c>
      <c r="R61">
        <f t="shared" ca="1" si="3"/>
        <v>23090</v>
      </c>
      <c r="S61">
        <f t="shared" ca="1" si="4"/>
        <v>23190</v>
      </c>
      <c r="T61">
        <f t="shared" ca="1" si="5"/>
        <v>23576</v>
      </c>
      <c r="U61">
        <f t="shared" ca="1" si="6"/>
        <v>23584</v>
      </c>
      <c r="V61">
        <f t="shared" ca="1" si="7"/>
        <v>23607.4</v>
      </c>
      <c r="W61" t="e">
        <f t="shared" ca="1" si="8"/>
        <v>#N/A</v>
      </c>
    </row>
    <row r="62" spans="1:23" x14ac:dyDescent="0.2">
      <c r="A62">
        <f t="shared" si="12"/>
        <v>45</v>
      </c>
      <c r="B62" s="163">
        <v>44104</v>
      </c>
      <c r="C62" s="131">
        <v>0</v>
      </c>
      <c r="D62">
        <v>23440</v>
      </c>
      <c r="E62">
        <v>23520</v>
      </c>
      <c r="F62">
        <v>23120</v>
      </c>
      <c r="G62">
        <v>23290</v>
      </c>
      <c r="H62">
        <v>82354</v>
      </c>
      <c r="I62">
        <f t="shared" ca="1" si="14"/>
        <v>23256</v>
      </c>
      <c r="J62">
        <f t="shared" ca="1" si="14"/>
        <v>23194.799999999999</v>
      </c>
      <c r="K62">
        <f t="shared" ca="1" si="14"/>
        <v>22962.6</v>
      </c>
      <c r="L62">
        <f t="shared" ca="1" si="14"/>
        <v>22764.266666666666</v>
      </c>
      <c r="N62">
        <f t="shared" si="9"/>
        <v>194</v>
      </c>
      <c r="O62" s="163">
        <f t="shared" ca="1" si="0"/>
        <v>43880</v>
      </c>
      <c r="P62">
        <f t="shared" ca="1" si="1"/>
        <v>23290</v>
      </c>
      <c r="Q62">
        <f t="shared" ca="1" si="2"/>
        <v>23660</v>
      </c>
      <c r="R62">
        <f t="shared" ca="1" si="3"/>
        <v>23210</v>
      </c>
      <c r="S62">
        <f t="shared" ca="1" si="4"/>
        <v>23600</v>
      </c>
      <c r="T62">
        <f t="shared" ca="1" si="5"/>
        <v>23504</v>
      </c>
      <c r="U62">
        <f t="shared" ca="1" si="6"/>
        <v>23570</v>
      </c>
      <c r="V62">
        <f t="shared" ca="1" si="7"/>
        <v>23616.400000000001</v>
      </c>
      <c r="W62" t="e">
        <f t="shared" ca="1" si="8"/>
        <v>#N/A</v>
      </c>
    </row>
    <row r="63" spans="1:23" x14ac:dyDescent="0.2">
      <c r="A63">
        <f t="shared" si="12"/>
        <v>46</v>
      </c>
      <c r="B63" s="163">
        <v>44103</v>
      </c>
      <c r="C63" s="131">
        <v>0</v>
      </c>
      <c r="D63">
        <v>23390</v>
      </c>
      <c r="E63">
        <v>23610</v>
      </c>
      <c r="F63">
        <v>23330</v>
      </c>
      <c r="G63">
        <v>23430</v>
      </c>
      <c r="H63">
        <v>65188</v>
      </c>
      <c r="I63">
        <f t="shared" ca="1" si="14"/>
        <v>23212</v>
      </c>
      <c r="J63">
        <f t="shared" ca="1" si="14"/>
        <v>23189.200000000001</v>
      </c>
      <c r="K63">
        <f t="shared" ca="1" si="14"/>
        <v>22954.400000000001</v>
      </c>
      <c r="L63">
        <f t="shared" ca="1" si="14"/>
        <v>22758.133333333335</v>
      </c>
      <c r="N63">
        <f t="shared" si="9"/>
        <v>193</v>
      </c>
      <c r="O63" s="163">
        <f t="shared" ca="1" si="0"/>
        <v>43881</v>
      </c>
      <c r="P63">
        <f t="shared" ca="1" si="1"/>
        <v>23660</v>
      </c>
      <c r="Q63">
        <f t="shared" ca="1" si="2"/>
        <v>23800</v>
      </c>
      <c r="R63">
        <f t="shared" ca="1" si="3"/>
        <v>23320</v>
      </c>
      <c r="S63">
        <f t="shared" ca="1" si="4"/>
        <v>23500</v>
      </c>
      <c r="T63">
        <f t="shared" ca="1" si="5"/>
        <v>23458</v>
      </c>
      <c r="U63">
        <f t="shared" ca="1" si="6"/>
        <v>23554</v>
      </c>
      <c r="V63">
        <f t="shared" ca="1" si="7"/>
        <v>23619.200000000001</v>
      </c>
      <c r="W63" t="e">
        <f t="shared" ca="1" si="8"/>
        <v>#N/A</v>
      </c>
    </row>
    <row r="64" spans="1:23" x14ac:dyDescent="0.2">
      <c r="A64">
        <f t="shared" si="12"/>
        <v>47</v>
      </c>
      <c r="B64" s="163">
        <v>44102</v>
      </c>
      <c r="C64" s="131">
        <v>0</v>
      </c>
      <c r="D64">
        <v>23200</v>
      </c>
      <c r="E64">
        <v>23390</v>
      </c>
      <c r="F64">
        <v>23150</v>
      </c>
      <c r="G64">
        <v>23380</v>
      </c>
      <c r="H64">
        <v>51157</v>
      </c>
      <c r="I64">
        <f t="shared" ca="1" si="14"/>
        <v>23144</v>
      </c>
      <c r="J64">
        <f t="shared" ca="1" si="14"/>
        <v>23168</v>
      </c>
      <c r="K64">
        <f t="shared" ca="1" si="14"/>
        <v>22940</v>
      </c>
      <c r="L64">
        <f t="shared" ca="1" si="14"/>
        <v>22750.666666666668</v>
      </c>
      <c r="N64">
        <f t="shared" si="9"/>
        <v>192</v>
      </c>
      <c r="O64" s="163">
        <f t="shared" ca="1" si="0"/>
        <v>43882</v>
      </c>
      <c r="P64">
        <f t="shared" ca="1" si="1"/>
        <v>23470</v>
      </c>
      <c r="Q64">
        <f t="shared" ca="1" si="2"/>
        <v>23580</v>
      </c>
      <c r="R64">
        <f t="shared" ca="1" si="3"/>
        <v>23090</v>
      </c>
      <c r="S64">
        <f t="shared" ca="1" si="4"/>
        <v>23150</v>
      </c>
      <c r="T64">
        <f t="shared" ca="1" si="5"/>
        <v>23390</v>
      </c>
      <c r="U64">
        <f t="shared" ca="1" si="6"/>
        <v>23518</v>
      </c>
      <c r="V64">
        <f t="shared" ca="1" si="7"/>
        <v>23615.599999999999</v>
      </c>
      <c r="W64" t="e">
        <f t="shared" ca="1" si="8"/>
        <v>#N/A</v>
      </c>
    </row>
    <row r="65" spans="1:23" x14ac:dyDescent="0.2">
      <c r="A65">
        <f t="shared" si="12"/>
        <v>48</v>
      </c>
      <c r="B65" s="163">
        <v>44099</v>
      </c>
      <c r="C65" s="131">
        <v>0</v>
      </c>
      <c r="D65">
        <v>23060</v>
      </c>
      <c r="E65">
        <v>23180</v>
      </c>
      <c r="F65">
        <v>22840</v>
      </c>
      <c r="G65">
        <v>23180</v>
      </c>
      <c r="H65">
        <v>56664</v>
      </c>
      <c r="I65">
        <f t="shared" ca="1" si="14"/>
        <v>23112</v>
      </c>
      <c r="J65">
        <f t="shared" ca="1" si="14"/>
        <v>23152.799999999999</v>
      </c>
      <c r="K65">
        <f t="shared" ca="1" si="14"/>
        <v>22923.200000000001</v>
      </c>
      <c r="L65">
        <f t="shared" ca="1" si="14"/>
        <v>22748.400000000001</v>
      </c>
      <c r="N65">
        <f t="shared" si="9"/>
        <v>191</v>
      </c>
      <c r="O65" s="163">
        <f t="shared" ca="1" si="0"/>
        <v>43886</v>
      </c>
      <c r="P65">
        <f t="shared" ca="1" si="1"/>
        <v>22310</v>
      </c>
      <c r="Q65">
        <f t="shared" ca="1" si="2"/>
        <v>22730</v>
      </c>
      <c r="R65">
        <f t="shared" ca="1" si="3"/>
        <v>21890</v>
      </c>
      <c r="S65">
        <f t="shared" ca="1" si="4"/>
        <v>22000</v>
      </c>
      <c r="T65">
        <f t="shared" ca="1" si="5"/>
        <v>23088</v>
      </c>
      <c r="U65">
        <f t="shared" ca="1" si="6"/>
        <v>23437.200000000001</v>
      </c>
      <c r="V65">
        <f t="shared" ca="1" si="7"/>
        <v>23585</v>
      </c>
      <c r="W65" t="e">
        <f t="shared" ca="1" si="8"/>
        <v>#N/A</v>
      </c>
    </row>
    <row r="66" spans="1:23" x14ac:dyDescent="0.2">
      <c r="A66">
        <f t="shared" si="12"/>
        <v>49</v>
      </c>
      <c r="B66" s="163">
        <v>44098</v>
      </c>
      <c r="C66" s="131">
        <v>0</v>
      </c>
      <c r="D66">
        <v>23040</v>
      </c>
      <c r="E66">
        <v>23100</v>
      </c>
      <c r="F66">
        <v>22870</v>
      </c>
      <c r="G66">
        <v>23000</v>
      </c>
      <c r="H66">
        <v>79849</v>
      </c>
      <c r="I66">
        <f t="shared" ca="1" si="14"/>
        <v>23132</v>
      </c>
      <c r="J66">
        <f t="shared" ca="1" si="14"/>
        <v>23148.799999999999</v>
      </c>
      <c r="K66">
        <f t="shared" ca="1" si="14"/>
        <v>22911.8</v>
      </c>
      <c r="L66">
        <f t="shared" ca="1" si="14"/>
        <v>22748.133333333335</v>
      </c>
      <c r="N66">
        <f t="shared" si="9"/>
        <v>190</v>
      </c>
      <c r="O66" s="163">
        <f t="shared" ca="1" si="0"/>
        <v>43887</v>
      </c>
      <c r="P66">
        <f t="shared" ca="1" si="1"/>
        <v>22200</v>
      </c>
      <c r="Q66">
        <f t="shared" ca="1" si="2"/>
        <v>22500</v>
      </c>
      <c r="R66">
        <f t="shared" ca="1" si="3"/>
        <v>21990</v>
      </c>
      <c r="S66">
        <f t="shared" ca="1" si="4"/>
        <v>22250</v>
      </c>
      <c r="T66">
        <f t="shared" ca="1" si="5"/>
        <v>22900</v>
      </c>
      <c r="U66">
        <f t="shared" ca="1" si="6"/>
        <v>23365.599999999999</v>
      </c>
      <c r="V66">
        <f t="shared" ca="1" si="7"/>
        <v>23561.599999999999</v>
      </c>
      <c r="W66" t="e">
        <f t="shared" ca="1" si="8"/>
        <v>#N/A</v>
      </c>
    </row>
    <row r="67" spans="1:23" x14ac:dyDescent="0.2">
      <c r="A67">
        <f t="shared" si="12"/>
        <v>50</v>
      </c>
      <c r="B67" s="163">
        <v>44097</v>
      </c>
      <c r="C67" s="131">
        <v>0</v>
      </c>
      <c r="D67">
        <v>23030</v>
      </c>
      <c r="E67">
        <v>23250</v>
      </c>
      <c r="F67">
        <v>22990</v>
      </c>
      <c r="G67">
        <v>23070</v>
      </c>
      <c r="H67">
        <v>65324</v>
      </c>
      <c r="I67">
        <f t="shared" ca="1" si="14"/>
        <v>23194</v>
      </c>
      <c r="J67">
        <f t="shared" ca="1" si="14"/>
        <v>23150.400000000001</v>
      </c>
      <c r="K67">
        <f t="shared" ca="1" si="14"/>
        <v>22899.8</v>
      </c>
      <c r="L67">
        <f t="shared" ca="1" si="14"/>
        <v>22744.133333333335</v>
      </c>
      <c r="N67">
        <f t="shared" si="9"/>
        <v>189</v>
      </c>
      <c r="O67" s="163">
        <f t="shared" ca="1" si="0"/>
        <v>43888</v>
      </c>
      <c r="P67">
        <f t="shared" ca="1" si="1"/>
        <v>22270</v>
      </c>
      <c r="Q67">
        <f t="shared" ca="1" si="2"/>
        <v>22290</v>
      </c>
      <c r="R67">
        <f t="shared" ca="1" si="3"/>
        <v>21530</v>
      </c>
      <c r="S67">
        <f t="shared" ca="1" si="4"/>
        <v>21640</v>
      </c>
      <c r="T67">
        <f t="shared" ca="1" si="5"/>
        <v>22508</v>
      </c>
      <c r="U67">
        <f t="shared" ca="1" si="6"/>
        <v>23280</v>
      </c>
      <c r="V67">
        <f t="shared" ca="1" si="7"/>
        <v>23525.4</v>
      </c>
      <c r="W67" t="e">
        <f t="shared" ca="1" si="8"/>
        <v>#N/A</v>
      </c>
    </row>
    <row r="68" spans="1:23" x14ac:dyDescent="0.2">
      <c r="A68">
        <f t="shared" si="12"/>
        <v>51</v>
      </c>
      <c r="B68" s="163">
        <v>44092</v>
      </c>
      <c r="C68" s="131">
        <v>0</v>
      </c>
      <c r="D68">
        <v>23220</v>
      </c>
      <c r="E68">
        <v>23240</v>
      </c>
      <c r="F68">
        <v>23030</v>
      </c>
      <c r="G68">
        <v>23090</v>
      </c>
      <c r="H68">
        <v>42139</v>
      </c>
      <c r="I68">
        <f t="shared" ca="1" si="14"/>
        <v>23238</v>
      </c>
      <c r="J68">
        <f t="shared" ca="1" si="14"/>
        <v>23152.799999999999</v>
      </c>
      <c r="K68">
        <f t="shared" ca="1" si="14"/>
        <v>22888.2</v>
      </c>
      <c r="L68">
        <f t="shared" ca="1" si="14"/>
        <v>22742</v>
      </c>
      <c r="N68">
        <f t="shared" si="9"/>
        <v>188</v>
      </c>
      <c r="O68" s="163">
        <f t="shared" ca="1" si="0"/>
        <v>43889</v>
      </c>
      <c r="P68">
        <f t="shared" ca="1" si="1"/>
        <v>21380</v>
      </c>
      <c r="Q68">
        <f t="shared" ca="1" si="2"/>
        <v>21450</v>
      </c>
      <c r="R68">
        <f t="shared" ca="1" si="3"/>
        <v>20460</v>
      </c>
      <c r="S68">
        <f t="shared" ca="1" si="4"/>
        <v>20550</v>
      </c>
      <c r="T68">
        <f t="shared" ca="1" si="5"/>
        <v>21918</v>
      </c>
      <c r="U68">
        <f t="shared" ca="1" si="6"/>
        <v>23148.799999999999</v>
      </c>
      <c r="V68">
        <f t="shared" ca="1" si="7"/>
        <v>23467.599999999999</v>
      </c>
      <c r="W68" t="e">
        <f t="shared" ca="1" si="8"/>
        <v>#N/A</v>
      </c>
    </row>
    <row r="69" spans="1:23" x14ac:dyDescent="0.2">
      <c r="A69">
        <f t="shared" si="12"/>
        <v>52</v>
      </c>
      <c r="B69" s="163">
        <v>44091</v>
      </c>
      <c r="C69" s="131">
        <v>0</v>
      </c>
      <c r="D69">
        <v>23260</v>
      </c>
      <c r="E69">
        <v>23280</v>
      </c>
      <c r="F69">
        <v>23060</v>
      </c>
      <c r="G69">
        <v>23220</v>
      </c>
      <c r="H69">
        <v>54141</v>
      </c>
      <c r="I69">
        <f t="shared" ca="1" si="14"/>
        <v>23262</v>
      </c>
      <c r="J69">
        <f t="shared" ca="1" si="14"/>
        <v>23154.799999999999</v>
      </c>
      <c r="K69">
        <f t="shared" ca="1" si="14"/>
        <v>22875.200000000001</v>
      </c>
      <c r="L69">
        <f t="shared" ca="1" si="14"/>
        <v>22735.466666666667</v>
      </c>
      <c r="N69">
        <f t="shared" si="9"/>
        <v>187</v>
      </c>
      <c r="O69" s="163">
        <f t="shared" ca="1" si="0"/>
        <v>43892</v>
      </c>
      <c r="P69">
        <f t="shared" ca="1" si="1"/>
        <v>20800</v>
      </c>
      <c r="Q69">
        <f t="shared" ca="1" si="2"/>
        <v>21590</v>
      </c>
      <c r="R69">
        <f t="shared" ca="1" si="3"/>
        <v>20660</v>
      </c>
      <c r="S69">
        <f t="shared" ca="1" si="4"/>
        <v>21270</v>
      </c>
      <c r="T69">
        <f t="shared" ca="1" si="5"/>
        <v>21542</v>
      </c>
      <c r="U69">
        <f t="shared" ca="1" si="6"/>
        <v>23048</v>
      </c>
      <c r="V69">
        <f t="shared" ca="1" si="7"/>
        <v>23419.200000000001</v>
      </c>
      <c r="W69" t="e">
        <f t="shared" ca="1" si="8"/>
        <v>#N/A</v>
      </c>
    </row>
    <row r="70" spans="1:23" x14ac:dyDescent="0.2">
      <c r="A70">
        <f t="shared" si="12"/>
        <v>53</v>
      </c>
      <c r="B70" s="163">
        <v>44090</v>
      </c>
      <c r="C70" s="131">
        <v>0</v>
      </c>
      <c r="D70">
        <v>23260</v>
      </c>
      <c r="E70">
        <v>23370</v>
      </c>
      <c r="F70">
        <v>23240</v>
      </c>
      <c r="G70">
        <v>23280</v>
      </c>
      <c r="H70">
        <v>26904</v>
      </c>
      <c r="I70">
        <f t="shared" ca="1" si="14"/>
        <v>23206</v>
      </c>
      <c r="J70">
        <f t="shared" ca="1" si="14"/>
        <v>23153.200000000001</v>
      </c>
      <c r="K70">
        <f t="shared" ca="1" si="14"/>
        <v>22863.4</v>
      </c>
      <c r="L70">
        <f t="shared" ca="1" si="14"/>
        <v>22722</v>
      </c>
      <c r="N70">
        <f t="shared" si="9"/>
        <v>186</v>
      </c>
      <c r="O70" s="163">
        <f t="shared" ref="O70:O133" ca="1" si="15">IF($N70&lt;=0,O68+1,OFFSET($B$17,$N70,0))</f>
        <v>43893</v>
      </c>
      <c r="P70">
        <f t="shared" ref="P70:P133" ca="1" si="16">IF($N70&lt;=0,NA(),OFFSET($B$17,$N70,2))</f>
        <v>21500</v>
      </c>
      <c r="Q70">
        <f t="shared" ref="Q70:Q133" ca="1" si="17">IF($N70&lt;=0,NA(),OFFSET($B$17,$N70,3))</f>
        <v>21730</v>
      </c>
      <c r="R70">
        <f t="shared" ref="R70:R133" ca="1" si="18">IF($N70&lt;=0,NA(),OFFSET($B$17,$N70,4))</f>
        <v>20680</v>
      </c>
      <c r="S70">
        <f t="shared" ref="S70:S133" ca="1" si="19">IF($N70&lt;=0,NA(),OFFSET($B$17,$N70,5))</f>
        <v>21040</v>
      </c>
      <c r="T70">
        <f t="shared" ref="T70:T133" ca="1" si="20">IF($N70&lt;=0,NA(),OFFSET($B$17,$N70,7))</f>
        <v>21350</v>
      </c>
      <c r="U70">
        <f t="shared" ref="U70:U133" ca="1" si="21">IF($N70&lt;=0,NA(),OFFSET($B$17,$N70,8))</f>
        <v>22944</v>
      </c>
      <c r="V70">
        <f t="shared" ref="V70:V133" ca="1" si="22">IF($N70&lt;=0,NA(),OFFSET($B$17,$N70,9))</f>
        <v>23362.799999999999</v>
      </c>
      <c r="W70">
        <f t="shared" ref="W70:W133" ca="1" si="23">IF($N70&lt;=0,NA(),OFFSET($B$17,$N70,10))</f>
        <v>23364.799999999999</v>
      </c>
    </row>
    <row r="71" spans="1:23" x14ac:dyDescent="0.2">
      <c r="A71">
        <f t="shared" si="12"/>
        <v>54</v>
      </c>
      <c r="B71" s="163">
        <v>44089</v>
      </c>
      <c r="C71" s="131">
        <v>0</v>
      </c>
      <c r="D71">
        <v>23280</v>
      </c>
      <c r="E71">
        <v>23360</v>
      </c>
      <c r="F71">
        <v>23190</v>
      </c>
      <c r="G71">
        <v>23310</v>
      </c>
      <c r="H71">
        <v>34387</v>
      </c>
      <c r="I71">
        <f t="shared" ca="1" si="14"/>
        <v>23188</v>
      </c>
      <c r="J71">
        <f t="shared" ca="1" si="14"/>
        <v>23148.799999999999</v>
      </c>
      <c r="K71">
        <f t="shared" ca="1" si="14"/>
        <v>22841.4</v>
      </c>
      <c r="L71">
        <f t="shared" ca="1" si="14"/>
        <v>22704.933333333334</v>
      </c>
      <c r="N71">
        <f t="shared" si="9"/>
        <v>185</v>
      </c>
      <c r="O71" s="163">
        <f t="shared" ca="1" si="15"/>
        <v>43894</v>
      </c>
      <c r="P71">
        <f t="shared" ca="1" si="16"/>
        <v>20840</v>
      </c>
      <c r="Q71">
        <f t="shared" ca="1" si="17"/>
        <v>21400</v>
      </c>
      <c r="R71">
        <f t="shared" ca="1" si="18"/>
        <v>20780</v>
      </c>
      <c r="S71">
        <f t="shared" ca="1" si="19"/>
        <v>21400</v>
      </c>
      <c r="T71">
        <f t="shared" ca="1" si="20"/>
        <v>21180</v>
      </c>
      <c r="U71">
        <f t="shared" ca="1" si="21"/>
        <v>22876</v>
      </c>
      <c r="V71">
        <f t="shared" ca="1" si="22"/>
        <v>23309.4</v>
      </c>
      <c r="W71">
        <f t="shared" ca="1" si="23"/>
        <v>23338.799999999999</v>
      </c>
    </row>
    <row r="72" spans="1:23" x14ac:dyDescent="0.2">
      <c r="A72">
        <f t="shared" si="12"/>
        <v>55</v>
      </c>
      <c r="B72" s="163">
        <v>44088</v>
      </c>
      <c r="C72" s="131">
        <v>0</v>
      </c>
      <c r="D72">
        <v>23300</v>
      </c>
      <c r="E72">
        <v>23420</v>
      </c>
      <c r="F72">
        <v>23270</v>
      </c>
      <c r="G72">
        <v>23290</v>
      </c>
      <c r="H72">
        <v>33371</v>
      </c>
      <c r="I72">
        <f t="shared" ca="1" si="14"/>
        <v>23128</v>
      </c>
      <c r="J72">
        <f t="shared" ca="1" si="14"/>
        <v>23124.400000000001</v>
      </c>
      <c r="K72">
        <f t="shared" ca="1" si="14"/>
        <v>22821.4</v>
      </c>
      <c r="L72">
        <f t="shared" ca="1" si="14"/>
        <v>22686</v>
      </c>
      <c r="N72">
        <f t="shared" ref="N72:N135" si="24">N71-1</f>
        <v>184</v>
      </c>
      <c r="O72" s="163">
        <f t="shared" ca="1" si="15"/>
        <v>43895</v>
      </c>
      <c r="P72">
        <f t="shared" ca="1" si="16"/>
        <v>21380</v>
      </c>
      <c r="Q72">
        <f t="shared" ca="1" si="17"/>
        <v>21440</v>
      </c>
      <c r="R72">
        <f t="shared" ca="1" si="18"/>
        <v>20740</v>
      </c>
      <c r="S72">
        <f t="shared" ca="1" si="19"/>
        <v>20790</v>
      </c>
      <c r="T72">
        <f t="shared" ca="1" si="20"/>
        <v>21010</v>
      </c>
      <c r="U72">
        <f t="shared" ca="1" si="21"/>
        <v>22774.400000000001</v>
      </c>
      <c r="V72">
        <f t="shared" ca="1" si="22"/>
        <v>23244.799999999999</v>
      </c>
      <c r="W72">
        <f t="shared" ca="1" si="23"/>
        <v>23303.466666666667</v>
      </c>
    </row>
    <row r="73" spans="1:23" x14ac:dyDescent="0.2">
      <c r="A73">
        <f t="shared" si="12"/>
        <v>56</v>
      </c>
      <c r="B73" s="163">
        <v>44085</v>
      </c>
      <c r="C73" s="131">
        <v>0</v>
      </c>
      <c r="D73">
        <v>23050</v>
      </c>
      <c r="E73">
        <v>23260</v>
      </c>
      <c r="F73">
        <v>22990</v>
      </c>
      <c r="G73">
        <v>23210</v>
      </c>
      <c r="H73">
        <v>63209</v>
      </c>
      <c r="I73">
        <f t="shared" ca="1" si="14"/>
        <v>23114</v>
      </c>
      <c r="J73">
        <f t="shared" ca="1" si="14"/>
        <v>23090.799999999999</v>
      </c>
      <c r="K73">
        <f t="shared" ca="1" si="14"/>
        <v>22799.599999999999</v>
      </c>
      <c r="L73">
        <f t="shared" ca="1" si="14"/>
        <v>22663.466666666667</v>
      </c>
      <c r="N73">
        <f t="shared" si="24"/>
        <v>183</v>
      </c>
      <c r="O73" s="163">
        <f t="shared" ca="1" si="15"/>
        <v>43896</v>
      </c>
      <c r="P73">
        <f t="shared" ca="1" si="16"/>
        <v>20970</v>
      </c>
      <c r="Q73">
        <f t="shared" ca="1" si="17"/>
        <v>21060</v>
      </c>
      <c r="R73">
        <f t="shared" ca="1" si="18"/>
        <v>20210</v>
      </c>
      <c r="S73">
        <f t="shared" ca="1" si="19"/>
        <v>20320</v>
      </c>
      <c r="T73">
        <f t="shared" ca="1" si="20"/>
        <v>20964</v>
      </c>
      <c r="U73">
        <f t="shared" ca="1" si="21"/>
        <v>22655.599999999999</v>
      </c>
      <c r="V73">
        <f t="shared" ca="1" si="22"/>
        <v>23174</v>
      </c>
      <c r="W73">
        <f t="shared" ca="1" si="23"/>
        <v>23263.599999999999</v>
      </c>
    </row>
    <row r="74" spans="1:23" x14ac:dyDescent="0.2">
      <c r="A74">
        <f t="shared" si="12"/>
        <v>57</v>
      </c>
      <c r="B74" s="163">
        <v>44084</v>
      </c>
      <c r="C74" s="131">
        <v>0</v>
      </c>
      <c r="D74">
        <v>23180</v>
      </c>
      <c r="E74">
        <v>23260</v>
      </c>
      <c r="F74">
        <v>22900</v>
      </c>
      <c r="G74">
        <v>22940</v>
      </c>
      <c r="H74">
        <v>49937</v>
      </c>
      <c r="I74">
        <f t="shared" ca="1" si="14"/>
        <v>23112</v>
      </c>
      <c r="J74">
        <f t="shared" ca="1" si="14"/>
        <v>23058.799999999999</v>
      </c>
      <c r="K74">
        <f t="shared" ca="1" si="14"/>
        <v>22781.599999999999</v>
      </c>
      <c r="L74">
        <f t="shared" ca="1" si="14"/>
        <v>22637.733333333334</v>
      </c>
      <c r="N74">
        <f t="shared" si="24"/>
        <v>182</v>
      </c>
      <c r="O74" s="163">
        <f t="shared" ca="1" si="15"/>
        <v>43899</v>
      </c>
      <c r="P74">
        <f t="shared" ca="1" si="16"/>
        <v>19900</v>
      </c>
      <c r="Q74">
        <f t="shared" ca="1" si="17"/>
        <v>19970</v>
      </c>
      <c r="R74">
        <f t="shared" ca="1" si="18"/>
        <v>18500</v>
      </c>
      <c r="S74">
        <f t="shared" ca="1" si="19"/>
        <v>18890</v>
      </c>
      <c r="T74">
        <f t="shared" ca="1" si="20"/>
        <v>20488</v>
      </c>
      <c r="U74">
        <f t="shared" ca="1" si="21"/>
        <v>22488</v>
      </c>
      <c r="V74">
        <f t="shared" ca="1" si="22"/>
        <v>23076.2</v>
      </c>
      <c r="W74">
        <f t="shared" ca="1" si="23"/>
        <v>23207.200000000001</v>
      </c>
    </row>
    <row r="75" spans="1:23" x14ac:dyDescent="0.2">
      <c r="A75">
        <f t="shared" si="12"/>
        <v>58</v>
      </c>
      <c r="B75" s="163">
        <v>44083</v>
      </c>
      <c r="C75" s="131">
        <v>0</v>
      </c>
      <c r="D75">
        <v>22960</v>
      </c>
      <c r="E75">
        <v>23240</v>
      </c>
      <c r="F75">
        <v>22880</v>
      </c>
      <c r="G75">
        <v>23190</v>
      </c>
      <c r="H75">
        <v>98207</v>
      </c>
      <c r="I75">
        <f t="shared" ca="1" si="14"/>
        <v>23138</v>
      </c>
      <c r="J75">
        <f t="shared" ca="1" si="14"/>
        <v>23039.599999999999</v>
      </c>
      <c r="K75">
        <f t="shared" ca="1" si="14"/>
        <v>22769.599999999999</v>
      </c>
      <c r="L75">
        <f t="shared" ca="1" si="14"/>
        <v>22611.466666666667</v>
      </c>
      <c r="N75">
        <f t="shared" si="24"/>
        <v>181</v>
      </c>
      <c r="O75" s="163">
        <f t="shared" ca="1" si="15"/>
        <v>43900</v>
      </c>
      <c r="P75">
        <f t="shared" ca="1" si="16"/>
        <v>19360</v>
      </c>
      <c r="Q75">
        <f t="shared" ca="1" si="17"/>
        <v>20190</v>
      </c>
      <c r="R75">
        <f t="shared" ca="1" si="18"/>
        <v>18890</v>
      </c>
      <c r="S75">
        <f t="shared" ca="1" si="19"/>
        <v>20050</v>
      </c>
      <c r="T75">
        <f t="shared" ca="1" si="20"/>
        <v>20290</v>
      </c>
      <c r="U75">
        <f t="shared" ca="1" si="21"/>
        <v>22384</v>
      </c>
      <c r="V75">
        <f t="shared" ca="1" si="22"/>
        <v>23001.200000000001</v>
      </c>
      <c r="W75">
        <f t="shared" ca="1" si="23"/>
        <v>23163.066666666666</v>
      </c>
    </row>
    <row r="76" spans="1:23" x14ac:dyDescent="0.2">
      <c r="A76">
        <f t="shared" si="12"/>
        <v>59</v>
      </c>
      <c r="B76" s="163">
        <v>44082</v>
      </c>
      <c r="C76" s="131">
        <v>0</v>
      </c>
      <c r="D76">
        <v>23240</v>
      </c>
      <c r="E76">
        <v>23310</v>
      </c>
      <c r="F76">
        <v>22920</v>
      </c>
      <c r="G76">
        <v>23010</v>
      </c>
      <c r="H76">
        <v>139061</v>
      </c>
      <c r="I76">
        <f t="shared" ca="1" si="14"/>
        <v>23204</v>
      </c>
      <c r="J76">
        <f t="shared" ca="1" si="14"/>
        <v>23010.799999999999</v>
      </c>
      <c r="K76">
        <f t="shared" ca="1" si="14"/>
        <v>22750.400000000001</v>
      </c>
      <c r="L76">
        <f t="shared" ca="1" si="14"/>
        <v>22576.799999999999</v>
      </c>
      <c r="N76">
        <f t="shared" si="24"/>
        <v>180</v>
      </c>
      <c r="O76" s="163">
        <f t="shared" ca="1" si="15"/>
        <v>43901</v>
      </c>
      <c r="P76">
        <f t="shared" ca="1" si="16"/>
        <v>19630</v>
      </c>
      <c r="Q76">
        <f t="shared" ca="1" si="17"/>
        <v>19980</v>
      </c>
      <c r="R76">
        <f t="shared" ca="1" si="18"/>
        <v>18930</v>
      </c>
      <c r="S76">
        <f t="shared" ca="1" si="19"/>
        <v>19130</v>
      </c>
      <c r="T76">
        <f t="shared" ca="1" si="20"/>
        <v>19836</v>
      </c>
      <c r="U76">
        <f t="shared" ca="1" si="21"/>
        <v>22232</v>
      </c>
      <c r="V76">
        <f t="shared" ca="1" si="22"/>
        <v>22908.400000000001</v>
      </c>
      <c r="W76">
        <f t="shared" ca="1" si="23"/>
        <v>23106.400000000001</v>
      </c>
    </row>
    <row r="77" spans="1:23" x14ac:dyDescent="0.2">
      <c r="A77">
        <f t="shared" si="12"/>
        <v>60</v>
      </c>
      <c r="B77" s="163">
        <v>44081</v>
      </c>
      <c r="C77" s="131">
        <v>0</v>
      </c>
      <c r="D77">
        <v>23190</v>
      </c>
      <c r="E77">
        <v>23220</v>
      </c>
      <c r="F77">
        <v>23050</v>
      </c>
      <c r="G77">
        <v>23220</v>
      </c>
      <c r="H77">
        <v>95270</v>
      </c>
      <c r="I77">
        <f t="shared" ca="1" si="14"/>
        <v>23238</v>
      </c>
      <c r="J77">
        <f t="shared" ca="1" si="14"/>
        <v>22985.200000000001</v>
      </c>
      <c r="K77">
        <f t="shared" ca="1" si="14"/>
        <v>22739.599999999999</v>
      </c>
      <c r="L77">
        <f t="shared" ca="1" si="14"/>
        <v>22543.066666666666</v>
      </c>
      <c r="N77">
        <f t="shared" si="24"/>
        <v>179</v>
      </c>
      <c r="O77" s="163">
        <f t="shared" ca="1" si="15"/>
        <v>43902</v>
      </c>
      <c r="P77">
        <f t="shared" ca="1" si="16"/>
        <v>19140</v>
      </c>
      <c r="Q77">
        <f t="shared" ca="1" si="17"/>
        <v>19150</v>
      </c>
      <c r="R77">
        <f t="shared" ca="1" si="18"/>
        <v>16640</v>
      </c>
      <c r="S77">
        <f t="shared" ca="1" si="19"/>
        <v>16870</v>
      </c>
      <c r="T77">
        <f t="shared" ca="1" si="20"/>
        <v>19052</v>
      </c>
      <c r="U77">
        <f t="shared" ca="1" si="21"/>
        <v>21971.200000000001</v>
      </c>
      <c r="V77">
        <f t="shared" ca="1" si="22"/>
        <v>22770.400000000001</v>
      </c>
      <c r="W77">
        <f t="shared" ca="1" si="23"/>
        <v>23021.200000000001</v>
      </c>
    </row>
    <row r="78" spans="1:23" x14ac:dyDescent="0.2">
      <c r="A78">
        <f t="shared" si="12"/>
        <v>61</v>
      </c>
      <c r="B78" s="163">
        <v>44078</v>
      </c>
      <c r="C78" s="131">
        <v>0</v>
      </c>
      <c r="D78">
        <v>23060</v>
      </c>
      <c r="E78">
        <v>23310</v>
      </c>
      <c r="F78">
        <v>22820</v>
      </c>
      <c r="G78">
        <v>23200</v>
      </c>
      <c r="H78">
        <v>101686</v>
      </c>
      <c r="I78">
        <f t="shared" ca="1" si="14"/>
        <v>23210</v>
      </c>
      <c r="J78">
        <f t="shared" ca="1" si="14"/>
        <v>22934</v>
      </c>
      <c r="K78">
        <f t="shared" ca="1" si="14"/>
        <v>22719.4</v>
      </c>
      <c r="L78">
        <f t="shared" ca="1" si="14"/>
        <v>22509.733333333334</v>
      </c>
      <c r="N78">
        <f t="shared" si="24"/>
        <v>178</v>
      </c>
      <c r="O78" s="163">
        <f t="shared" ca="1" si="15"/>
        <v>43903</v>
      </c>
      <c r="P78">
        <f t="shared" ca="1" si="16"/>
        <v>16620</v>
      </c>
      <c r="Q78">
        <f t="shared" ca="1" si="17"/>
        <v>18230</v>
      </c>
      <c r="R78">
        <f t="shared" ca="1" si="18"/>
        <v>16480</v>
      </c>
      <c r="S78">
        <f t="shared" ca="1" si="19"/>
        <v>17920</v>
      </c>
      <c r="T78">
        <f t="shared" ca="1" si="20"/>
        <v>18572</v>
      </c>
      <c r="U78">
        <f t="shared" ca="1" si="21"/>
        <v>21740.400000000001</v>
      </c>
      <c r="V78">
        <f t="shared" ca="1" si="22"/>
        <v>22655</v>
      </c>
      <c r="W78">
        <f t="shared" ca="1" si="23"/>
        <v>22952</v>
      </c>
    </row>
    <row r="79" spans="1:23" x14ac:dyDescent="0.2">
      <c r="A79">
        <f t="shared" si="12"/>
        <v>62</v>
      </c>
      <c r="B79" s="163">
        <v>44077</v>
      </c>
      <c r="C79" s="131">
        <v>0</v>
      </c>
      <c r="D79">
        <v>23610</v>
      </c>
      <c r="E79">
        <v>23620</v>
      </c>
      <c r="F79">
        <v>22970</v>
      </c>
      <c r="G79">
        <v>23070</v>
      </c>
      <c r="H79">
        <v>95050</v>
      </c>
      <c r="I79">
        <f t="shared" ref="I79:L98" ca="1" si="25">IF(ISNUMBER($A79),IF($D$9-$A79&gt;=I$15-1,AVERAGE(OFFSET($G79,0,0,I$15,1)),NA()),"")</f>
        <v>23158</v>
      </c>
      <c r="J79">
        <f t="shared" ca="1" si="25"/>
        <v>22895.599999999999</v>
      </c>
      <c r="K79">
        <f t="shared" ca="1" si="25"/>
        <v>22705.8</v>
      </c>
      <c r="L79">
        <f t="shared" ca="1" si="25"/>
        <v>22472.266666666666</v>
      </c>
      <c r="N79">
        <f t="shared" si="24"/>
        <v>177</v>
      </c>
      <c r="O79" s="163">
        <f t="shared" ca="1" si="15"/>
        <v>43906</v>
      </c>
      <c r="P79">
        <f t="shared" ca="1" si="16"/>
        <v>17250</v>
      </c>
      <c r="Q79">
        <f t="shared" ca="1" si="17"/>
        <v>17590</v>
      </c>
      <c r="R79">
        <f t="shared" ca="1" si="18"/>
        <v>15860</v>
      </c>
      <c r="S79">
        <f t="shared" ca="1" si="19"/>
        <v>16300</v>
      </c>
      <c r="T79">
        <f t="shared" ca="1" si="20"/>
        <v>18054</v>
      </c>
      <c r="U79">
        <f t="shared" ca="1" si="21"/>
        <v>21437.200000000001</v>
      </c>
      <c r="V79">
        <f t="shared" ca="1" si="22"/>
        <v>22503.200000000001</v>
      </c>
      <c r="W79">
        <f t="shared" ca="1" si="23"/>
        <v>22861.333333333332</v>
      </c>
    </row>
    <row r="80" spans="1:23" x14ac:dyDescent="0.2">
      <c r="A80">
        <f t="shared" si="12"/>
        <v>63</v>
      </c>
      <c r="B80" s="163">
        <v>44076</v>
      </c>
      <c r="C80" s="131">
        <v>0</v>
      </c>
      <c r="D80">
        <v>23240</v>
      </c>
      <c r="E80">
        <v>23520</v>
      </c>
      <c r="F80">
        <v>23170</v>
      </c>
      <c r="G80">
        <v>23520</v>
      </c>
      <c r="H80">
        <v>51396</v>
      </c>
      <c r="I80">
        <f t="shared" ca="1" si="25"/>
        <v>23188</v>
      </c>
      <c r="J80">
        <f t="shared" ca="1" si="25"/>
        <v>22874</v>
      </c>
      <c r="K80">
        <f t="shared" ca="1" si="25"/>
        <v>22695.8</v>
      </c>
      <c r="L80">
        <f t="shared" ca="1" si="25"/>
        <v>22439.333333333332</v>
      </c>
      <c r="N80">
        <f t="shared" si="24"/>
        <v>176</v>
      </c>
      <c r="O80" s="163">
        <f t="shared" ca="1" si="15"/>
        <v>43907</v>
      </c>
      <c r="P80">
        <f t="shared" ca="1" si="16"/>
        <v>16510</v>
      </c>
      <c r="Q80">
        <f t="shared" ca="1" si="17"/>
        <v>17350</v>
      </c>
      <c r="R80">
        <f t="shared" ca="1" si="18"/>
        <v>16160</v>
      </c>
      <c r="S80">
        <f t="shared" ca="1" si="19"/>
        <v>17090</v>
      </c>
      <c r="T80">
        <f t="shared" ca="1" si="20"/>
        <v>17462</v>
      </c>
      <c r="U80">
        <f t="shared" ca="1" si="21"/>
        <v>21173.200000000001</v>
      </c>
      <c r="V80">
        <f t="shared" ca="1" si="22"/>
        <v>22369.8</v>
      </c>
      <c r="W80">
        <f t="shared" ca="1" si="23"/>
        <v>22780.400000000001</v>
      </c>
    </row>
    <row r="81" spans="1:23" x14ac:dyDescent="0.2">
      <c r="A81">
        <f t="shared" si="12"/>
        <v>64</v>
      </c>
      <c r="B81" s="163">
        <v>44075</v>
      </c>
      <c r="C81" s="131">
        <v>0</v>
      </c>
      <c r="D81">
        <v>23120</v>
      </c>
      <c r="E81">
        <v>23210</v>
      </c>
      <c r="F81">
        <v>23050</v>
      </c>
      <c r="G81">
        <v>23180</v>
      </c>
      <c r="H81">
        <v>49337</v>
      </c>
      <c r="I81">
        <f t="shared" ca="1" si="25"/>
        <v>23140</v>
      </c>
      <c r="J81">
        <f t="shared" ca="1" si="25"/>
        <v>22833.200000000001</v>
      </c>
      <c r="K81">
        <f t="shared" ca="1" si="25"/>
        <v>22671</v>
      </c>
      <c r="L81">
        <f t="shared" ca="1" si="25"/>
        <v>22392.533333333333</v>
      </c>
      <c r="N81">
        <f t="shared" si="24"/>
        <v>175</v>
      </c>
      <c r="O81" s="163">
        <f t="shared" ca="1" si="15"/>
        <v>43908</v>
      </c>
      <c r="P81">
        <f t="shared" ca="1" si="16"/>
        <v>16900</v>
      </c>
      <c r="Q81">
        <f t="shared" ca="1" si="17"/>
        <v>17320</v>
      </c>
      <c r="R81">
        <f t="shared" ca="1" si="18"/>
        <v>16000</v>
      </c>
      <c r="S81">
        <f t="shared" ca="1" si="19"/>
        <v>16430</v>
      </c>
      <c r="T81">
        <f t="shared" ca="1" si="20"/>
        <v>16922</v>
      </c>
      <c r="U81">
        <f t="shared" ca="1" si="21"/>
        <v>20882.8</v>
      </c>
      <c r="V81">
        <f t="shared" ca="1" si="22"/>
        <v>22229.4</v>
      </c>
      <c r="W81">
        <f t="shared" ca="1" si="23"/>
        <v>22687.200000000001</v>
      </c>
    </row>
    <row r="82" spans="1:23" x14ac:dyDescent="0.2">
      <c r="A82">
        <f t="shared" si="12"/>
        <v>65</v>
      </c>
      <c r="B82" s="163">
        <v>44074</v>
      </c>
      <c r="C82" s="131">
        <v>0</v>
      </c>
      <c r="D82">
        <v>23120</v>
      </c>
      <c r="E82">
        <v>23370</v>
      </c>
      <c r="F82">
        <v>23010</v>
      </c>
      <c r="G82">
        <v>23080</v>
      </c>
      <c r="H82">
        <v>62881</v>
      </c>
      <c r="I82">
        <f t="shared" ca="1" si="25"/>
        <v>23158</v>
      </c>
      <c r="J82">
        <f t="shared" ca="1" si="25"/>
        <v>22813.200000000001</v>
      </c>
      <c r="K82">
        <f t="shared" ca="1" si="25"/>
        <v>22654.6</v>
      </c>
      <c r="L82">
        <f t="shared" ca="1" si="25"/>
        <v>22351.200000000001</v>
      </c>
      <c r="N82">
        <f t="shared" si="24"/>
        <v>174</v>
      </c>
      <c r="O82" s="163">
        <f t="shared" ca="1" si="15"/>
        <v>43909</v>
      </c>
      <c r="P82">
        <f t="shared" ca="1" si="16"/>
        <v>16820</v>
      </c>
      <c r="Q82">
        <f t="shared" ca="1" si="17"/>
        <v>17340</v>
      </c>
      <c r="R82">
        <f t="shared" ca="1" si="18"/>
        <v>16060</v>
      </c>
      <c r="S82">
        <f t="shared" ca="1" si="19"/>
        <v>17030</v>
      </c>
      <c r="T82">
        <f t="shared" ca="1" si="20"/>
        <v>16954</v>
      </c>
      <c r="U82">
        <f t="shared" ca="1" si="21"/>
        <v>20605.599999999999</v>
      </c>
      <c r="V82">
        <f t="shared" ca="1" si="22"/>
        <v>22104</v>
      </c>
      <c r="W82">
        <f t="shared" ca="1" si="23"/>
        <v>22602.133333333335</v>
      </c>
    </row>
    <row r="83" spans="1:23" x14ac:dyDescent="0.2">
      <c r="A83">
        <f t="shared" si="12"/>
        <v>66</v>
      </c>
      <c r="B83" s="163">
        <v>44071</v>
      </c>
      <c r="C83" s="131">
        <v>0</v>
      </c>
      <c r="D83">
        <v>23230</v>
      </c>
      <c r="E83">
        <v>23390</v>
      </c>
      <c r="F83">
        <v>22560</v>
      </c>
      <c r="G83">
        <v>22940</v>
      </c>
      <c r="H83">
        <v>101846</v>
      </c>
      <c r="I83">
        <f t="shared" ca="1" si="25"/>
        <v>23172</v>
      </c>
      <c r="J83">
        <f t="shared" ca="1" si="25"/>
        <v>22800.400000000001</v>
      </c>
      <c r="K83">
        <f t="shared" ca="1" si="25"/>
        <v>22641.599999999999</v>
      </c>
      <c r="L83">
        <f t="shared" ca="1" si="25"/>
        <v>22311.866666666665</v>
      </c>
      <c r="N83">
        <f t="shared" si="24"/>
        <v>173</v>
      </c>
      <c r="O83" s="163">
        <f t="shared" ca="1" si="15"/>
        <v>43913</v>
      </c>
      <c r="P83">
        <f t="shared" ca="1" si="16"/>
        <v>16420</v>
      </c>
      <c r="Q83">
        <f t="shared" ca="1" si="17"/>
        <v>17670</v>
      </c>
      <c r="R83">
        <f t="shared" ca="1" si="18"/>
        <v>16190</v>
      </c>
      <c r="S83">
        <f t="shared" ca="1" si="19"/>
        <v>17190</v>
      </c>
      <c r="T83">
        <f t="shared" ca="1" si="20"/>
        <v>16808</v>
      </c>
      <c r="U83">
        <f t="shared" ca="1" si="21"/>
        <v>20344</v>
      </c>
      <c r="V83">
        <f t="shared" ca="1" si="22"/>
        <v>21979.8</v>
      </c>
      <c r="W83">
        <f t="shared" ca="1" si="23"/>
        <v>22516.799999999999</v>
      </c>
    </row>
    <row r="84" spans="1:23" x14ac:dyDescent="0.2">
      <c r="A84">
        <f t="shared" ref="A84:A147" si="26">IF(ISNUMBER(B84),A83+1,"")</f>
        <v>67</v>
      </c>
      <c r="B84" s="163">
        <v>44070</v>
      </c>
      <c r="C84" s="131">
        <v>0</v>
      </c>
      <c r="D84">
        <v>23280</v>
      </c>
      <c r="E84">
        <v>23340</v>
      </c>
      <c r="F84">
        <v>23140</v>
      </c>
      <c r="G84">
        <v>23220</v>
      </c>
      <c r="H84">
        <v>44529</v>
      </c>
      <c r="I84">
        <f t="shared" ca="1" si="25"/>
        <v>23164</v>
      </c>
      <c r="J84">
        <f t="shared" ca="1" si="25"/>
        <v>22791.599999999999</v>
      </c>
      <c r="K84">
        <f t="shared" ca="1" si="25"/>
        <v>22629</v>
      </c>
      <c r="L84">
        <f t="shared" ca="1" si="25"/>
        <v>22274.799999999999</v>
      </c>
      <c r="N84">
        <f t="shared" si="24"/>
        <v>172</v>
      </c>
      <c r="O84" s="163">
        <f t="shared" ca="1" si="15"/>
        <v>43914</v>
      </c>
      <c r="P84">
        <f t="shared" ca="1" si="16"/>
        <v>17420</v>
      </c>
      <c r="Q84">
        <f t="shared" ca="1" si="17"/>
        <v>19040</v>
      </c>
      <c r="R84">
        <f t="shared" ca="1" si="18"/>
        <v>17330</v>
      </c>
      <c r="S84">
        <f t="shared" ca="1" si="19"/>
        <v>18930</v>
      </c>
      <c r="T84">
        <f t="shared" ca="1" si="20"/>
        <v>17334</v>
      </c>
      <c r="U84">
        <f t="shared" ca="1" si="21"/>
        <v>20161.599999999999</v>
      </c>
      <c r="V84">
        <f t="shared" ca="1" si="22"/>
        <v>21886.799999999999</v>
      </c>
      <c r="W84">
        <f t="shared" ca="1" si="23"/>
        <v>22456.266666666666</v>
      </c>
    </row>
    <row r="85" spans="1:23" x14ac:dyDescent="0.2">
      <c r="A85">
        <f t="shared" si="26"/>
        <v>68</v>
      </c>
      <c r="B85" s="163">
        <v>44069</v>
      </c>
      <c r="C85" s="131">
        <v>0</v>
      </c>
      <c r="D85">
        <v>23300</v>
      </c>
      <c r="E85">
        <v>23330</v>
      </c>
      <c r="F85">
        <v>23180</v>
      </c>
      <c r="G85">
        <v>23280</v>
      </c>
      <c r="H85">
        <v>35050</v>
      </c>
      <c r="I85">
        <f t="shared" ca="1" si="25"/>
        <v>23120</v>
      </c>
      <c r="J85">
        <f t="shared" ca="1" si="25"/>
        <v>22774.799999999999</v>
      </c>
      <c r="K85">
        <f t="shared" ca="1" si="25"/>
        <v>22603</v>
      </c>
      <c r="L85">
        <f t="shared" ca="1" si="25"/>
        <v>22238.400000000001</v>
      </c>
      <c r="N85">
        <f t="shared" si="24"/>
        <v>171</v>
      </c>
      <c r="O85" s="163">
        <f t="shared" ca="1" si="15"/>
        <v>43915</v>
      </c>
      <c r="P85">
        <f t="shared" ca="1" si="16"/>
        <v>18870</v>
      </c>
      <c r="Q85">
        <f t="shared" ca="1" si="17"/>
        <v>19450</v>
      </c>
      <c r="R85">
        <f t="shared" ca="1" si="18"/>
        <v>18360</v>
      </c>
      <c r="S85">
        <f t="shared" ca="1" si="19"/>
        <v>18970</v>
      </c>
      <c r="T85">
        <f t="shared" ca="1" si="20"/>
        <v>17710</v>
      </c>
      <c r="U85">
        <f t="shared" ca="1" si="21"/>
        <v>19980</v>
      </c>
      <c r="V85">
        <f t="shared" ca="1" si="22"/>
        <v>21791.599999999999</v>
      </c>
      <c r="W85">
        <f t="shared" ca="1" si="23"/>
        <v>22398.133333333335</v>
      </c>
    </row>
    <row r="86" spans="1:23" x14ac:dyDescent="0.2">
      <c r="A86">
        <f t="shared" si="26"/>
        <v>69</v>
      </c>
      <c r="B86" s="163">
        <v>44068</v>
      </c>
      <c r="C86" s="131">
        <v>0</v>
      </c>
      <c r="D86">
        <v>23160</v>
      </c>
      <c r="E86">
        <v>23430</v>
      </c>
      <c r="F86">
        <v>23160</v>
      </c>
      <c r="G86">
        <v>23270</v>
      </c>
      <c r="H86">
        <v>54807</v>
      </c>
      <c r="I86">
        <f t="shared" ca="1" si="25"/>
        <v>23080</v>
      </c>
      <c r="J86">
        <f t="shared" ca="1" si="25"/>
        <v>22751.200000000001</v>
      </c>
      <c r="K86">
        <f t="shared" ca="1" si="25"/>
        <v>22581.200000000001</v>
      </c>
      <c r="L86">
        <f t="shared" ca="1" si="25"/>
        <v>22197.733333333334</v>
      </c>
      <c r="N86">
        <f t="shared" si="24"/>
        <v>170</v>
      </c>
      <c r="O86" s="163">
        <f t="shared" ca="1" si="15"/>
        <v>43916</v>
      </c>
      <c r="P86">
        <f t="shared" ca="1" si="16"/>
        <v>18650</v>
      </c>
      <c r="Q86">
        <f t="shared" ca="1" si="17"/>
        <v>19140</v>
      </c>
      <c r="R86">
        <f t="shared" ca="1" si="18"/>
        <v>18220</v>
      </c>
      <c r="S86">
        <f t="shared" ca="1" si="19"/>
        <v>19100</v>
      </c>
      <c r="T86">
        <f t="shared" ca="1" si="20"/>
        <v>18244</v>
      </c>
      <c r="U86">
        <f t="shared" ca="1" si="21"/>
        <v>19816.400000000001</v>
      </c>
      <c r="V86">
        <f t="shared" ca="1" si="22"/>
        <v>21700.2</v>
      </c>
      <c r="W86">
        <f t="shared" ca="1" si="23"/>
        <v>22343.733333333334</v>
      </c>
    </row>
    <row r="87" spans="1:23" x14ac:dyDescent="0.2">
      <c r="A87">
        <f t="shared" si="26"/>
        <v>70</v>
      </c>
      <c r="B87" s="163">
        <v>44067</v>
      </c>
      <c r="C87" s="131">
        <v>0</v>
      </c>
      <c r="D87">
        <v>22940</v>
      </c>
      <c r="E87">
        <v>23170</v>
      </c>
      <c r="F87">
        <v>22850</v>
      </c>
      <c r="G87">
        <v>23150</v>
      </c>
      <c r="H87">
        <v>35632</v>
      </c>
      <c r="I87">
        <f t="shared" ca="1" si="25"/>
        <v>23034</v>
      </c>
      <c r="J87">
        <f t="shared" ca="1" si="25"/>
        <v>22730.400000000001</v>
      </c>
      <c r="K87">
        <f t="shared" ca="1" si="25"/>
        <v>22549</v>
      </c>
      <c r="L87">
        <f t="shared" ca="1" si="25"/>
        <v>22150.933333333334</v>
      </c>
      <c r="N87">
        <f t="shared" si="24"/>
        <v>169</v>
      </c>
      <c r="O87" s="163">
        <f t="shared" ca="1" si="15"/>
        <v>43917</v>
      </c>
      <c r="P87">
        <f t="shared" ca="1" si="16"/>
        <v>19150</v>
      </c>
      <c r="Q87">
        <f t="shared" ca="1" si="17"/>
        <v>19210</v>
      </c>
      <c r="R87">
        <f t="shared" ca="1" si="18"/>
        <v>18530</v>
      </c>
      <c r="S87">
        <f t="shared" ca="1" si="19"/>
        <v>18550</v>
      </c>
      <c r="T87">
        <f t="shared" ca="1" si="20"/>
        <v>18548</v>
      </c>
      <c r="U87">
        <f t="shared" ca="1" si="21"/>
        <v>19614.400000000001</v>
      </c>
      <c r="V87">
        <f t="shared" ca="1" si="22"/>
        <v>21592.2</v>
      </c>
      <c r="W87">
        <f t="shared" ca="1" si="23"/>
        <v>22282.400000000001</v>
      </c>
    </row>
    <row r="88" spans="1:23" x14ac:dyDescent="0.2">
      <c r="A88">
        <f t="shared" si="26"/>
        <v>71</v>
      </c>
      <c r="B88" s="163">
        <v>44064</v>
      </c>
      <c r="C88" s="131">
        <v>0</v>
      </c>
      <c r="D88">
        <v>23010</v>
      </c>
      <c r="E88">
        <v>23130</v>
      </c>
      <c r="F88">
        <v>22700</v>
      </c>
      <c r="G88">
        <v>22900</v>
      </c>
      <c r="H88">
        <v>52055</v>
      </c>
      <c r="I88">
        <f t="shared" ca="1" si="25"/>
        <v>23030</v>
      </c>
      <c r="J88">
        <f t="shared" ca="1" si="25"/>
        <v>22719.599999999999</v>
      </c>
      <c r="K88">
        <f t="shared" ca="1" si="25"/>
        <v>22542.6</v>
      </c>
      <c r="L88">
        <f t="shared" ca="1" si="25"/>
        <v>22102.133333333335</v>
      </c>
      <c r="N88">
        <f t="shared" si="24"/>
        <v>168</v>
      </c>
      <c r="O88" s="163">
        <f t="shared" ca="1" si="15"/>
        <v>43920</v>
      </c>
      <c r="P88">
        <f t="shared" ca="1" si="16"/>
        <v>18660</v>
      </c>
      <c r="Q88">
        <f t="shared" ca="1" si="17"/>
        <v>19100</v>
      </c>
      <c r="R88">
        <f t="shared" ca="1" si="18"/>
        <v>18440</v>
      </c>
      <c r="S88">
        <f t="shared" ca="1" si="19"/>
        <v>19100</v>
      </c>
      <c r="T88">
        <f t="shared" ca="1" si="20"/>
        <v>18930</v>
      </c>
      <c r="U88">
        <f t="shared" ca="1" si="21"/>
        <v>19438.400000000001</v>
      </c>
      <c r="V88">
        <f t="shared" ca="1" si="22"/>
        <v>21496.2</v>
      </c>
      <c r="W88">
        <f t="shared" ca="1" si="23"/>
        <v>22225.599999999999</v>
      </c>
    </row>
    <row r="89" spans="1:23" x14ac:dyDescent="0.2">
      <c r="A89">
        <f t="shared" si="26"/>
        <v>72</v>
      </c>
      <c r="B89" s="163">
        <v>44063</v>
      </c>
      <c r="C89" s="131">
        <v>0</v>
      </c>
      <c r="D89">
        <v>23010</v>
      </c>
      <c r="E89">
        <v>23070</v>
      </c>
      <c r="F89">
        <v>22830</v>
      </c>
      <c r="G89">
        <v>23000</v>
      </c>
      <c r="H89">
        <v>46774</v>
      </c>
      <c r="I89">
        <f t="shared" ca="1" si="25"/>
        <v>23078</v>
      </c>
      <c r="J89">
        <f t="shared" ca="1" si="25"/>
        <v>22712</v>
      </c>
      <c r="K89">
        <f t="shared" ca="1" si="25"/>
        <v>22542</v>
      </c>
      <c r="L89">
        <f t="shared" ca="1" si="25"/>
        <v>22063.066666666666</v>
      </c>
      <c r="N89">
        <f t="shared" si="24"/>
        <v>167</v>
      </c>
      <c r="O89" s="163">
        <f t="shared" ca="1" si="15"/>
        <v>43921</v>
      </c>
      <c r="P89">
        <f t="shared" ca="1" si="16"/>
        <v>19090</v>
      </c>
      <c r="Q89">
        <f t="shared" ca="1" si="17"/>
        <v>19310</v>
      </c>
      <c r="R89">
        <f t="shared" ca="1" si="18"/>
        <v>18540</v>
      </c>
      <c r="S89">
        <f t="shared" ca="1" si="19"/>
        <v>18700</v>
      </c>
      <c r="T89">
        <f t="shared" ca="1" si="20"/>
        <v>18884</v>
      </c>
      <c r="U89">
        <f t="shared" ca="1" si="21"/>
        <v>19260.400000000001</v>
      </c>
      <c r="V89">
        <f t="shared" ca="1" si="22"/>
        <v>21389.200000000001</v>
      </c>
      <c r="W89">
        <f t="shared" ca="1" si="23"/>
        <v>22163.866666666665</v>
      </c>
    </row>
    <row r="90" spans="1:23" x14ac:dyDescent="0.2">
      <c r="A90">
        <f t="shared" si="26"/>
        <v>73</v>
      </c>
      <c r="B90" s="163">
        <v>44062</v>
      </c>
      <c r="C90" s="131">
        <v>0</v>
      </c>
      <c r="D90">
        <v>23030</v>
      </c>
      <c r="E90">
        <v>23200</v>
      </c>
      <c r="F90">
        <v>22950</v>
      </c>
      <c r="G90">
        <v>23080</v>
      </c>
      <c r="H90">
        <v>33896</v>
      </c>
      <c r="I90">
        <f t="shared" ca="1" si="25"/>
        <v>23114</v>
      </c>
      <c r="J90">
        <f t="shared" ca="1" si="25"/>
        <v>22693.599999999999</v>
      </c>
      <c r="K90">
        <f t="shared" ca="1" si="25"/>
        <v>22546.2</v>
      </c>
      <c r="L90">
        <f t="shared" ca="1" si="25"/>
        <v>22022.533333333333</v>
      </c>
      <c r="N90">
        <f t="shared" si="24"/>
        <v>166</v>
      </c>
      <c r="O90" s="163">
        <f t="shared" ca="1" si="15"/>
        <v>43922</v>
      </c>
      <c r="P90">
        <f t="shared" ca="1" si="16"/>
        <v>18540</v>
      </c>
      <c r="Q90">
        <f t="shared" ca="1" si="17"/>
        <v>18760</v>
      </c>
      <c r="R90">
        <f t="shared" ca="1" si="18"/>
        <v>17570</v>
      </c>
      <c r="S90">
        <f t="shared" ca="1" si="19"/>
        <v>17600</v>
      </c>
      <c r="T90">
        <f t="shared" ca="1" si="20"/>
        <v>18610</v>
      </c>
      <c r="U90">
        <f t="shared" ca="1" si="21"/>
        <v>19084.400000000001</v>
      </c>
      <c r="V90">
        <f t="shared" ca="1" si="22"/>
        <v>21260.799999999999</v>
      </c>
      <c r="W90">
        <f t="shared" ca="1" si="23"/>
        <v>22084.799999999999</v>
      </c>
    </row>
    <row r="91" spans="1:23" x14ac:dyDescent="0.2">
      <c r="A91">
        <f t="shared" si="26"/>
        <v>74</v>
      </c>
      <c r="B91" s="163">
        <v>44061</v>
      </c>
      <c r="C91" s="131">
        <v>0</v>
      </c>
      <c r="D91">
        <v>23130</v>
      </c>
      <c r="E91">
        <v>23140</v>
      </c>
      <c r="F91">
        <v>22930</v>
      </c>
      <c r="G91">
        <v>23040</v>
      </c>
      <c r="H91">
        <v>43837</v>
      </c>
      <c r="I91">
        <f t="shared" ca="1" si="25"/>
        <v>23132</v>
      </c>
      <c r="J91">
        <f t="shared" ca="1" si="25"/>
        <v>22674.799999999999</v>
      </c>
      <c r="K91">
        <f t="shared" ca="1" si="25"/>
        <v>22547.8</v>
      </c>
      <c r="L91">
        <f t="shared" ca="1" si="25"/>
        <v>21978.799999999999</v>
      </c>
      <c r="N91">
        <f t="shared" si="24"/>
        <v>165</v>
      </c>
      <c r="O91" s="163">
        <f t="shared" ca="1" si="15"/>
        <v>43923</v>
      </c>
      <c r="P91">
        <f t="shared" ca="1" si="16"/>
        <v>17800</v>
      </c>
      <c r="Q91">
        <f t="shared" ca="1" si="17"/>
        <v>18130</v>
      </c>
      <c r="R91">
        <f t="shared" ca="1" si="18"/>
        <v>17520</v>
      </c>
      <c r="S91">
        <f t="shared" ca="1" si="19"/>
        <v>18090</v>
      </c>
      <c r="T91">
        <f t="shared" ca="1" si="20"/>
        <v>18408</v>
      </c>
      <c r="U91">
        <f t="shared" ca="1" si="21"/>
        <v>18918</v>
      </c>
      <c r="V91">
        <f t="shared" ca="1" si="22"/>
        <v>21141.8</v>
      </c>
      <c r="W91">
        <f t="shared" ca="1" si="23"/>
        <v>22013.733333333334</v>
      </c>
    </row>
    <row r="92" spans="1:23" x14ac:dyDescent="0.2">
      <c r="A92">
        <f t="shared" si="26"/>
        <v>75</v>
      </c>
      <c r="B92" s="163">
        <v>44060</v>
      </c>
      <c r="C92" s="131">
        <v>0</v>
      </c>
      <c r="D92">
        <v>23120</v>
      </c>
      <c r="E92">
        <v>23230</v>
      </c>
      <c r="F92">
        <v>23050</v>
      </c>
      <c r="G92">
        <v>23130</v>
      </c>
      <c r="H92">
        <v>37142</v>
      </c>
      <c r="I92">
        <f t="shared" ca="1" si="25"/>
        <v>23064</v>
      </c>
      <c r="J92">
        <f t="shared" ca="1" si="25"/>
        <v>22649.200000000001</v>
      </c>
      <c r="K92">
        <f t="shared" ca="1" si="25"/>
        <v>22541</v>
      </c>
      <c r="L92">
        <f t="shared" ca="1" si="25"/>
        <v>21930.799999999999</v>
      </c>
      <c r="N92">
        <f t="shared" si="24"/>
        <v>164</v>
      </c>
      <c r="O92" s="163">
        <f t="shared" ca="1" si="15"/>
        <v>43924</v>
      </c>
      <c r="P92">
        <f t="shared" ca="1" si="16"/>
        <v>17910</v>
      </c>
      <c r="Q92">
        <f t="shared" ca="1" si="17"/>
        <v>18040</v>
      </c>
      <c r="R92">
        <f t="shared" ca="1" si="18"/>
        <v>17570</v>
      </c>
      <c r="S92">
        <f t="shared" ca="1" si="19"/>
        <v>17700</v>
      </c>
      <c r="T92">
        <f t="shared" ca="1" si="20"/>
        <v>18238</v>
      </c>
      <c r="U92">
        <f t="shared" ca="1" si="21"/>
        <v>18760.400000000001</v>
      </c>
      <c r="V92">
        <f t="shared" ca="1" si="22"/>
        <v>21020.2</v>
      </c>
      <c r="W92">
        <f t="shared" ca="1" si="23"/>
        <v>21937.066666666666</v>
      </c>
    </row>
    <row r="93" spans="1:23" x14ac:dyDescent="0.2">
      <c r="A93">
        <f t="shared" si="26"/>
        <v>76</v>
      </c>
      <c r="B93" s="163">
        <v>44057</v>
      </c>
      <c r="C93" s="131">
        <v>0</v>
      </c>
      <c r="D93">
        <v>23270</v>
      </c>
      <c r="E93">
        <v>23340</v>
      </c>
      <c r="F93">
        <v>23050</v>
      </c>
      <c r="G93">
        <v>23140</v>
      </c>
      <c r="H93">
        <v>50680</v>
      </c>
      <c r="I93">
        <f t="shared" ca="1" si="25"/>
        <v>22928</v>
      </c>
      <c r="J93">
        <f t="shared" ca="1" si="25"/>
        <v>22623.599999999999</v>
      </c>
      <c r="K93">
        <f t="shared" ca="1" si="25"/>
        <v>22536.6</v>
      </c>
      <c r="L93">
        <f t="shared" ca="1" si="25"/>
        <v>21880.666666666668</v>
      </c>
      <c r="N93">
        <f t="shared" si="24"/>
        <v>163</v>
      </c>
      <c r="O93" s="163">
        <f t="shared" ca="1" si="15"/>
        <v>43927</v>
      </c>
      <c r="P93">
        <f t="shared" ca="1" si="16"/>
        <v>17770</v>
      </c>
      <c r="Q93">
        <f t="shared" ca="1" si="17"/>
        <v>18970</v>
      </c>
      <c r="R93">
        <f t="shared" ca="1" si="18"/>
        <v>17720</v>
      </c>
      <c r="S93">
        <f t="shared" ca="1" si="19"/>
        <v>18910</v>
      </c>
      <c r="T93">
        <f t="shared" ca="1" si="20"/>
        <v>18200</v>
      </c>
      <c r="U93">
        <f t="shared" ca="1" si="21"/>
        <v>18694.8</v>
      </c>
      <c r="V93">
        <f t="shared" ca="1" si="22"/>
        <v>20921.8</v>
      </c>
      <c r="W93">
        <f t="shared" ca="1" si="23"/>
        <v>21876.666666666668</v>
      </c>
    </row>
    <row r="94" spans="1:23" x14ac:dyDescent="0.2">
      <c r="A94">
        <f t="shared" si="26"/>
        <v>77</v>
      </c>
      <c r="B94" s="163">
        <v>44056</v>
      </c>
      <c r="C94" s="131">
        <v>0</v>
      </c>
      <c r="D94">
        <v>23150</v>
      </c>
      <c r="E94">
        <v>23300</v>
      </c>
      <c r="F94">
        <v>23130</v>
      </c>
      <c r="G94">
        <v>23180</v>
      </c>
      <c r="H94">
        <v>63913</v>
      </c>
      <c r="I94">
        <f t="shared" ca="1" si="25"/>
        <v>22782</v>
      </c>
      <c r="J94">
        <f t="shared" ca="1" si="25"/>
        <v>22595.599999999999</v>
      </c>
      <c r="K94">
        <f t="shared" ca="1" si="25"/>
        <v>22525.8</v>
      </c>
      <c r="L94">
        <f t="shared" ca="1" si="25"/>
        <v>21829.066666666666</v>
      </c>
      <c r="N94">
        <f t="shared" si="24"/>
        <v>162</v>
      </c>
      <c r="O94" s="163">
        <f t="shared" ca="1" si="15"/>
        <v>43928</v>
      </c>
      <c r="P94">
        <f t="shared" ca="1" si="16"/>
        <v>18930</v>
      </c>
      <c r="Q94">
        <f t="shared" ca="1" si="17"/>
        <v>19860</v>
      </c>
      <c r="R94">
        <f t="shared" ca="1" si="18"/>
        <v>18520</v>
      </c>
      <c r="S94">
        <f t="shared" ca="1" si="19"/>
        <v>18970</v>
      </c>
      <c r="T94">
        <f t="shared" ca="1" si="20"/>
        <v>18254</v>
      </c>
      <c r="U94">
        <f t="shared" ca="1" si="21"/>
        <v>18602.8</v>
      </c>
      <c r="V94">
        <f t="shared" ca="1" si="22"/>
        <v>20825.400000000001</v>
      </c>
      <c r="W94">
        <f t="shared" ca="1" si="23"/>
        <v>21813.733333333334</v>
      </c>
    </row>
    <row r="95" spans="1:23" x14ac:dyDescent="0.2">
      <c r="A95">
        <f t="shared" si="26"/>
        <v>78</v>
      </c>
      <c r="B95" s="163">
        <v>44055</v>
      </c>
      <c r="C95" s="131">
        <v>0</v>
      </c>
      <c r="D95">
        <v>22750</v>
      </c>
      <c r="E95">
        <v>23240</v>
      </c>
      <c r="F95">
        <v>22650</v>
      </c>
      <c r="G95">
        <v>23170</v>
      </c>
      <c r="H95">
        <v>62057</v>
      </c>
      <c r="I95">
        <f t="shared" ca="1" si="25"/>
        <v>22638</v>
      </c>
      <c r="J95">
        <f t="shared" ca="1" si="25"/>
        <v>22573.599999999999</v>
      </c>
      <c r="K95">
        <f t="shared" ca="1" si="25"/>
        <v>22506.400000000001</v>
      </c>
      <c r="L95">
        <f t="shared" ca="1" si="25"/>
        <v>21774</v>
      </c>
      <c r="N95">
        <f t="shared" si="24"/>
        <v>161</v>
      </c>
      <c r="O95" s="163">
        <f t="shared" ca="1" si="15"/>
        <v>43929</v>
      </c>
      <c r="P95">
        <f t="shared" ca="1" si="16"/>
        <v>19020</v>
      </c>
      <c r="Q95">
        <f t="shared" ca="1" si="17"/>
        <v>19440</v>
      </c>
      <c r="R95">
        <f t="shared" ca="1" si="18"/>
        <v>18710</v>
      </c>
      <c r="S95">
        <f t="shared" ca="1" si="19"/>
        <v>19130</v>
      </c>
      <c r="T95">
        <f t="shared" ca="1" si="20"/>
        <v>18560</v>
      </c>
      <c r="U95">
        <f t="shared" ca="1" si="21"/>
        <v>18526.400000000001</v>
      </c>
      <c r="V95">
        <f t="shared" ca="1" si="22"/>
        <v>20735.2</v>
      </c>
      <c r="W95">
        <f t="shared" ca="1" si="23"/>
        <v>21750.666666666668</v>
      </c>
    </row>
    <row r="96" spans="1:23" x14ac:dyDescent="0.2">
      <c r="A96">
        <f t="shared" si="26"/>
        <v>79</v>
      </c>
      <c r="B96" s="163">
        <v>44054</v>
      </c>
      <c r="C96" s="131">
        <v>0</v>
      </c>
      <c r="D96">
        <v>22490</v>
      </c>
      <c r="E96">
        <v>22940</v>
      </c>
      <c r="F96">
        <v>22490</v>
      </c>
      <c r="G96">
        <v>22700</v>
      </c>
      <c r="H96">
        <v>60427</v>
      </c>
      <c r="I96">
        <f t="shared" ca="1" si="25"/>
        <v>22498</v>
      </c>
      <c r="J96">
        <f t="shared" ca="1" si="25"/>
        <v>22534</v>
      </c>
      <c r="K96">
        <f t="shared" ca="1" si="25"/>
        <v>22483</v>
      </c>
      <c r="L96">
        <f t="shared" ca="1" si="25"/>
        <v>21722.666666666668</v>
      </c>
      <c r="N96">
        <f t="shared" si="24"/>
        <v>160</v>
      </c>
      <c r="O96" s="163">
        <f t="shared" ca="1" si="15"/>
        <v>43930</v>
      </c>
      <c r="P96">
        <f t="shared" ca="1" si="16"/>
        <v>19280</v>
      </c>
      <c r="Q96">
        <f t="shared" ca="1" si="17"/>
        <v>19620</v>
      </c>
      <c r="R96">
        <f t="shared" ca="1" si="18"/>
        <v>19140</v>
      </c>
      <c r="S96">
        <f t="shared" ca="1" si="19"/>
        <v>19470</v>
      </c>
      <c r="T96">
        <f t="shared" ca="1" si="20"/>
        <v>18836</v>
      </c>
      <c r="U96">
        <f t="shared" ca="1" si="21"/>
        <v>18449.2</v>
      </c>
      <c r="V96">
        <f t="shared" ca="1" si="22"/>
        <v>20662.599999999999</v>
      </c>
      <c r="W96">
        <f t="shared" ca="1" si="23"/>
        <v>21689.333333333332</v>
      </c>
    </row>
    <row r="97" spans="1:23" x14ac:dyDescent="0.2">
      <c r="A97">
        <f t="shared" si="26"/>
        <v>80</v>
      </c>
      <c r="B97" s="163">
        <v>44050</v>
      </c>
      <c r="C97" s="131">
        <v>0</v>
      </c>
      <c r="D97">
        <v>22420</v>
      </c>
      <c r="E97">
        <v>22450</v>
      </c>
      <c r="F97">
        <v>22190</v>
      </c>
      <c r="G97">
        <v>22450</v>
      </c>
      <c r="H97">
        <v>48500</v>
      </c>
      <c r="I97">
        <f t="shared" ca="1" si="25"/>
        <v>22432</v>
      </c>
      <c r="J97">
        <f t="shared" ca="1" si="25"/>
        <v>22518.400000000001</v>
      </c>
      <c r="K97">
        <f t="shared" ca="1" si="25"/>
        <v>22466.799999999999</v>
      </c>
      <c r="L97">
        <f t="shared" ca="1" si="25"/>
        <v>21681.200000000001</v>
      </c>
      <c r="N97">
        <f t="shared" si="24"/>
        <v>159</v>
      </c>
      <c r="O97" s="163">
        <f t="shared" ca="1" si="15"/>
        <v>43931</v>
      </c>
      <c r="P97">
        <f t="shared" ca="1" si="16"/>
        <v>19450</v>
      </c>
      <c r="Q97">
        <f t="shared" ca="1" si="17"/>
        <v>19540</v>
      </c>
      <c r="R97">
        <f t="shared" ca="1" si="18"/>
        <v>19210</v>
      </c>
      <c r="S97">
        <f t="shared" ca="1" si="19"/>
        <v>19320</v>
      </c>
      <c r="T97">
        <f t="shared" ca="1" si="20"/>
        <v>19160</v>
      </c>
      <c r="U97">
        <f t="shared" ca="1" si="21"/>
        <v>18390.400000000001</v>
      </c>
      <c r="V97">
        <f t="shared" ca="1" si="22"/>
        <v>20582.400000000001</v>
      </c>
      <c r="W97">
        <f t="shared" ca="1" si="23"/>
        <v>21626.666666666668</v>
      </c>
    </row>
    <row r="98" spans="1:23" x14ac:dyDescent="0.2">
      <c r="A98">
        <f t="shared" si="26"/>
        <v>81</v>
      </c>
      <c r="B98" s="163">
        <v>44049</v>
      </c>
      <c r="C98" s="131">
        <v>0</v>
      </c>
      <c r="D98">
        <v>22480</v>
      </c>
      <c r="E98">
        <v>22570</v>
      </c>
      <c r="F98">
        <v>22250</v>
      </c>
      <c r="G98">
        <v>22410</v>
      </c>
      <c r="H98">
        <v>49903</v>
      </c>
      <c r="I98">
        <f t="shared" ca="1" si="25"/>
        <v>22330</v>
      </c>
      <c r="J98">
        <f t="shared" ca="1" si="25"/>
        <v>22508.400000000001</v>
      </c>
      <c r="K98">
        <f t="shared" ca="1" si="25"/>
        <v>22449.8</v>
      </c>
      <c r="L98">
        <f t="shared" ca="1" si="25"/>
        <v>21637.866666666665</v>
      </c>
      <c r="N98">
        <f t="shared" si="24"/>
        <v>158</v>
      </c>
      <c r="O98" s="163">
        <f t="shared" ca="1" si="15"/>
        <v>43934</v>
      </c>
      <c r="P98">
        <f t="shared" ca="1" si="16"/>
        <v>19220</v>
      </c>
      <c r="Q98">
        <f t="shared" ca="1" si="17"/>
        <v>19350</v>
      </c>
      <c r="R98">
        <f t="shared" ca="1" si="18"/>
        <v>18940</v>
      </c>
      <c r="S98">
        <f t="shared" ca="1" si="19"/>
        <v>19100</v>
      </c>
      <c r="T98">
        <f t="shared" ca="1" si="20"/>
        <v>19198</v>
      </c>
      <c r="U98">
        <f t="shared" ca="1" si="21"/>
        <v>18341.599999999999</v>
      </c>
      <c r="V98">
        <f t="shared" ca="1" si="22"/>
        <v>20498.599999999999</v>
      </c>
      <c r="W98">
        <f t="shared" ca="1" si="23"/>
        <v>21563.200000000001</v>
      </c>
    </row>
    <row r="99" spans="1:23" x14ac:dyDescent="0.2">
      <c r="A99">
        <f t="shared" si="26"/>
        <v>82</v>
      </c>
      <c r="B99" s="163">
        <v>44048</v>
      </c>
      <c r="C99" s="131">
        <v>0</v>
      </c>
      <c r="D99">
        <v>22460</v>
      </c>
      <c r="E99">
        <v>22620</v>
      </c>
      <c r="F99">
        <v>22340</v>
      </c>
      <c r="G99">
        <v>22460</v>
      </c>
      <c r="H99">
        <v>47202</v>
      </c>
      <c r="I99">
        <f t="shared" ref="I99:L118" ca="1" si="27">IF(ISNUMBER($A99),IF($D$9-$A99&gt;=I$15-1,AVERAGE(OFFSET($G99,0,0,I$15,1)),NA()),"")</f>
        <v>22296</v>
      </c>
      <c r="J99">
        <f t="shared" ca="1" si="27"/>
        <v>22504.400000000001</v>
      </c>
      <c r="K99">
        <f t="shared" ca="1" si="27"/>
        <v>22427.200000000001</v>
      </c>
      <c r="L99">
        <f t="shared" ca="1" si="27"/>
        <v>21596.266666666666</v>
      </c>
      <c r="N99">
        <f t="shared" si="24"/>
        <v>157</v>
      </c>
      <c r="O99" s="163">
        <f t="shared" ca="1" si="15"/>
        <v>43935</v>
      </c>
      <c r="P99">
        <f t="shared" ca="1" si="16"/>
        <v>19140</v>
      </c>
      <c r="Q99">
        <f t="shared" ca="1" si="17"/>
        <v>19700</v>
      </c>
      <c r="R99">
        <f t="shared" ca="1" si="18"/>
        <v>19080</v>
      </c>
      <c r="S99">
        <f t="shared" ca="1" si="19"/>
        <v>19520</v>
      </c>
      <c r="T99">
        <f t="shared" ca="1" si="20"/>
        <v>19308</v>
      </c>
      <c r="U99">
        <f t="shared" ca="1" si="21"/>
        <v>18366.8</v>
      </c>
      <c r="V99">
        <f t="shared" ca="1" si="22"/>
        <v>20427.400000000001</v>
      </c>
      <c r="W99">
        <f t="shared" ca="1" si="23"/>
        <v>21506.400000000001</v>
      </c>
    </row>
    <row r="100" spans="1:23" x14ac:dyDescent="0.2">
      <c r="A100">
        <f t="shared" si="26"/>
        <v>83</v>
      </c>
      <c r="B100" s="163">
        <v>44047</v>
      </c>
      <c r="C100" s="131">
        <v>0</v>
      </c>
      <c r="D100">
        <v>22360</v>
      </c>
      <c r="E100">
        <v>22590</v>
      </c>
      <c r="F100">
        <v>22360</v>
      </c>
      <c r="G100">
        <v>22470</v>
      </c>
      <c r="H100">
        <v>61139</v>
      </c>
      <c r="I100">
        <f t="shared" ca="1" si="27"/>
        <v>22310</v>
      </c>
      <c r="J100">
        <f t="shared" ca="1" si="27"/>
        <v>22499.599999999999</v>
      </c>
      <c r="K100">
        <f t="shared" ca="1" si="27"/>
        <v>22397.4</v>
      </c>
      <c r="L100">
        <f t="shared" ca="1" si="27"/>
        <v>21557.066666666666</v>
      </c>
      <c r="N100">
        <f t="shared" si="24"/>
        <v>156</v>
      </c>
      <c r="O100" s="163">
        <f t="shared" ca="1" si="15"/>
        <v>43936</v>
      </c>
      <c r="P100">
        <f t="shared" ca="1" si="16"/>
        <v>19520</v>
      </c>
      <c r="Q100">
        <f t="shared" ca="1" si="17"/>
        <v>19640</v>
      </c>
      <c r="R100">
        <f t="shared" ca="1" si="18"/>
        <v>19180</v>
      </c>
      <c r="S100">
        <f t="shared" ca="1" si="19"/>
        <v>19290</v>
      </c>
      <c r="T100">
        <f t="shared" ca="1" si="20"/>
        <v>19340</v>
      </c>
      <c r="U100">
        <f t="shared" ca="1" si="21"/>
        <v>18336.400000000001</v>
      </c>
      <c r="V100">
        <f t="shared" ca="1" si="22"/>
        <v>20360.2</v>
      </c>
      <c r="W100">
        <f t="shared" ca="1" si="23"/>
        <v>21446.266666666666</v>
      </c>
    </row>
    <row r="101" spans="1:23" x14ac:dyDescent="0.2">
      <c r="A101">
        <f t="shared" si="26"/>
        <v>84</v>
      </c>
      <c r="B101" s="163">
        <v>44046</v>
      </c>
      <c r="C101" s="131">
        <v>0</v>
      </c>
      <c r="D101">
        <v>21970</v>
      </c>
      <c r="E101">
        <v>22390</v>
      </c>
      <c r="F101">
        <v>21900</v>
      </c>
      <c r="G101">
        <v>22370</v>
      </c>
      <c r="H101">
        <v>66289</v>
      </c>
      <c r="I101">
        <f t="shared" ca="1" si="27"/>
        <v>22316</v>
      </c>
      <c r="J101">
        <f t="shared" ca="1" si="27"/>
        <v>22490</v>
      </c>
      <c r="K101">
        <f t="shared" ca="1" si="27"/>
        <v>22359.8</v>
      </c>
      <c r="L101">
        <f t="shared" ca="1" si="27"/>
        <v>21512.133333333335</v>
      </c>
      <c r="N101">
        <f t="shared" si="24"/>
        <v>155</v>
      </c>
      <c r="O101" s="163">
        <f t="shared" ca="1" si="15"/>
        <v>43937</v>
      </c>
      <c r="P101">
        <f t="shared" ca="1" si="16"/>
        <v>19260</v>
      </c>
      <c r="Q101">
        <f t="shared" ca="1" si="17"/>
        <v>19340</v>
      </c>
      <c r="R101">
        <f t="shared" ca="1" si="18"/>
        <v>18990</v>
      </c>
      <c r="S101">
        <f t="shared" ca="1" si="19"/>
        <v>19200</v>
      </c>
      <c r="T101">
        <f t="shared" ca="1" si="20"/>
        <v>19286</v>
      </c>
      <c r="U101">
        <f t="shared" ca="1" si="21"/>
        <v>18339.2</v>
      </c>
      <c r="V101">
        <f t="shared" ca="1" si="22"/>
        <v>20285.599999999999</v>
      </c>
      <c r="W101">
        <f t="shared" ca="1" si="23"/>
        <v>21385.333333333332</v>
      </c>
    </row>
    <row r="102" spans="1:23" x14ac:dyDescent="0.2">
      <c r="A102">
        <f t="shared" si="26"/>
        <v>85</v>
      </c>
      <c r="B102" s="163">
        <v>44043</v>
      </c>
      <c r="C102" s="131">
        <v>0</v>
      </c>
      <c r="D102">
        <v>22300</v>
      </c>
      <c r="E102">
        <v>22300</v>
      </c>
      <c r="F102">
        <v>21680</v>
      </c>
      <c r="G102">
        <v>21940</v>
      </c>
      <c r="H102">
        <v>103457</v>
      </c>
      <c r="I102">
        <f t="shared" ca="1" si="27"/>
        <v>22378</v>
      </c>
      <c r="J102">
        <f t="shared" ca="1" si="27"/>
        <v>22494</v>
      </c>
      <c r="K102">
        <f t="shared" ca="1" si="27"/>
        <v>22322</v>
      </c>
      <c r="L102">
        <f t="shared" ca="1" si="27"/>
        <v>21471.466666666667</v>
      </c>
      <c r="N102">
        <f t="shared" si="24"/>
        <v>154</v>
      </c>
      <c r="O102" s="163">
        <f t="shared" ca="1" si="15"/>
        <v>43938</v>
      </c>
      <c r="P102">
        <f t="shared" ca="1" si="16"/>
        <v>19600</v>
      </c>
      <c r="Q102">
        <f t="shared" ca="1" si="17"/>
        <v>19910</v>
      </c>
      <c r="R102">
        <f t="shared" ca="1" si="18"/>
        <v>19360</v>
      </c>
      <c r="S102">
        <f t="shared" ca="1" si="19"/>
        <v>19590</v>
      </c>
      <c r="T102">
        <f t="shared" ca="1" si="20"/>
        <v>19340</v>
      </c>
      <c r="U102">
        <f t="shared" ca="1" si="21"/>
        <v>18448</v>
      </c>
      <c r="V102">
        <f t="shared" ca="1" si="22"/>
        <v>20209.599999999999</v>
      </c>
      <c r="W102">
        <f t="shared" ca="1" si="23"/>
        <v>21329.599999999999</v>
      </c>
    </row>
    <row r="103" spans="1:23" x14ac:dyDescent="0.2">
      <c r="A103">
        <f t="shared" si="26"/>
        <v>86</v>
      </c>
      <c r="B103" s="163">
        <v>44042</v>
      </c>
      <c r="C103" s="131">
        <v>0</v>
      </c>
      <c r="D103">
        <v>22520</v>
      </c>
      <c r="E103">
        <v>22530</v>
      </c>
      <c r="F103">
        <v>21950</v>
      </c>
      <c r="G103">
        <v>22240</v>
      </c>
      <c r="H103">
        <v>63513</v>
      </c>
      <c r="I103">
        <f t="shared" ca="1" si="27"/>
        <v>22542</v>
      </c>
      <c r="J103">
        <f t="shared" ca="1" si="27"/>
        <v>22504.799999999999</v>
      </c>
      <c r="K103">
        <f t="shared" ca="1" si="27"/>
        <v>22297.599999999999</v>
      </c>
      <c r="L103">
        <f t="shared" ca="1" si="27"/>
        <v>21438.533333333333</v>
      </c>
      <c r="N103">
        <f t="shared" si="24"/>
        <v>153</v>
      </c>
      <c r="O103" s="163">
        <f t="shared" ca="1" si="15"/>
        <v>43941</v>
      </c>
      <c r="P103">
        <f t="shared" ca="1" si="16"/>
        <v>19540</v>
      </c>
      <c r="Q103">
        <f t="shared" ca="1" si="17"/>
        <v>19770</v>
      </c>
      <c r="R103">
        <f t="shared" ca="1" si="18"/>
        <v>19290</v>
      </c>
      <c r="S103">
        <f t="shared" ca="1" si="19"/>
        <v>19320</v>
      </c>
      <c r="T103">
        <f t="shared" ca="1" si="20"/>
        <v>19384</v>
      </c>
      <c r="U103">
        <f t="shared" ca="1" si="21"/>
        <v>18504</v>
      </c>
      <c r="V103">
        <f t="shared" ca="1" si="22"/>
        <v>20122.2</v>
      </c>
      <c r="W103">
        <f t="shared" ca="1" si="23"/>
        <v>21271.333333333332</v>
      </c>
    </row>
    <row r="104" spans="1:23" x14ac:dyDescent="0.2">
      <c r="A104">
        <f t="shared" si="26"/>
        <v>87</v>
      </c>
      <c r="B104" s="163">
        <v>44041</v>
      </c>
      <c r="C104" s="131">
        <v>0</v>
      </c>
      <c r="D104">
        <v>22530</v>
      </c>
      <c r="E104">
        <v>22550</v>
      </c>
      <c r="F104">
        <v>22340</v>
      </c>
      <c r="G104">
        <v>22530</v>
      </c>
      <c r="H104">
        <v>44145</v>
      </c>
      <c r="I104">
        <f t="shared" ca="1" si="27"/>
        <v>22638</v>
      </c>
      <c r="J104">
        <f t="shared" ca="1" si="27"/>
        <v>22516</v>
      </c>
      <c r="K104">
        <f t="shared" ca="1" si="27"/>
        <v>22260.6</v>
      </c>
      <c r="L104">
        <f t="shared" ca="1" si="27"/>
        <v>21397.066666666666</v>
      </c>
      <c r="N104">
        <f t="shared" si="24"/>
        <v>152</v>
      </c>
      <c r="O104" s="163">
        <f t="shared" ca="1" si="15"/>
        <v>43942</v>
      </c>
      <c r="P104">
        <f t="shared" ca="1" si="16"/>
        <v>19440</v>
      </c>
      <c r="Q104">
        <f t="shared" ca="1" si="17"/>
        <v>19520</v>
      </c>
      <c r="R104">
        <f t="shared" ca="1" si="18"/>
        <v>18970</v>
      </c>
      <c r="S104">
        <f t="shared" ca="1" si="19"/>
        <v>19050</v>
      </c>
      <c r="T104">
        <f t="shared" ca="1" si="20"/>
        <v>19290</v>
      </c>
      <c r="U104">
        <f t="shared" ca="1" si="21"/>
        <v>18614</v>
      </c>
      <c r="V104">
        <f t="shared" ca="1" si="22"/>
        <v>20025.599999999999</v>
      </c>
      <c r="W104">
        <f t="shared" ca="1" si="23"/>
        <v>21206.799999999999</v>
      </c>
    </row>
    <row r="105" spans="1:23" x14ac:dyDescent="0.2">
      <c r="A105">
        <f t="shared" si="26"/>
        <v>88</v>
      </c>
      <c r="B105" s="163">
        <v>44040</v>
      </c>
      <c r="C105" s="131">
        <v>0</v>
      </c>
      <c r="D105">
        <v>22660</v>
      </c>
      <c r="E105">
        <v>22820</v>
      </c>
      <c r="F105">
        <v>22480</v>
      </c>
      <c r="G105">
        <v>22500</v>
      </c>
      <c r="H105">
        <v>48638</v>
      </c>
      <c r="I105">
        <f t="shared" ca="1" si="27"/>
        <v>22692</v>
      </c>
      <c r="J105">
        <f t="shared" ca="1" si="27"/>
        <v>22517.599999999999</v>
      </c>
      <c r="K105">
        <f t="shared" ca="1" si="27"/>
        <v>22222</v>
      </c>
      <c r="L105">
        <f t="shared" ca="1" si="27"/>
        <v>21349.599999999999</v>
      </c>
      <c r="N105">
        <f t="shared" si="24"/>
        <v>151</v>
      </c>
      <c r="O105" s="163">
        <f t="shared" ca="1" si="15"/>
        <v>43943</v>
      </c>
      <c r="P105">
        <f t="shared" ca="1" si="16"/>
        <v>19090</v>
      </c>
      <c r="Q105">
        <f t="shared" ca="1" si="17"/>
        <v>19330</v>
      </c>
      <c r="R105">
        <f t="shared" ca="1" si="18"/>
        <v>18830</v>
      </c>
      <c r="S105">
        <f t="shared" ca="1" si="19"/>
        <v>19270</v>
      </c>
      <c r="T105">
        <f t="shared" ca="1" si="20"/>
        <v>19286</v>
      </c>
      <c r="U105">
        <f t="shared" ca="1" si="21"/>
        <v>18701.2</v>
      </c>
      <c r="V105">
        <f t="shared" ca="1" si="22"/>
        <v>19937.2</v>
      </c>
      <c r="W105">
        <f t="shared" ca="1" si="23"/>
        <v>21146.933333333334</v>
      </c>
    </row>
    <row r="106" spans="1:23" x14ac:dyDescent="0.2">
      <c r="A106">
        <f t="shared" si="26"/>
        <v>89</v>
      </c>
      <c r="B106" s="163">
        <v>44039</v>
      </c>
      <c r="C106" s="131">
        <v>0</v>
      </c>
      <c r="D106">
        <v>22510</v>
      </c>
      <c r="E106">
        <v>22720</v>
      </c>
      <c r="F106">
        <v>22390</v>
      </c>
      <c r="G106">
        <v>22680</v>
      </c>
      <c r="H106">
        <v>51803</v>
      </c>
      <c r="I106">
        <f t="shared" ca="1" si="27"/>
        <v>22730</v>
      </c>
      <c r="J106">
        <f t="shared" ca="1" si="27"/>
        <v>22508.799999999999</v>
      </c>
      <c r="K106">
        <f t="shared" ca="1" si="27"/>
        <v>22172.2</v>
      </c>
      <c r="L106">
        <f t="shared" ca="1" si="27"/>
        <v>21301.733333333334</v>
      </c>
      <c r="N106">
        <f t="shared" si="24"/>
        <v>150</v>
      </c>
      <c r="O106" s="163">
        <f t="shared" ca="1" si="15"/>
        <v>43944</v>
      </c>
      <c r="P106">
        <f t="shared" ca="1" si="16"/>
        <v>19240</v>
      </c>
      <c r="Q106">
        <f t="shared" ca="1" si="17"/>
        <v>19660</v>
      </c>
      <c r="R106">
        <f t="shared" ca="1" si="18"/>
        <v>19200</v>
      </c>
      <c r="S106">
        <f t="shared" ca="1" si="19"/>
        <v>19370</v>
      </c>
      <c r="T106">
        <f t="shared" ca="1" si="20"/>
        <v>19320</v>
      </c>
      <c r="U106">
        <f t="shared" ca="1" si="21"/>
        <v>18818.8</v>
      </c>
      <c r="V106">
        <f t="shared" ca="1" si="22"/>
        <v>19850.8</v>
      </c>
      <c r="W106">
        <f t="shared" ca="1" si="23"/>
        <v>21092.533333333333</v>
      </c>
    </row>
    <row r="107" spans="1:23" x14ac:dyDescent="0.2">
      <c r="A107">
        <f t="shared" si="26"/>
        <v>90</v>
      </c>
      <c r="B107" s="163">
        <v>44034</v>
      </c>
      <c r="C107" s="131">
        <v>0</v>
      </c>
      <c r="D107">
        <v>22760</v>
      </c>
      <c r="E107">
        <v>22830</v>
      </c>
      <c r="F107">
        <v>22630</v>
      </c>
      <c r="G107">
        <v>22760</v>
      </c>
      <c r="H107">
        <v>43816</v>
      </c>
      <c r="I107">
        <f t="shared" ca="1" si="27"/>
        <v>22744</v>
      </c>
      <c r="J107">
        <f t="shared" ca="1" si="27"/>
        <v>22496</v>
      </c>
      <c r="K107">
        <f t="shared" ca="1" si="27"/>
        <v>22120.2</v>
      </c>
      <c r="L107">
        <f t="shared" ca="1" si="27"/>
        <v>21235.333333333332</v>
      </c>
      <c r="N107">
        <f t="shared" si="24"/>
        <v>149</v>
      </c>
      <c r="O107" s="163">
        <f t="shared" ca="1" si="15"/>
        <v>43945</v>
      </c>
      <c r="P107">
        <f t="shared" ca="1" si="16"/>
        <v>19340</v>
      </c>
      <c r="Q107">
        <f t="shared" ca="1" si="17"/>
        <v>19460</v>
      </c>
      <c r="R107">
        <f t="shared" ca="1" si="18"/>
        <v>19150</v>
      </c>
      <c r="S107">
        <f t="shared" ca="1" si="19"/>
        <v>19440</v>
      </c>
      <c r="T107">
        <f t="shared" ca="1" si="20"/>
        <v>19290</v>
      </c>
      <c r="U107">
        <f t="shared" ca="1" si="21"/>
        <v>18915.2</v>
      </c>
      <c r="V107">
        <f t="shared" ca="1" si="22"/>
        <v>19760.400000000001</v>
      </c>
      <c r="W107">
        <f t="shared" ca="1" si="23"/>
        <v>21041.066666666666</v>
      </c>
    </row>
    <row r="108" spans="1:23" x14ac:dyDescent="0.2">
      <c r="A108">
        <f t="shared" si="26"/>
        <v>91</v>
      </c>
      <c r="B108" s="163">
        <v>44033</v>
      </c>
      <c r="C108" s="131">
        <v>0</v>
      </c>
      <c r="D108">
        <v>22800</v>
      </c>
      <c r="E108">
        <v>22930</v>
      </c>
      <c r="F108">
        <v>22700</v>
      </c>
      <c r="G108">
        <v>22720</v>
      </c>
      <c r="H108">
        <v>46733</v>
      </c>
      <c r="I108">
        <f t="shared" ca="1" si="27"/>
        <v>22768</v>
      </c>
      <c r="J108">
        <f t="shared" ca="1" si="27"/>
        <v>22482.799999999999</v>
      </c>
      <c r="K108">
        <f t="shared" ca="1" si="27"/>
        <v>22067.599999999999</v>
      </c>
      <c r="L108">
        <f t="shared" ca="1" si="27"/>
        <v>21173.066666666666</v>
      </c>
      <c r="N108">
        <f t="shared" si="24"/>
        <v>148</v>
      </c>
      <c r="O108" s="163">
        <f t="shared" ca="1" si="15"/>
        <v>43948</v>
      </c>
      <c r="P108">
        <f t="shared" ca="1" si="16"/>
        <v>19450</v>
      </c>
      <c r="Q108">
        <f t="shared" ca="1" si="17"/>
        <v>19830</v>
      </c>
      <c r="R108">
        <f t="shared" ca="1" si="18"/>
        <v>19430</v>
      </c>
      <c r="S108">
        <f t="shared" ca="1" si="19"/>
        <v>19800</v>
      </c>
      <c r="T108">
        <f t="shared" ca="1" si="20"/>
        <v>19386</v>
      </c>
      <c r="U108">
        <f t="shared" ca="1" si="21"/>
        <v>19019.599999999999</v>
      </c>
      <c r="V108">
        <f t="shared" ca="1" si="22"/>
        <v>19681.8</v>
      </c>
      <c r="W108">
        <f t="shared" ca="1" si="23"/>
        <v>20993.066666666666</v>
      </c>
    </row>
    <row r="109" spans="1:23" x14ac:dyDescent="0.2">
      <c r="A109">
        <f t="shared" si="26"/>
        <v>92</v>
      </c>
      <c r="B109" s="163">
        <v>44032</v>
      </c>
      <c r="C109" s="131">
        <v>0</v>
      </c>
      <c r="D109">
        <v>22730</v>
      </c>
      <c r="E109">
        <v>22810</v>
      </c>
      <c r="F109">
        <v>22550</v>
      </c>
      <c r="G109">
        <v>22800</v>
      </c>
      <c r="H109">
        <v>51858</v>
      </c>
      <c r="I109">
        <f t="shared" ca="1" si="27"/>
        <v>22766</v>
      </c>
      <c r="J109">
        <f t="shared" ca="1" si="27"/>
        <v>22466.400000000001</v>
      </c>
      <c r="K109">
        <f t="shared" ca="1" si="27"/>
        <v>22016.400000000001</v>
      </c>
      <c r="L109">
        <f t="shared" ca="1" si="27"/>
        <v>21104.799999999999</v>
      </c>
      <c r="N109">
        <f t="shared" si="24"/>
        <v>147</v>
      </c>
      <c r="O109" s="163">
        <f t="shared" ca="1" si="15"/>
        <v>43949</v>
      </c>
      <c r="P109">
        <f t="shared" ca="1" si="16"/>
        <v>19760</v>
      </c>
      <c r="Q109">
        <f t="shared" ca="1" si="17"/>
        <v>20140</v>
      </c>
      <c r="R109">
        <f t="shared" ca="1" si="18"/>
        <v>19620</v>
      </c>
      <c r="S109">
        <f t="shared" ca="1" si="19"/>
        <v>19960</v>
      </c>
      <c r="T109">
        <f t="shared" ca="1" si="20"/>
        <v>19568</v>
      </c>
      <c r="U109">
        <f t="shared" ca="1" si="21"/>
        <v>19060.8</v>
      </c>
      <c r="V109">
        <f t="shared" ca="1" si="22"/>
        <v>19611.2</v>
      </c>
      <c r="W109">
        <f t="shared" ca="1" si="23"/>
        <v>20944.8</v>
      </c>
    </row>
    <row r="110" spans="1:23" x14ac:dyDescent="0.2">
      <c r="A110">
        <f t="shared" si="26"/>
        <v>93</v>
      </c>
      <c r="B110" s="163">
        <v>44029</v>
      </c>
      <c r="C110" s="131">
        <v>0</v>
      </c>
      <c r="D110">
        <v>22790</v>
      </c>
      <c r="E110">
        <v>22830</v>
      </c>
      <c r="F110">
        <v>22600</v>
      </c>
      <c r="G110">
        <v>22690</v>
      </c>
      <c r="H110">
        <v>54804</v>
      </c>
      <c r="I110">
        <f t="shared" ca="1" si="27"/>
        <v>22714</v>
      </c>
      <c r="J110">
        <f t="shared" ca="1" si="27"/>
        <v>22431.200000000001</v>
      </c>
      <c r="K110">
        <f t="shared" ca="1" si="27"/>
        <v>21970.2</v>
      </c>
      <c r="L110">
        <f t="shared" ca="1" si="27"/>
        <v>21050.133333333335</v>
      </c>
      <c r="N110">
        <f t="shared" si="24"/>
        <v>146</v>
      </c>
      <c r="O110" s="163">
        <f t="shared" ca="1" si="15"/>
        <v>43951</v>
      </c>
      <c r="P110">
        <f t="shared" ca="1" si="16"/>
        <v>20320</v>
      </c>
      <c r="Q110">
        <f t="shared" ca="1" si="17"/>
        <v>20360</v>
      </c>
      <c r="R110">
        <f t="shared" ca="1" si="18"/>
        <v>19810</v>
      </c>
      <c r="S110">
        <f t="shared" ca="1" si="19"/>
        <v>19970</v>
      </c>
      <c r="T110">
        <f t="shared" ca="1" si="20"/>
        <v>19708</v>
      </c>
      <c r="U110">
        <f t="shared" ca="1" si="21"/>
        <v>19100.8</v>
      </c>
      <c r="V110">
        <f t="shared" ca="1" si="22"/>
        <v>19540.400000000001</v>
      </c>
      <c r="W110">
        <f t="shared" ca="1" si="23"/>
        <v>20894.666666666668</v>
      </c>
    </row>
    <row r="111" spans="1:23" x14ac:dyDescent="0.2">
      <c r="A111">
        <f t="shared" si="26"/>
        <v>94</v>
      </c>
      <c r="B111" s="163">
        <v>44028</v>
      </c>
      <c r="C111" s="131">
        <v>0</v>
      </c>
      <c r="D111">
        <v>22900</v>
      </c>
      <c r="E111">
        <v>22910</v>
      </c>
      <c r="F111">
        <v>22650</v>
      </c>
      <c r="G111">
        <v>22750</v>
      </c>
      <c r="H111">
        <v>63367</v>
      </c>
      <c r="I111">
        <f t="shared" ca="1" si="27"/>
        <v>22698</v>
      </c>
      <c r="J111">
        <f t="shared" ca="1" si="27"/>
        <v>22411.200000000001</v>
      </c>
      <c r="K111">
        <f t="shared" ca="1" si="27"/>
        <v>21921</v>
      </c>
      <c r="L111">
        <f t="shared" ca="1" si="27"/>
        <v>21002.266666666666</v>
      </c>
      <c r="N111">
        <f t="shared" si="24"/>
        <v>145</v>
      </c>
      <c r="O111" s="163">
        <f t="shared" ca="1" si="15"/>
        <v>43952</v>
      </c>
      <c r="P111">
        <f t="shared" ca="1" si="16"/>
        <v>19950</v>
      </c>
      <c r="Q111">
        <f t="shared" ca="1" si="17"/>
        <v>19970</v>
      </c>
      <c r="R111">
        <f t="shared" ca="1" si="18"/>
        <v>19450</v>
      </c>
      <c r="S111">
        <f t="shared" ca="1" si="19"/>
        <v>19490</v>
      </c>
      <c r="T111">
        <f t="shared" ca="1" si="20"/>
        <v>19732</v>
      </c>
      <c r="U111">
        <f t="shared" ca="1" si="21"/>
        <v>19116.400000000001</v>
      </c>
      <c r="V111">
        <f t="shared" ca="1" si="22"/>
        <v>19466.400000000001</v>
      </c>
      <c r="W111">
        <f t="shared" ca="1" si="23"/>
        <v>20838.933333333334</v>
      </c>
    </row>
    <row r="112" spans="1:23" x14ac:dyDescent="0.2">
      <c r="A112">
        <f t="shared" si="26"/>
        <v>95</v>
      </c>
      <c r="B112" s="163">
        <v>44027</v>
      </c>
      <c r="C112" s="131">
        <v>0</v>
      </c>
      <c r="D112">
        <v>22790</v>
      </c>
      <c r="E112">
        <v>23010</v>
      </c>
      <c r="F112">
        <v>22780</v>
      </c>
      <c r="G112">
        <v>22880</v>
      </c>
      <c r="H112">
        <v>72139</v>
      </c>
      <c r="I112">
        <f t="shared" ca="1" si="27"/>
        <v>22628</v>
      </c>
      <c r="J112">
        <f t="shared" ca="1" si="27"/>
        <v>22367.599999999999</v>
      </c>
      <c r="K112">
        <f t="shared" ca="1" si="27"/>
        <v>21861.200000000001</v>
      </c>
      <c r="L112">
        <f t="shared" ca="1" si="27"/>
        <v>20946.266666666666</v>
      </c>
      <c r="N112">
        <f t="shared" si="24"/>
        <v>144</v>
      </c>
      <c r="O112" s="163">
        <f t="shared" ca="1" si="15"/>
        <v>43958</v>
      </c>
      <c r="P112">
        <f t="shared" ca="1" si="16"/>
        <v>19360</v>
      </c>
      <c r="Q112">
        <f t="shared" ca="1" si="17"/>
        <v>19850</v>
      </c>
      <c r="R112">
        <f t="shared" ca="1" si="18"/>
        <v>19350</v>
      </c>
      <c r="S112">
        <f t="shared" ca="1" si="19"/>
        <v>19760</v>
      </c>
      <c r="T112">
        <f t="shared" ca="1" si="20"/>
        <v>19796</v>
      </c>
      <c r="U112">
        <f t="shared" ca="1" si="21"/>
        <v>19164.8</v>
      </c>
      <c r="V112">
        <f t="shared" ca="1" si="22"/>
        <v>19389.599999999999</v>
      </c>
      <c r="W112">
        <f t="shared" ca="1" si="23"/>
        <v>20783.066666666666</v>
      </c>
    </row>
    <row r="113" spans="1:23" x14ac:dyDescent="0.2">
      <c r="A113">
        <f t="shared" si="26"/>
        <v>96</v>
      </c>
      <c r="B113" s="163">
        <v>44026</v>
      </c>
      <c r="C113" s="131">
        <v>0</v>
      </c>
      <c r="D113">
        <v>22630</v>
      </c>
      <c r="E113">
        <v>22730</v>
      </c>
      <c r="F113">
        <v>22480</v>
      </c>
      <c r="G113">
        <v>22710</v>
      </c>
      <c r="H113">
        <v>59706</v>
      </c>
      <c r="I113">
        <f t="shared" ca="1" si="27"/>
        <v>22550</v>
      </c>
      <c r="J113">
        <f t="shared" ca="1" si="27"/>
        <v>22365.599999999999</v>
      </c>
      <c r="K113">
        <f t="shared" ca="1" si="27"/>
        <v>21793.4</v>
      </c>
      <c r="L113">
        <f t="shared" ca="1" si="27"/>
        <v>20895.866666666665</v>
      </c>
      <c r="N113">
        <f t="shared" si="24"/>
        <v>143</v>
      </c>
      <c r="O113" s="163">
        <f t="shared" ca="1" si="15"/>
        <v>43959</v>
      </c>
      <c r="P113">
        <f t="shared" ca="1" si="16"/>
        <v>19830</v>
      </c>
      <c r="Q113">
        <f t="shared" ca="1" si="17"/>
        <v>20230</v>
      </c>
      <c r="R113">
        <f t="shared" ca="1" si="18"/>
        <v>19820</v>
      </c>
      <c r="S113">
        <f t="shared" ca="1" si="19"/>
        <v>20230</v>
      </c>
      <c r="T113">
        <f t="shared" ca="1" si="20"/>
        <v>19882</v>
      </c>
      <c r="U113">
        <f t="shared" ca="1" si="21"/>
        <v>19210</v>
      </c>
      <c r="V113">
        <f t="shared" ca="1" si="22"/>
        <v>19324.2</v>
      </c>
      <c r="W113">
        <f t="shared" ca="1" si="23"/>
        <v>20734.133333333335</v>
      </c>
    </row>
    <row r="114" spans="1:23" x14ac:dyDescent="0.2">
      <c r="A114">
        <f t="shared" si="26"/>
        <v>97</v>
      </c>
      <c r="B114" s="163">
        <v>44025</v>
      </c>
      <c r="C114" s="131">
        <v>0</v>
      </c>
      <c r="D114">
        <v>22610</v>
      </c>
      <c r="E114">
        <v>22840</v>
      </c>
      <c r="F114">
        <v>22500</v>
      </c>
      <c r="G114">
        <v>22540</v>
      </c>
      <c r="H114">
        <v>67090</v>
      </c>
      <c r="I114">
        <f t="shared" ca="1" si="27"/>
        <v>22496</v>
      </c>
      <c r="J114">
        <f t="shared" ca="1" si="27"/>
        <v>22372</v>
      </c>
      <c r="K114">
        <f t="shared" ca="1" si="27"/>
        <v>21738.6</v>
      </c>
      <c r="L114">
        <f t="shared" ca="1" si="27"/>
        <v>20846</v>
      </c>
      <c r="N114">
        <f t="shared" si="24"/>
        <v>142</v>
      </c>
      <c r="O114" s="163">
        <f t="shared" ca="1" si="15"/>
        <v>43962</v>
      </c>
      <c r="P114">
        <f t="shared" ca="1" si="16"/>
        <v>20340</v>
      </c>
      <c r="Q114">
        <f t="shared" ca="1" si="17"/>
        <v>20620</v>
      </c>
      <c r="R114">
        <f t="shared" ca="1" si="18"/>
        <v>20290</v>
      </c>
      <c r="S114">
        <f t="shared" ca="1" si="19"/>
        <v>20490</v>
      </c>
      <c r="T114">
        <f t="shared" ca="1" si="20"/>
        <v>19988</v>
      </c>
      <c r="U114">
        <f t="shared" ca="1" si="21"/>
        <v>19281.599999999999</v>
      </c>
      <c r="V114">
        <f t="shared" ca="1" si="22"/>
        <v>19271</v>
      </c>
      <c r="W114">
        <f t="shared" ca="1" si="23"/>
        <v>20686.666666666668</v>
      </c>
    </row>
    <row r="115" spans="1:23" x14ac:dyDescent="0.2">
      <c r="A115">
        <f t="shared" si="26"/>
        <v>98</v>
      </c>
      <c r="B115" s="163">
        <v>44022</v>
      </c>
      <c r="C115" s="131">
        <v>0</v>
      </c>
      <c r="D115">
        <v>22450</v>
      </c>
      <c r="E115">
        <v>22610</v>
      </c>
      <c r="F115">
        <v>22270</v>
      </c>
      <c r="G115">
        <v>22610</v>
      </c>
      <c r="H115">
        <v>74472</v>
      </c>
      <c r="I115">
        <f t="shared" ca="1" si="27"/>
        <v>22514</v>
      </c>
      <c r="J115">
        <f t="shared" ca="1" si="27"/>
        <v>22398.799999999999</v>
      </c>
      <c r="K115">
        <f t="shared" ca="1" si="27"/>
        <v>21687</v>
      </c>
      <c r="L115">
        <f t="shared" ca="1" si="27"/>
        <v>20797.866666666665</v>
      </c>
      <c r="N115">
        <f t="shared" si="24"/>
        <v>141</v>
      </c>
      <c r="O115" s="163">
        <f t="shared" ca="1" si="15"/>
        <v>43963</v>
      </c>
      <c r="P115">
        <f t="shared" ca="1" si="16"/>
        <v>20470</v>
      </c>
      <c r="Q115">
        <f t="shared" ca="1" si="17"/>
        <v>20490</v>
      </c>
      <c r="R115">
        <f t="shared" ca="1" si="18"/>
        <v>20140</v>
      </c>
      <c r="S115">
        <f t="shared" ca="1" si="19"/>
        <v>20160</v>
      </c>
      <c r="T115">
        <f t="shared" ca="1" si="20"/>
        <v>20026</v>
      </c>
      <c r="U115">
        <f t="shared" ca="1" si="21"/>
        <v>19384</v>
      </c>
      <c r="V115">
        <f t="shared" ca="1" si="22"/>
        <v>19234.2</v>
      </c>
      <c r="W115">
        <f t="shared" ca="1" si="23"/>
        <v>20635.2</v>
      </c>
    </row>
    <row r="116" spans="1:23" x14ac:dyDescent="0.2">
      <c r="A116">
        <f t="shared" si="26"/>
        <v>99</v>
      </c>
      <c r="B116" s="163">
        <v>44021</v>
      </c>
      <c r="C116" s="131">
        <v>0</v>
      </c>
      <c r="D116">
        <v>22500</v>
      </c>
      <c r="E116">
        <v>22670</v>
      </c>
      <c r="F116">
        <v>22260</v>
      </c>
      <c r="G116">
        <v>22400</v>
      </c>
      <c r="H116">
        <v>63008</v>
      </c>
      <c r="I116">
        <f t="shared" ca="1" si="27"/>
        <v>22428</v>
      </c>
      <c r="J116">
        <f t="shared" ca="1" si="27"/>
        <v>22420.799999999999</v>
      </c>
      <c r="K116">
        <f t="shared" ca="1" si="27"/>
        <v>21630.799999999999</v>
      </c>
      <c r="L116">
        <f t="shared" ca="1" si="27"/>
        <v>20725.599999999999</v>
      </c>
      <c r="N116">
        <f t="shared" si="24"/>
        <v>140</v>
      </c>
      <c r="O116" s="163">
        <f t="shared" ca="1" si="15"/>
        <v>43964</v>
      </c>
      <c r="P116">
        <f t="shared" ca="1" si="16"/>
        <v>20100</v>
      </c>
      <c r="Q116">
        <f t="shared" ca="1" si="17"/>
        <v>20410</v>
      </c>
      <c r="R116">
        <f t="shared" ca="1" si="18"/>
        <v>20030</v>
      </c>
      <c r="S116">
        <f t="shared" ca="1" si="19"/>
        <v>20130</v>
      </c>
      <c r="T116">
        <f t="shared" ca="1" si="20"/>
        <v>20154</v>
      </c>
      <c r="U116">
        <f t="shared" ca="1" si="21"/>
        <v>19465.599999999999</v>
      </c>
      <c r="V116">
        <f t="shared" ca="1" si="22"/>
        <v>19191.8</v>
      </c>
      <c r="W116">
        <f t="shared" ca="1" si="23"/>
        <v>20583.066666666666</v>
      </c>
    </row>
    <row r="117" spans="1:23" x14ac:dyDescent="0.2">
      <c r="A117">
        <f t="shared" si="26"/>
        <v>100</v>
      </c>
      <c r="B117" s="163">
        <v>44020</v>
      </c>
      <c r="C117" s="131">
        <v>0</v>
      </c>
      <c r="D117">
        <v>22450</v>
      </c>
      <c r="E117">
        <v>22640</v>
      </c>
      <c r="F117">
        <v>22320</v>
      </c>
      <c r="G117">
        <v>22490</v>
      </c>
      <c r="H117">
        <v>63099</v>
      </c>
      <c r="I117">
        <f t="shared" ca="1" si="27"/>
        <v>22410</v>
      </c>
      <c r="J117">
        <f t="shared" ca="1" si="27"/>
        <v>22432.799999999999</v>
      </c>
      <c r="K117">
        <f t="shared" ca="1" si="27"/>
        <v>21571.599999999999</v>
      </c>
      <c r="L117">
        <f t="shared" ca="1" si="27"/>
        <v>20654</v>
      </c>
      <c r="N117">
        <f t="shared" si="24"/>
        <v>139</v>
      </c>
      <c r="O117" s="163">
        <f t="shared" ca="1" si="15"/>
        <v>43965</v>
      </c>
      <c r="P117">
        <f t="shared" ca="1" si="16"/>
        <v>20160</v>
      </c>
      <c r="Q117">
        <f t="shared" ca="1" si="17"/>
        <v>20180</v>
      </c>
      <c r="R117">
        <f t="shared" ca="1" si="18"/>
        <v>19610</v>
      </c>
      <c r="S117">
        <f t="shared" ca="1" si="19"/>
        <v>20080</v>
      </c>
      <c r="T117">
        <f t="shared" ca="1" si="20"/>
        <v>20218</v>
      </c>
      <c r="U117">
        <f t="shared" ca="1" si="21"/>
        <v>19560.8</v>
      </c>
      <c r="V117">
        <f t="shared" ca="1" si="22"/>
        <v>19160.599999999999</v>
      </c>
      <c r="W117">
        <f t="shared" ca="1" si="23"/>
        <v>20533.733333333334</v>
      </c>
    </row>
    <row r="118" spans="1:23" x14ac:dyDescent="0.2">
      <c r="A118">
        <f t="shared" si="26"/>
        <v>101</v>
      </c>
      <c r="B118" s="163">
        <v>44019</v>
      </c>
      <c r="C118" s="131">
        <v>0</v>
      </c>
      <c r="D118">
        <v>22650</v>
      </c>
      <c r="E118">
        <v>22710</v>
      </c>
      <c r="F118">
        <v>22400</v>
      </c>
      <c r="G118">
        <v>22440</v>
      </c>
      <c r="H118">
        <v>59529</v>
      </c>
      <c r="I118">
        <f t="shared" ca="1" si="27"/>
        <v>22352</v>
      </c>
      <c r="J118">
        <f t="shared" ca="1" si="27"/>
        <v>22449.599999999999</v>
      </c>
      <c r="K118">
        <f t="shared" ca="1" si="27"/>
        <v>21509.200000000001</v>
      </c>
      <c r="L118">
        <f t="shared" ca="1" si="27"/>
        <v>20573.2</v>
      </c>
      <c r="N118">
        <f t="shared" si="24"/>
        <v>138</v>
      </c>
      <c r="O118" s="163">
        <f t="shared" ca="1" si="15"/>
        <v>43966</v>
      </c>
      <c r="P118">
        <f t="shared" ca="1" si="16"/>
        <v>20100</v>
      </c>
      <c r="Q118">
        <f t="shared" ca="1" si="17"/>
        <v>20180</v>
      </c>
      <c r="R118">
        <f t="shared" ca="1" si="18"/>
        <v>19820</v>
      </c>
      <c r="S118">
        <f t="shared" ca="1" si="19"/>
        <v>20010</v>
      </c>
      <c r="T118">
        <f t="shared" ca="1" si="20"/>
        <v>20174</v>
      </c>
      <c r="U118">
        <f t="shared" ca="1" si="21"/>
        <v>19604.8</v>
      </c>
      <c r="V118">
        <f t="shared" ca="1" si="22"/>
        <v>19149.8</v>
      </c>
      <c r="W118">
        <f t="shared" ca="1" si="23"/>
        <v>20482.8</v>
      </c>
    </row>
    <row r="119" spans="1:23" x14ac:dyDescent="0.2">
      <c r="A119">
        <f t="shared" si="26"/>
        <v>102</v>
      </c>
      <c r="B119" s="163">
        <v>44018</v>
      </c>
      <c r="C119" s="131">
        <v>0</v>
      </c>
      <c r="D119">
        <v>22260</v>
      </c>
      <c r="E119">
        <v>22750</v>
      </c>
      <c r="F119">
        <v>22240</v>
      </c>
      <c r="G119">
        <v>22630</v>
      </c>
      <c r="H119">
        <v>67129</v>
      </c>
      <c r="I119">
        <f t="shared" ref="I119:L138" ca="1" si="28">IF(ISNUMBER($A119),IF($D$9-$A119&gt;=I$15-1,AVERAGE(OFFSET($G119,0,0,I$15,1)),NA()),"")</f>
        <v>22326</v>
      </c>
      <c r="J119">
        <f t="shared" ca="1" si="28"/>
        <v>22456</v>
      </c>
      <c r="K119">
        <f t="shared" ca="1" si="28"/>
        <v>21445.8</v>
      </c>
      <c r="L119">
        <f t="shared" ca="1" si="28"/>
        <v>20501.866666666665</v>
      </c>
      <c r="N119">
        <f t="shared" si="24"/>
        <v>137</v>
      </c>
      <c r="O119" s="163">
        <f t="shared" ca="1" si="15"/>
        <v>43969</v>
      </c>
      <c r="P119">
        <f t="shared" ca="1" si="16"/>
        <v>20070</v>
      </c>
      <c r="Q119">
        <f t="shared" ca="1" si="17"/>
        <v>20680</v>
      </c>
      <c r="R119">
        <f t="shared" ca="1" si="18"/>
        <v>19990</v>
      </c>
      <c r="S119">
        <f t="shared" ca="1" si="19"/>
        <v>20600</v>
      </c>
      <c r="T119">
        <f t="shared" ca="1" si="20"/>
        <v>20196</v>
      </c>
      <c r="U119">
        <f t="shared" ca="1" si="21"/>
        <v>19670</v>
      </c>
      <c r="V119">
        <f t="shared" ca="1" si="22"/>
        <v>19136.400000000001</v>
      </c>
      <c r="W119">
        <f t="shared" ca="1" si="23"/>
        <v>20440.266666666666</v>
      </c>
    </row>
    <row r="120" spans="1:23" x14ac:dyDescent="0.2">
      <c r="A120">
        <f t="shared" si="26"/>
        <v>103</v>
      </c>
      <c r="B120" s="163">
        <v>44015</v>
      </c>
      <c r="C120" s="131">
        <v>0</v>
      </c>
      <c r="D120">
        <v>22300</v>
      </c>
      <c r="E120">
        <v>22310</v>
      </c>
      <c r="F120">
        <v>22120</v>
      </c>
      <c r="G120">
        <v>22180</v>
      </c>
      <c r="H120">
        <v>36165</v>
      </c>
      <c r="I120">
        <f t="shared" ca="1" si="28"/>
        <v>22268</v>
      </c>
      <c r="J120">
        <f t="shared" ca="1" si="28"/>
        <v>22439.200000000001</v>
      </c>
      <c r="K120">
        <f t="shared" ca="1" si="28"/>
        <v>21374.2</v>
      </c>
      <c r="L120">
        <f t="shared" ca="1" si="28"/>
        <v>20417.466666666667</v>
      </c>
      <c r="N120">
        <f t="shared" si="24"/>
        <v>136</v>
      </c>
      <c r="O120" s="163">
        <f t="shared" ca="1" si="15"/>
        <v>43970</v>
      </c>
      <c r="P120">
        <f t="shared" ca="1" si="16"/>
        <v>20620</v>
      </c>
      <c r="Q120">
        <f t="shared" ca="1" si="17"/>
        <v>20660</v>
      </c>
      <c r="R120">
        <f t="shared" ca="1" si="18"/>
        <v>20360</v>
      </c>
      <c r="S120">
        <f t="shared" ca="1" si="19"/>
        <v>20390</v>
      </c>
      <c r="T120">
        <f t="shared" ca="1" si="20"/>
        <v>20242</v>
      </c>
      <c r="U120">
        <f t="shared" ca="1" si="21"/>
        <v>19720.400000000001</v>
      </c>
      <c r="V120">
        <f t="shared" ca="1" si="22"/>
        <v>19123.400000000001</v>
      </c>
      <c r="W120">
        <f t="shared" ca="1" si="23"/>
        <v>20396.933333333334</v>
      </c>
    </row>
    <row r="121" spans="1:23" x14ac:dyDescent="0.2">
      <c r="A121">
        <f t="shared" si="26"/>
        <v>104</v>
      </c>
      <c r="B121" s="163">
        <v>44014</v>
      </c>
      <c r="C121" s="131">
        <v>0</v>
      </c>
      <c r="D121">
        <v>22180</v>
      </c>
      <c r="E121">
        <v>22420</v>
      </c>
      <c r="F121">
        <v>22040</v>
      </c>
      <c r="G121">
        <v>22310</v>
      </c>
      <c r="H121">
        <v>53719</v>
      </c>
      <c r="I121">
        <f t="shared" ca="1" si="28"/>
        <v>22278</v>
      </c>
      <c r="J121">
        <f t="shared" ca="1" si="28"/>
        <v>22432</v>
      </c>
      <c r="K121">
        <f t="shared" ca="1" si="28"/>
        <v>21317</v>
      </c>
      <c r="L121">
        <f t="shared" ca="1" si="28"/>
        <v>20360.666666666668</v>
      </c>
      <c r="N121">
        <f t="shared" si="24"/>
        <v>135</v>
      </c>
      <c r="O121" s="163">
        <f t="shared" ca="1" si="15"/>
        <v>43971</v>
      </c>
      <c r="P121">
        <f t="shared" ca="1" si="16"/>
        <v>20450</v>
      </c>
      <c r="Q121">
        <f t="shared" ca="1" si="17"/>
        <v>20810</v>
      </c>
      <c r="R121">
        <f t="shared" ca="1" si="18"/>
        <v>20420</v>
      </c>
      <c r="S121">
        <f t="shared" ca="1" si="19"/>
        <v>20720</v>
      </c>
      <c r="T121">
        <f t="shared" ca="1" si="20"/>
        <v>20360</v>
      </c>
      <c r="U121">
        <f t="shared" ca="1" si="21"/>
        <v>19770.400000000001</v>
      </c>
      <c r="V121">
        <f t="shared" ca="1" si="22"/>
        <v>19109.8</v>
      </c>
      <c r="W121">
        <f t="shared" ca="1" si="23"/>
        <v>20365.2</v>
      </c>
    </row>
    <row r="122" spans="1:23" x14ac:dyDescent="0.2">
      <c r="A122">
        <f t="shared" si="26"/>
        <v>105</v>
      </c>
      <c r="B122" s="163">
        <v>44013</v>
      </c>
      <c r="C122" s="131">
        <v>0</v>
      </c>
      <c r="D122">
        <v>22310</v>
      </c>
      <c r="E122">
        <v>22330</v>
      </c>
      <c r="F122">
        <v>21960</v>
      </c>
      <c r="G122">
        <v>22200</v>
      </c>
      <c r="H122">
        <v>62908</v>
      </c>
      <c r="I122">
        <f t="shared" ca="1" si="28"/>
        <v>22310</v>
      </c>
      <c r="J122">
        <f t="shared" ca="1" si="28"/>
        <v>22415.200000000001</v>
      </c>
      <c r="K122">
        <f t="shared" ca="1" si="28"/>
        <v>21262.6</v>
      </c>
      <c r="L122">
        <f t="shared" ca="1" si="28"/>
        <v>20288.133333333335</v>
      </c>
      <c r="N122">
        <f t="shared" si="24"/>
        <v>134</v>
      </c>
      <c r="O122" s="163">
        <f t="shared" ca="1" si="15"/>
        <v>43972</v>
      </c>
      <c r="P122">
        <f t="shared" ca="1" si="16"/>
        <v>20700</v>
      </c>
      <c r="Q122">
        <f t="shared" ca="1" si="17"/>
        <v>20740</v>
      </c>
      <c r="R122">
        <f t="shared" ca="1" si="18"/>
        <v>20450</v>
      </c>
      <c r="S122">
        <f t="shared" ca="1" si="19"/>
        <v>20480</v>
      </c>
      <c r="T122">
        <f t="shared" ca="1" si="20"/>
        <v>20440</v>
      </c>
      <c r="U122">
        <f t="shared" ca="1" si="21"/>
        <v>19816.8</v>
      </c>
      <c r="V122">
        <f t="shared" ca="1" si="22"/>
        <v>19103.599999999999</v>
      </c>
      <c r="W122">
        <f t="shared" ca="1" si="23"/>
        <v>20327.2</v>
      </c>
    </row>
    <row r="123" spans="1:23" x14ac:dyDescent="0.2">
      <c r="A123">
        <f t="shared" si="26"/>
        <v>106</v>
      </c>
      <c r="B123" s="163">
        <v>44012</v>
      </c>
      <c r="C123" s="131">
        <v>0</v>
      </c>
      <c r="D123">
        <v>22390</v>
      </c>
      <c r="E123">
        <v>22420</v>
      </c>
      <c r="F123">
        <v>22150</v>
      </c>
      <c r="G123">
        <v>22310</v>
      </c>
      <c r="H123">
        <v>55592</v>
      </c>
      <c r="I123">
        <f t="shared" ca="1" si="28"/>
        <v>22312</v>
      </c>
      <c r="J123">
        <f t="shared" ca="1" si="28"/>
        <v>22391.200000000001</v>
      </c>
      <c r="K123">
        <f t="shared" ca="1" si="28"/>
        <v>21202.6</v>
      </c>
      <c r="L123">
        <f t="shared" ca="1" si="28"/>
        <v>20247.2</v>
      </c>
      <c r="N123">
        <f t="shared" si="24"/>
        <v>133</v>
      </c>
      <c r="O123" s="163">
        <f t="shared" ca="1" si="15"/>
        <v>43973</v>
      </c>
      <c r="P123">
        <f t="shared" ca="1" si="16"/>
        <v>20540</v>
      </c>
      <c r="Q123">
        <f t="shared" ca="1" si="17"/>
        <v>20610</v>
      </c>
      <c r="R123">
        <f t="shared" ca="1" si="18"/>
        <v>20260</v>
      </c>
      <c r="S123">
        <f t="shared" ca="1" si="19"/>
        <v>20590</v>
      </c>
      <c r="T123">
        <f t="shared" ca="1" si="20"/>
        <v>20556</v>
      </c>
      <c r="U123">
        <f t="shared" ca="1" si="21"/>
        <v>19876.400000000001</v>
      </c>
      <c r="V123">
        <f t="shared" ca="1" si="22"/>
        <v>19109</v>
      </c>
      <c r="W123">
        <f t="shared" ca="1" si="23"/>
        <v>20291.2</v>
      </c>
    </row>
    <row r="124" spans="1:23" x14ac:dyDescent="0.2">
      <c r="A124">
        <f t="shared" si="26"/>
        <v>107</v>
      </c>
      <c r="B124" s="163">
        <v>44011</v>
      </c>
      <c r="C124" s="131">
        <v>0</v>
      </c>
      <c r="D124">
        <v>22240</v>
      </c>
      <c r="E124">
        <v>22370</v>
      </c>
      <c r="F124">
        <v>21920</v>
      </c>
      <c r="G124">
        <v>22340</v>
      </c>
      <c r="H124">
        <v>76493</v>
      </c>
      <c r="I124">
        <f t="shared" ca="1" si="28"/>
        <v>22354</v>
      </c>
      <c r="J124">
        <f t="shared" ca="1" si="28"/>
        <v>22350</v>
      </c>
      <c r="K124">
        <f t="shared" ca="1" si="28"/>
        <v>21142.2</v>
      </c>
      <c r="L124">
        <f t="shared" ca="1" si="28"/>
        <v>20217.066666666666</v>
      </c>
      <c r="N124">
        <f t="shared" si="24"/>
        <v>132</v>
      </c>
      <c r="O124" s="163">
        <f t="shared" ca="1" si="15"/>
        <v>43976</v>
      </c>
      <c r="P124">
        <f t="shared" ca="1" si="16"/>
        <v>20660</v>
      </c>
      <c r="Q124">
        <f t="shared" ca="1" si="17"/>
        <v>20990</v>
      </c>
      <c r="R124">
        <f t="shared" ca="1" si="18"/>
        <v>20570</v>
      </c>
      <c r="S124">
        <f t="shared" ca="1" si="19"/>
        <v>20970</v>
      </c>
      <c r="T124">
        <f t="shared" ca="1" si="20"/>
        <v>20630</v>
      </c>
      <c r="U124">
        <f t="shared" ca="1" si="21"/>
        <v>19934.400000000001</v>
      </c>
      <c r="V124">
        <f t="shared" ca="1" si="22"/>
        <v>19150.599999999999</v>
      </c>
      <c r="W124">
        <f t="shared" ca="1" si="23"/>
        <v>20263.066666666666</v>
      </c>
    </row>
    <row r="125" spans="1:23" x14ac:dyDescent="0.2">
      <c r="A125">
        <f t="shared" si="26"/>
        <v>108</v>
      </c>
      <c r="B125" s="163">
        <v>44008</v>
      </c>
      <c r="C125" s="131">
        <v>0</v>
      </c>
      <c r="D125">
        <v>22450</v>
      </c>
      <c r="E125">
        <v>22530</v>
      </c>
      <c r="F125">
        <v>22200</v>
      </c>
      <c r="G125">
        <v>22230</v>
      </c>
      <c r="H125">
        <v>48615</v>
      </c>
      <c r="I125">
        <f t="shared" ca="1" si="28"/>
        <v>22400</v>
      </c>
      <c r="J125">
        <f t="shared" ca="1" si="28"/>
        <v>22295.200000000001</v>
      </c>
      <c r="K125">
        <f t="shared" ca="1" si="28"/>
        <v>21085.8</v>
      </c>
      <c r="L125">
        <f t="shared" ca="1" si="28"/>
        <v>20171.066666666666</v>
      </c>
      <c r="N125">
        <f t="shared" si="24"/>
        <v>131</v>
      </c>
      <c r="O125" s="163">
        <f t="shared" ca="1" si="15"/>
        <v>43977</v>
      </c>
      <c r="P125">
        <f t="shared" ca="1" si="16"/>
        <v>20980</v>
      </c>
      <c r="Q125">
        <f t="shared" ca="1" si="17"/>
        <v>21360</v>
      </c>
      <c r="R125">
        <f t="shared" ca="1" si="18"/>
        <v>20920</v>
      </c>
      <c r="S125">
        <f t="shared" ca="1" si="19"/>
        <v>21280</v>
      </c>
      <c r="T125">
        <f t="shared" ca="1" si="20"/>
        <v>20808</v>
      </c>
      <c r="U125">
        <f t="shared" ca="1" si="21"/>
        <v>20014</v>
      </c>
      <c r="V125">
        <f t="shared" ca="1" si="22"/>
        <v>19175.2</v>
      </c>
      <c r="W125">
        <f t="shared" ca="1" si="23"/>
        <v>20244.8</v>
      </c>
    </row>
    <row r="126" spans="1:23" x14ac:dyDescent="0.2">
      <c r="A126">
        <f t="shared" si="26"/>
        <v>109</v>
      </c>
      <c r="B126" s="163">
        <v>44007</v>
      </c>
      <c r="C126" s="131">
        <v>0</v>
      </c>
      <c r="D126">
        <v>22210</v>
      </c>
      <c r="E126">
        <v>22490</v>
      </c>
      <c r="F126">
        <v>22050</v>
      </c>
      <c r="G126">
        <v>22470</v>
      </c>
      <c r="H126">
        <v>74569</v>
      </c>
      <c r="I126">
        <f t="shared" ca="1" si="28"/>
        <v>22410</v>
      </c>
      <c r="J126">
        <f t="shared" ca="1" si="28"/>
        <v>22229.599999999999</v>
      </c>
      <c r="K126">
        <f t="shared" ca="1" si="28"/>
        <v>21023.200000000001</v>
      </c>
      <c r="L126">
        <f t="shared" ca="1" si="28"/>
        <v>20145.599999999999</v>
      </c>
      <c r="N126">
        <f t="shared" si="24"/>
        <v>130</v>
      </c>
      <c r="O126" s="163">
        <f t="shared" ca="1" si="15"/>
        <v>43978</v>
      </c>
      <c r="P126">
        <f t="shared" ca="1" si="16"/>
        <v>21230</v>
      </c>
      <c r="Q126">
        <f t="shared" ca="1" si="17"/>
        <v>21720</v>
      </c>
      <c r="R126">
        <f t="shared" ca="1" si="18"/>
        <v>21140</v>
      </c>
      <c r="S126">
        <f t="shared" ca="1" si="19"/>
        <v>21600</v>
      </c>
      <c r="T126">
        <f t="shared" ca="1" si="20"/>
        <v>20984</v>
      </c>
      <c r="U126">
        <f t="shared" ca="1" si="21"/>
        <v>20110</v>
      </c>
      <c r="V126">
        <f t="shared" ca="1" si="22"/>
        <v>19224.599999999999</v>
      </c>
      <c r="W126">
        <f t="shared" ca="1" si="23"/>
        <v>20227.066666666666</v>
      </c>
    </row>
    <row r="127" spans="1:23" x14ac:dyDescent="0.2">
      <c r="A127">
        <f t="shared" si="26"/>
        <v>110</v>
      </c>
      <c r="B127" s="163">
        <v>44006</v>
      </c>
      <c r="C127" s="131">
        <v>0</v>
      </c>
      <c r="D127">
        <v>22530</v>
      </c>
      <c r="E127">
        <v>22610</v>
      </c>
      <c r="F127">
        <v>22040</v>
      </c>
      <c r="G127">
        <v>22210</v>
      </c>
      <c r="H127">
        <v>63387</v>
      </c>
      <c r="I127">
        <f t="shared" ca="1" si="28"/>
        <v>22388</v>
      </c>
      <c r="J127">
        <f t="shared" ca="1" si="28"/>
        <v>22150</v>
      </c>
      <c r="K127">
        <f t="shared" ca="1" si="28"/>
        <v>20960.2</v>
      </c>
      <c r="L127">
        <f t="shared" ca="1" si="28"/>
        <v>20123.2</v>
      </c>
      <c r="N127">
        <f t="shared" si="24"/>
        <v>129</v>
      </c>
      <c r="O127" s="163">
        <f t="shared" ca="1" si="15"/>
        <v>43979</v>
      </c>
      <c r="P127">
        <f t="shared" ca="1" si="16"/>
        <v>21640</v>
      </c>
      <c r="Q127">
        <f t="shared" ca="1" si="17"/>
        <v>22100</v>
      </c>
      <c r="R127">
        <f t="shared" ca="1" si="18"/>
        <v>21570</v>
      </c>
      <c r="S127">
        <f t="shared" ca="1" si="19"/>
        <v>21890</v>
      </c>
      <c r="T127">
        <f t="shared" ca="1" si="20"/>
        <v>21266</v>
      </c>
      <c r="U127">
        <f t="shared" ca="1" si="21"/>
        <v>20202</v>
      </c>
      <c r="V127">
        <f t="shared" ca="1" si="22"/>
        <v>19325</v>
      </c>
      <c r="W127">
        <f t="shared" ca="1" si="23"/>
        <v>20207.066666666666</v>
      </c>
    </row>
    <row r="128" spans="1:23" x14ac:dyDescent="0.2">
      <c r="A128">
        <f t="shared" si="26"/>
        <v>111</v>
      </c>
      <c r="B128" s="163">
        <v>44005</v>
      </c>
      <c r="C128" s="131">
        <v>0</v>
      </c>
      <c r="D128">
        <v>22620</v>
      </c>
      <c r="E128">
        <v>22760</v>
      </c>
      <c r="F128">
        <v>22180</v>
      </c>
      <c r="G128">
        <v>22520</v>
      </c>
      <c r="H128">
        <v>91318</v>
      </c>
      <c r="I128">
        <f t="shared" ca="1" si="28"/>
        <v>22432</v>
      </c>
      <c r="J128">
        <f t="shared" ca="1" si="28"/>
        <v>22090.400000000001</v>
      </c>
      <c r="K128">
        <f t="shared" ca="1" si="28"/>
        <v>20905.400000000001</v>
      </c>
      <c r="L128">
        <f t="shared" ca="1" si="28"/>
        <v>20112.400000000001</v>
      </c>
      <c r="N128">
        <f t="shared" si="24"/>
        <v>128</v>
      </c>
      <c r="O128" s="163">
        <f t="shared" ca="1" si="15"/>
        <v>43980</v>
      </c>
      <c r="P128">
        <f t="shared" ca="1" si="16"/>
        <v>21820</v>
      </c>
      <c r="Q128">
        <f t="shared" ca="1" si="17"/>
        <v>22020</v>
      </c>
      <c r="R128">
        <f t="shared" ca="1" si="18"/>
        <v>21660</v>
      </c>
      <c r="S128">
        <f t="shared" ca="1" si="19"/>
        <v>22000</v>
      </c>
      <c r="T128">
        <f t="shared" ca="1" si="20"/>
        <v>21548</v>
      </c>
      <c r="U128">
        <f t="shared" ca="1" si="21"/>
        <v>20309.2</v>
      </c>
      <c r="V128">
        <f t="shared" ca="1" si="22"/>
        <v>19406.599999999999</v>
      </c>
      <c r="W128">
        <f t="shared" ca="1" si="23"/>
        <v>20184.533333333333</v>
      </c>
    </row>
    <row r="129" spans="1:23" x14ac:dyDescent="0.2">
      <c r="A129">
        <f t="shared" si="26"/>
        <v>112</v>
      </c>
      <c r="B129" s="163">
        <v>44004</v>
      </c>
      <c r="C129" s="131">
        <v>0</v>
      </c>
      <c r="D129">
        <v>22280</v>
      </c>
      <c r="E129">
        <v>22570</v>
      </c>
      <c r="F129">
        <v>22240</v>
      </c>
      <c r="G129">
        <v>22570</v>
      </c>
      <c r="H129">
        <v>48033</v>
      </c>
      <c r="I129">
        <f t="shared" ca="1" si="28"/>
        <v>22390</v>
      </c>
      <c r="J129">
        <f t="shared" ca="1" si="28"/>
        <v>22005.200000000001</v>
      </c>
      <c r="K129">
        <f t="shared" ca="1" si="28"/>
        <v>20837.599999999999</v>
      </c>
      <c r="L129">
        <f t="shared" ca="1" si="28"/>
        <v>20092.666666666668</v>
      </c>
      <c r="N129">
        <f t="shared" si="24"/>
        <v>127</v>
      </c>
      <c r="O129" s="163">
        <f t="shared" ca="1" si="15"/>
        <v>43983</v>
      </c>
      <c r="P129">
        <f t="shared" ca="1" si="16"/>
        <v>21870</v>
      </c>
      <c r="Q129">
        <f t="shared" ca="1" si="17"/>
        <v>22240</v>
      </c>
      <c r="R129">
        <f t="shared" ca="1" si="18"/>
        <v>21860</v>
      </c>
      <c r="S129">
        <f t="shared" ca="1" si="19"/>
        <v>22210</v>
      </c>
      <c r="T129">
        <f t="shared" ca="1" si="20"/>
        <v>21796</v>
      </c>
      <c r="U129">
        <f t="shared" ca="1" si="21"/>
        <v>20435.599999999999</v>
      </c>
      <c r="V129">
        <f t="shared" ca="1" si="22"/>
        <v>19524.8</v>
      </c>
      <c r="W129">
        <f t="shared" ca="1" si="23"/>
        <v>20162.266666666666</v>
      </c>
    </row>
    <row r="130" spans="1:23" x14ac:dyDescent="0.2">
      <c r="A130">
        <f t="shared" si="26"/>
        <v>113</v>
      </c>
      <c r="B130" s="163">
        <v>44001</v>
      </c>
      <c r="C130" s="131">
        <v>0</v>
      </c>
      <c r="D130">
        <v>22440</v>
      </c>
      <c r="E130">
        <v>22660</v>
      </c>
      <c r="F130">
        <v>22280</v>
      </c>
      <c r="G130">
        <v>22280</v>
      </c>
      <c r="H130">
        <v>57314</v>
      </c>
      <c r="I130">
        <f t="shared" ca="1" si="28"/>
        <v>22260</v>
      </c>
      <c r="J130">
        <f t="shared" ca="1" si="28"/>
        <v>21926.400000000001</v>
      </c>
      <c r="K130">
        <f t="shared" ca="1" si="28"/>
        <v>20765.599999999999</v>
      </c>
      <c r="L130">
        <f t="shared" ca="1" si="28"/>
        <v>20075.333333333332</v>
      </c>
      <c r="N130">
        <f t="shared" si="24"/>
        <v>126</v>
      </c>
      <c r="O130" s="163">
        <f t="shared" ca="1" si="15"/>
        <v>43984</v>
      </c>
      <c r="P130">
        <f t="shared" ca="1" si="16"/>
        <v>22190</v>
      </c>
      <c r="Q130">
        <f t="shared" ca="1" si="17"/>
        <v>22710</v>
      </c>
      <c r="R130">
        <f t="shared" ca="1" si="18"/>
        <v>22110</v>
      </c>
      <c r="S130">
        <f t="shared" ca="1" si="19"/>
        <v>22600</v>
      </c>
      <c r="T130">
        <f t="shared" ca="1" si="20"/>
        <v>22060</v>
      </c>
      <c r="U130">
        <f t="shared" ca="1" si="21"/>
        <v>20568.8</v>
      </c>
      <c r="V130">
        <f t="shared" ca="1" si="22"/>
        <v>19635</v>
      </c>
      <c r="W130">
        <f t="shared" ca="1" si="23"/>
        <v>20147.733333333334</v>
      </c>
    </row>
    <row r="131" spans="1:23" x14ac:dyDescent="0.2">
      <c r="A131">
        <f t="shared" si="26"/>
        <v>114</v>
      </c>
      <c r="B131" s="163">
        <v>44000</v>
      </c>
      <c r="C131" s="131">
        <v>0</v>
      </c>
      <c r="D131">
        <v>22320</v>
      </c>
      <c r="E131">
        <v>22480</v>
      </c>
      <c r="F131">
        <v>22050</v>
      </c>
      <c r="G131">
        <v>22360</v>
      </c>
      <c r="H131">
        <v>74434</v>
      </c>
      <c r="I131">
        <f t="shared" ca="1" si="28"/>
        <v>22242</v>
      </c>
      <c r="J131">
        <f t="shared" ca="1" si="28"/>
        <v>21835.599999999999</v>
      </c>
      <c r="K131">
        <f t="shared" ca="1" si="28"/>
        <v>20698.2</v>
      </c>
      <c r="L131">
        <f t="shared" ca="1" si="28"/>
        <v>20052.266666666666</v>
      </c>
      <c r="N131">
        <f t="shared" si="24"/>
        <v>125</v>
      </c>
      <c r="O131" s="163">
        <f t="shared" ca="1" si="15"/>
        <v>43985</v>
      </c>
      <c r="P131">
        <f t="shared" ca="1" si="16"/>
        <v>22720</v>
      </c>
      <c r="Q131">
        <f t="shared" ca="1" si="17"/>
        <v>22950</v>
      </c>
      <c r="R131">
        <f t="shared" ca="1" si="18"/>
        <v>22460</v>
      </c>
      <c r="S131">
        <f t="shared" ca="1" si="19"/>
        <v>22910</v>
      </c>
      <c r="T131">
        <f t="shared" ca="1" si="20"/>
        <v>22322</v>
      </c>
      <c r="U131">
        <f t="shared" ca="1" si="21"/>
        <v>20710.400000000001</v>
      </c>
      <c r="V131">
        <f t="shared" ca="1" si="22"/>
        <v>19764.599999999999</v>
      </c>
      <c r="W131">
        <f t="shared" ca="1" si="23"/>
        <v>20137.333333333332</v>
      </c>
    </row>
    <row r="132" spans="1:23" x14ac:dyDescent="0.2">
      <c r="A132">
        <f t="shared" si="26"/>
        <v>115</v>
      </c>
      <c r="B132" s="163">
        <v>43999</v>
      </c>
      <c r="C132" s="131">
        <v>0</v>
      </c>
      <c r="D132">
        <v>22380</v>
      </c>
      <c r="E132">
        <v>22720</v>
      </c>
      <c r="F132">
        <v>22180</v>
      </c>
      <c r="G132">
        <v>22430</v>
      </c>
      <c r="H132">
        <v>77431</v>
      </c>
      <c r="I132">
        <f t="shared" ca="1" si="28"/>
        <v>22102</v>
      </c>
      <c r="J132">
        <f t="shared" ca="1" si="28"/>
        <v>21744.400000000001</v>
      </c>
      <c r="K132">
        <f t="shared" ca="1" si="28"/>
        <v>20605</v>
      </c>
      <c r="L132">
        <f t="shared" ca="1" si="28"/>
        <v>20042.666666666668</v>
      </c>
      <c r="N132">
        <f t="shared" si="24"/>
        <v>124</v>
      </c>
      <c r="O132" s="163">
        <f t="shared" ca="1" si="15"/>
        <v>43986</v>
      </c>
      <c r="P132">
        <f t="shared" ca="1" si="16"/>
        <v>22970</v>
      </c>
      <c r="Q132">
        <f t="shared" ca="1" si="17"/>
        <v>22980</v>
      </c>
      <c r="R132">
        <f t="shared" ca="1" si="18"/>
        <v>22490</v>
      </c>
      <c r="S132">
        <f t="shared" ca="1" si="19"/>
        <v>22700</v>
      </c>
      <c r="T132">
        <f t="shared" ca="1" si="20"/>
        <v>22484</v>
      </c>
      <c r="U132">
        <f t="shared" ca="1" si="21"/>
        <v>20840.8</v>
      </c>
      <c r="V132">
        <f t="shared" ca="1" si="22"/>
        <v>19878</v>
      </c>
      <c r="W132">
        <f t="shared" ca="1" si="23"/>
        <v>20120.533333333333</v>
      </c>
    </row>
    <row r="133" spans="1:23" x14ac:dyDescent="0.2">
      <c r="A133">
        <f t="shared" si="26"/>
        <v>116</v>
      </c>
      <c r="B133" s="163">
        <v>43998</v>
      </c>
      <c r="C133" s="131">
        <v>0</v>
      </c>
      <c r="D133">
        <v>22040</v>
      </c>
      <c r="E133">
        <v>22570</v>
      </c>
      <c r="F133">
        <v>22000</v>
      </c>
      <c r="G133">
        <v>22310</v>
      </c>
      <c r="H133">
        <v>129092</v>
      </c>
      <c r="I133">
        <f t="shared" ca="1" si="28"/>
        <v>22182</v>
      </c>
      <c r="J133">
        <f t="shared" ca="1" si="28"/>
        <v>21652.400000000001</v>
      </c>
      <c r="K133">
        <f t="shared" ca="1" si="28"/>
        <v>20518.2</v>
      </c>
      <c r="L133">
        <f t="shared" ca="1" si="28"/>
        <v>20040.266666666666</v>
      </c>
      <c r="N133">
        <f t="shared" si="24"/>
        <v>123</v>
      </c>
      <c r="O133" s="163">
        <f t="shared" ca="1" si="15"/>
        <v>43987</v>
      </c>
      <c r="P133">
        <f t="shared" ca="1" si="16"/>
        <v>22680</v>
      </c>
      <c r="Q133">
        <f t="shared" ca="1" si="17"/>
        <v>23310</v>
      </c>
      <c r="R133">
        <f t="shared" ca="1" si="18"/>
        <v>22560</v>
      </c>
      <c r="S133">
        <f t="shared" ca="1" si="19"/>
        <v>23160</v>
      </c>
      <c r="T133">
        <f t="shared" ca="1" si="20"/>
        <v>22716</v>
      </c>
      <c r="U133">
        <f t="shared" ca="1" si="21"/>
        <v>20975.200000000001</v>
      </c>
      <c r="V133">
        <f t="shared" ca="1" si="22"/>
        <v>19997.400000000001</v>
      </c>
      <c r="W133">
        <f t="shared" ca="1" si="23"/>
        <v>20112.933333333334</v>
      </c>
    </row>
    <row r="134" spans="1:23" x14ac:dyDescent="0.2">
      <c r="A134">
        <f t="shared" si="26"/>
        <v>117</v>
      </c>
      <c r="B134" s="163">
        <v>43997</v>
      </c>
      <c r="C134" s="131">
        <v>0</v>
      </c>
      <c r="D134">
        <v>22000</v>
      </c>
      <c r="E134">
        <v>22190</v>
      </c>
      <c r="F134">
        <v>21330</v>
      </c>
      <c r="G134">
        <v>21920</v>
      </c>
      <c r="H134">
        <v>132622</v>
      </c>
      <c r="I134">
        <f t="shared" ca="1" si="28"/>
        <v>22294</v>
      </c>
      <c r="J134">
        <f t="shared" ca="1" si="28"/>
        <v>21566.400000000001</v>
      </c>
      <c r="K134">
        <f t="shared" ca="1" si="28"/>
        <v>20424</v>
      </c>
      <c r="L134">
        <f t="shared" ca="1" si="28"/>
        <v>20036.133333333335</v>
      </c>
      <c r="N134">
        <f t="shared" si="24"/>
        <v>122</v>
      </c>
      <c r="O134" s="163">
        <f t="shared" ref="O134:O197" ca="1" si="29">IF($N134&lt;=0,O132+1,OFFSET($B$17,$N134,0))</f>
        <v>43990</v>
      </c>
      <c r="P134">
        <f t="shared" ref="P134:P197" ca="1" si="30">IF($N134&lt;=0,NA(),OFFSET($B$17,$N134,2))</f>
        <v>23220</v>
      </c>
      <c r="Q134">
        <f t="shared" ref="Q134:Q197" ca="1" si="31">IF($N134&lt;=0,NA(),OFFSET($B$17,$N134,3))</f>
        <v>23240</v>
      </c>
      <c r="R134">
        <f t="shared" ref="R134:R197" ca="1" si="32">IF($N134&lt;=0,NA(),OFFSET($B$17,$N134,4))</f>
        <v>22970</v>
      </c>
      <c r="S134">
        <f t="shared" ref="S134:S197" ca="1" si="33">IF($N134&lt;=0,NA(),OFFSET($B$17,$N134,5))</f>
        <v>23210</v>
      </c>
      <c r="T134">
        <f t="shared" ref="T134:T197" ca="1" si="34">IF($N134&lt;=0,NA(),OFFSET($B$17,$N134,7))</f>
        <v>22916</v>
      </c>
      <c r="U134">
        <f t="shared" ref="U134:U197" ca="1" si="35">IF($N134&lt;=0,NA(),OFFSET($B$17,$N134,8))</f>
        <v>21105.200000000001</v>
      </c>
      <c r="V134">
        <f t="shared" ref="V134:V197" ca="1" si="36">IF($N134&lt;=0,NA(),OFFSET($B$17,$N134,9))</f>
        <v>20083</v>
      </c>
      <c r="W134">
        <f t="shared" ref="W134:W197" ca="1" si="37">IF($N134&lt;=0,NA(),OFFSET($B$17,$N134,10))</f>
        <v>20109.2</v>
      </c>
    </row>
    <row r="135" spans="1:23" x14ac:dyDescent="0.2">
      <c r="A135">
        <f t="shared" si="26"/>
        <v>118</v>
      </c>
      <c r="B135" s="163">
        <v>43994</v>
      </c>
      <c r="C135" s="131">
        <v>0</v>
      </c>
      <c r="D135">
        <v>21830</v>
      </c>
      <c r="E135">
        <v>22430</v>
      </c>
      <c r="F135">
        <v>21700</v>
      </c>
      <c r="G135">
        <v>22190</v>
      </c>
      <c r="H135">
        <v>128790</v>
      </c>
      <c r="I135">
        <f t="shared" ca="1" si="28"/>
        <v>22552</v>
      </c>
      <c r="J135">
        <f t="shared" ca="1" si="28"/>
        <v>21509.200000000001</v>
      </c>
      <c r="K135">
        <f t="shared" ca="1" si="28"/>
        <v>20359.599999999999</v>
      </c>
      <c r="L135">
        <f t="shared" ca="1" si="28"/>
        <v>20052.533333333333</v>
      </c>
      <c r="N135">
        <f t="shared" si="24"/>
        <v>121</v>
      </c>
      <c r="O135" s="163">
        <f t="shared" ca="1" si="29"/>
        <v>43991</v>
      </c>
      <c r="P135">
        <f t="shared" ca="1" si="30"/>
        <v>23180</v>
      </c>
      <c r="Q135">
        <f t="shared" ca="1" si="31"/>
        <v>23190</v>
      </c>
      <c r="R135">
        <f t="shared" ca="1" si="32"/>
        <v>22700</v>
      </c>
      <c r="S135">
        <f t="shared" ca="1" si="33"/>
        <v>22870</v>
      </c>
      <c r="T135">
        <f t="shared" ca="1" si="34"/>
        <v>22970</v>
      </c>
      <c r="U135">
        <f t="shared" ca="1" si="35"/>
        <v>21221.200000000001</v>
      </c>
      <c r="V135">
        <f t="shared" ca="1" si="36"/>
        <v>20161</v>
      </c>
      <c r="W135">
        <f t="shared" ca="1" si="37"/>
        <v>20100.666666666668</v>
      </c>
    </row>
    <row r="136" spans="1:23" x14ac:dyDescent="0.2">
      <c r="A136">
        <f t="shared" si="26"/>
        <v>119</v>
      </c>
      <c r="B136" s="163">
        <v>43993</v>
      </c>
      <c r="C136" s="131">
        <v>0</v>
      </c>
      <c r="D136">
        <v>22750</v>
      </c>
      <c r="E136">
        <v>22940</v>
      </c>
      <c r="F136">
        <v>21560</v>
      </c>
      <c r="G136">
        <v>21660</v>
      </c>
      <c r="H136">
        <v>82842</v>
      </c>
      <c r="I136">
        <f t="shared" ca="1" si="28"/>
        <v>22746</v>
      </c>
      <c r="J136">
        <f t="shared" ca="1" si="28"/>
        <v>21430.799999999999</v>
      </c>
      <c r="K136">
        <f t="shared" ca="1" si="28"/>
        <v>20297.8</v>
      </c>
      <c r="L136">
        <f t="shared" ca="1" si="28"/>
        <v>20070</v>
      </c>
      <c r="N136">
        <f t="shared" ref="N136:N199" si="38">N135-1</f>
        <v>120</v>
      </c>
      <c r="O136" s="163">
        <f t="shared" ca="1" si="29"/>
        <v>43992</v>
      </c>
      <c r="P136">
        <f t="shared" ca="1" si="30"/>
        <v>22890</v>
      </c>
      <c r="Q136">
        <f t="shared" ca="1" si="31"/>
        <v>23180</v>
      </c>
      <c r="R136">
        <f t="shared" ca="1" si="32"/>
        <v>22750</v>
      </c>
      <c r="S136">
        <f t="shared" ca="1" si="33"/>
        <v>22830</v>
      </c>
      <c r="T136">
        <f t="shared" ca="1" si="34"/>
        <v>22954</v>
      </c>
      <c r="U136">
        <f t="shared" ca="1" si="35"/>
        <v>21354.799999999999</v>
      </c>
      <c r="V136">
        <f t="shared" ca="1" si="36"/>
        <v>20235.599999999999</v>
      </c>
      <c r="W136">
        <f t="shared" ca="1" si="37"/>
        <v>20095.866666666665</v>
      </c>
    </row>
    <row r="137" spans="1:23" x14ac:dyDescent="0.2">
      <c r="A137">
        <f t="shared" si="26"/>
        <v>120</v>
      </c>
      <c r="B137" s="163">
        <v>43992</v>
      </c>
      <c r="C137" s="131">
        <v>0</v>
      </c>
      <c r="D137">
        <v>22890</v>
      </c>
      <c r="E137">
        <v>23180</v>
      </c>
      <c r="F137">
        <v>22750</v>
      </c>
      <c r="G137">
        <v>22830</v>
      </c>
      <c r="H137">
        <v>102251</v>
      </c>
      <c r="I137">
        <f t="shared" ca="1" si="28"/>
        <v>22954</v>
      </c>
      <c r="J137">
        <f t="shared" ca="1" si="28"/>
        <v>21354.799999999999</v>
      </c>
      <c r="K137">
        <f t="shared" ca="1" si="28"/>
        <v>20235.599999999999</v>
      </c>
      <c r="L137">
        <f t="shared" ca="1" si="28"/>
        <v>20095.866666666665</v>
      </c>
      <c r="N137">
        <f t="shared" si="38"/>
        <v>119</v>
      </c>
      <c r="O137" s="163">
        <f t="shared" ca="1" si="29"/>
        <v>43993</v>
      </c>
      <c r="P137">
        <f t="shared" ca="1" si="30"/>
        <v>22750</v>
      </c>
      <c r="Q137">
        <f t="shared" ca="1" si="31"/>
        <v>22940</v>
      </c>
      <c r="R137">
        <f t="shared" ca="1" si="32"/>
        <v>21560</v>
      </c>
      <c r="S137">
        <f t="shared" ca="1" si="33"/>
        <v>21660</v>
      </c>
      <c r="T137">
        <f t="shared" ca="1" si="34"/>
        <v>22746</v>
      </c>
      <c r="U137">
        <f t="shared" ca="1" si="35"/>
        <v>21430.799999999999</v>
      </c>
      <c r="V137">
        <f t="shared" ca="1" si="36"/>
        <v>20297.8</v>
      </c>
      <c r="W137">
        <f t="shared" ca="1" si="37"/>
        <v>20070</v>
      </c>
    </row>
    <row r="138" spans="1:23" x14ac:dyDescent="0.2">
      <c r="A138">
        <f t="shared" si="26"/>
        <v>121</v>
      </c>
      <c r="B138" s="163">
        <v>43991</v>
      </c>
      <c r="C138" s="131">
        <v>0</v>
      </c>
      <c r="D138">
        <v>23180</v>
      </c>
      <c r="E138">
        <v>23190</v>
      </c>
      <c r="F138">
        <v>22700</v>
      </c>
      <c r="G138">
        <v>22870</v>
      </c>
      <c r="H138">
        <v>126656</v>
      </c>
      <c r="I138">
        <f t="shared" ca="1" si="28"/>
        <v>22970</v>
      </c>
      <c r="J138">
        <f t="shared" ca="1" si="28"/>
        <v>21221.200000000001</v>
      </c>
      <c r="K138">
        <f t="shared" ca="1" si="28"/>
        <v>20161</v>
      </c>
      <c r="L138">
        <f t="shared" ca="1" si="28"/>
        <v>20100.666666666668</v>
      </c>
      <c r="N138">
        <f t="shared" si="38"/>
        <v>118</v>
      </c>
      <c r="O138" s="163">
        <f t="shared" ca="1" si="29"/>
        <v>43994</v>
      </c>
      <c r="P138">
        <f t="shared" ca="1" si="30"/>
        <v>21830</v>
      </c>
      <c r="Q138">
        <f t="shared" ca="1" si="31"/>
        <v>22430</v>
      </c>
      <c r="R138">
        <f t="shared" ca="1" si="32"/>
        <v>21700</v>
      </c>
      <c r="S138">
        <f t="shared" ca="1" si="33"/>
        <v>22190</v>
      </c>
      <c r="T138">
        <f t="shared" ca="1" si="34"/>
        <v>22552</v>
      </c>
      <c r="U138">
        <f t="shared" ca="1" si="35"/>
        <v>21509.200000000001</v>
      </c>
      <c r="V138">
        <f t="shared" ca="1" si="36"/>
        <v>20359.599999999999</v>
      </c>
      <c r="W138">
        <f t="shared" ca="1" si="37"/>
        <v>20052.533333333333</v>
      </c>
    </row>
    <row r="139" spans="1:23" x14ac:dyDescent="0.2">
      <c r="A139">
        <f t="shared" si="26"/>
        <v>122</v>
      </c>
      <c r="B139" s="163">
        <v>43990</v>
      </c>
      <c r="C139" s="131">
        <v>0</v>
      </c>
      <c r="D139">
        <v>23220</v>
      </c>
      <c r="E139">
        <v>23240</v>
      </c>
      <c r="F139">
        <v>22970</v>
      </c>
      <c r="G139">
        <v>23210</v>
      </c>
      <c r="H139">
        <v>106479</v>
      </c>
      <c r="I139">
        <f t="shared" ref="I139:L158" ca="1" si="39">IF(ISNUMBER($A139),IF($D$9-$A139&gt;=I$15-1,AVERAGE(OFFSET($G139,0,0,I$15,1)),NA()),"")</f>
        <v>22916</v>
      </c>
      <c r="J139">
        <f t="shared" ca="1" si="39"/>
        <v>21105.200000000001</v>
      </c>
      <c r="K139">
        <f t="shared" ca="1" si="39"/>
        <v>20083</v>
      </c>
      <c r="L139">
        <f t="shared" ca="1" si="39"/>
        <v>20109.2</v>
      </c>
      <c r="N139">
        <f t="shared" si="38"/>
        <v>117</v>
      </c>
      <c r="O139" s="163">
        <f t="shared" ca="1" si="29"/>
        <v>43997</v>
      </c>
      <c r="P139">
        <f t="shared" ca="1" si="30"/>
        <v>22000</v>
      </c>
      <c r="Q139">
        <f t="shared" ca="1" si="31"/>
        <v>22190</v>
      </c>
      <c r="R139">
        <f t="shared" ca="1" si="32"/>
        <v>21330</v>
      </c>
      <c r="S139">
        <f t="shared" ca="1" si="33"/>
        <v>21920</v>
      </c>
      <c r="T139">
        <f t="shared" ca="1" si="34"/>
        <v>22294</v>
      </c>
      <c r="U139">
        <f t="shared" ca="1" si="35"/>
        <v>21566.400000000001</v>
      </c>
      <c r="V139">
        <f t="shared" ca="1" si="36"/>
        <v>20424</v>
      </c>
      <c r="W139">
        <f t="shared" ca="1" si="37"/>
        <v>20036.133333333335</v>
      </c>
    </row>
    <row r="140" spans="1:23" x14ac:dyDescent="0.2">
      <c r="A140">
        <f t="shared" si="26"/>
        <v>123</v>
      </c>
      <c r="B140" s="163">
        <v>43987</v>
      </c>
      <c r="C140" s="131">
        <v>0</v>
      </c>
      <c r="D140">
        <v>22680</v>
      </c>
      <c r="E140">
        <v>23310</v>
      </c>
      <c r="F140">
        <v>22560</v>
      </c>
      <c r="G140">
        <v>23160</v>
      </c>
      <c r="H140">
        <v>89970</v>
      </c>
      <c r="I140">
        <f t="shared" ca="1" si="39"/>
        <v>22716</v>
      </c>
      <c r="J140">
        <f t="shared" ca="1" si="39"/>
        <v>20975.200000000001</v>
      </c>
      <c r="K140">
        <f t="shared" ca="1" si="39"/>
        <v>19997.400000000001</v>
      </c>
      <c r="L140">
        <f t="shared" ca="1" si="39"/>
        <v>20112.933333333334</v>
      </c>
      <c r="N140">
        <f t="shared" si="38"/>
        <v>116</v>
      </c>
      <c r="O140" s="163">
        <f t="shared" ca="1" si="29"/>
        <v>43998</v>
      </c>
      <c r="P140">
        <f t="shared" ca="1" si="30"/>
        <v>22040</v>
      </c>
      <c r="Q140">
        <f t="shared" ca="1" si="31"/>
        <v>22570</v>
      </c>
      <c r="R140">
        <f t="shared" ca="1" si="32"/>
        <v>22000</v>
      </c>
      <c r="S140">
        <f t="shared" ca="1" si="33"/>
        <v>22310</v>
      </c>
      <c r="T140">
        <f t="shared" ca="1" si="34"/>
        <v>22182</v>
      </c>
      <c r="U140">
        <f t="shared" ca="1" si="35"/>
        <v>21652.400000000001</v>
      </c>
      <c r="V140">
        <f t="shared" ca="1" si="36"/>
        <v>20518.2</v>
      </c>
      <c r="W140">
        <f t="shared" ca="1" si="37"/>
        <v>20040.266666666666</v>
      </c>
    </row>
    <row r="141" spans="1:23" x14ac:dyDescent="0.2">
      <c r="A141">
        <f t="shared" si="26"/>
        <v>124</v>
      </c>
      <c r="B141" s="163">
        <v>43986</v>
      </c>
      <c r="C141" s="131">
        <v>0</v>
      </c>
      <c r="D141">
        <v>22970</v>
      </c>
      <c r="E141">
        <v>22980</v>
      </c>
      <c r="F141">
        <v>22490</v>
      </c>
      <c r="G141">
        <v>22700</v>
      </c>
      <c r="H141">
        <v>109237</v>
      </c>
      <c r="I141">
        <f t="shared" ca="1" si="39"/>
        <v>22484</v>
      </c>
      <c r="J141">
        <f t="shared" ca="1" si="39"/>
        <v>20840.8</v>
      </c>
      <c r="K141">
        <f t="shared" ca="1" si="39"/>
        <v>19878</v>
      </c>
      <c r="L141">
        <f t="shared" ca="1" si="39"/>
        <v>20120.533333333333</v>
      </c>
      <c r="N141">
        <f t="shared" si="38"/>
        <v>115</v>
      </c>
      <c r="O141" s="163">
        <f t="shared" ca="1" si="29"/>
        <v>43999</v>
      </c>
      <c r="P141">
        <f t="shared" ca="1" si="30"/>
        <v>22380</v>
      </c>
      <c r="Q141">
        <f t="shared" ca="1" si="31"/>
        <v>22720</v>
      </c>
      <c r="R141">
        <f t="shared" ca="1" si="32"/>
        <v>22180</v>
      </c>
      <c r="S141">
        <f t="shared" ca="1" si="33"/>
        <v>22430</v>
      </c>
      <c r="T141">
        <f t="shared" ca="1" si="34"/>
        <v>22102</v>
      </c>
      <c r="U141">
        <f t="shared" ca="1" si="35"/>
        <v>21744.400000000001</v>
      </c>
      <c r="V141">
        <f t="shared" ca="1" si="36"/>
        <v>20605</v>
      </c>
      <c r="W141">
        <f t="shared" ca="1" si="37"/>
        <v>20042.666666666668</v>
      </c>
    </row>
    <row r="142" spans="1:23" x14ac:dyDescent="0.2">
      <c r="A142">
        <f t="shared" si="26"/>
        <v>125</v>
      </c>
      <c r="B142" s="163">
        <v>43985</v>
      </c>
      <c r="C142" s="131">
        <v>0</v>
      </c>
      <c r="D142">
        <v>22720</v>
      </c>
      <c r="E142">
        <v>22950</v>
      </c>
      <c r="F142">
        <v>22460</v>
      </c>
      <c r="G142">
        <v>22910</v>
      </c>
      <c r="H142">
        <v>114582</v>
      </c>
      <c r="I142">
        <f t="shared" ca="1" si="39"/>
        <v>22322</v>
      </c>
      <c r="J142">
        <f t="shared" ca="1" si="39"/>
        <v>20710.400000000001</v>
      </c>
      <c r="K142">
        <f t="shared" ca="1" si="39"/>
        <v>19764.599999999999</v>
      </c>
      <c r="L142">
        <f t="shared" ca="1" si="39"/>
        <v>20137.333333333332</v>
      </c>
      <c r="N142">
        <f t="shared" si="38"/>
        <v>114</v>
      </c>
      <c r="O142" s="163">
        <f t="shared" ca="1" si="29"/>
        <v>44000</v>
      </c>
      <c r="P142">
        <f t="shared" ca="1" si="30"/>
        <v>22320</v>
      </c>
      <c r="Q142">
        <f t="shared" ca="1" si="31"/>
        <v>22480</v>
      </c>
      <c r="R142">
        <f t="shared" ca="1" si="32"/>
        <v>22050</v>
      </c>
      <c r="S142">
        <f t="shared" ca="1" si="33"/>
        <v>22360</v>
      </c>
      <c r="T142">
        <f t="shared" ca="1" si="34"/>
        <v>22242</v>
      </c>
      <c r="U142">
        <f t="shared" ca="1" si="35"/>
        <v>21835.599999999999</v>
      </c>
      <c r="V142">
        <f t="shared" ca="1" si="36"/>
        <v>20698.2</v>
      </c>
      <c r="W142">
        <f t="shared" ca="1" si="37"/>
        <v>20052.266666666666</v>
      </c>
    </row>
    <row r="143" spans="1:23" x14ac:dyDescent="0.2">
      <c r="A143">
        <f t="shared" si="26"/>
        <v>126</v>
      </c>
      <c r="B143" s="163">
        <v>43984</v>
      </c>
      <c r="C143" s="131">
        <v>0</v>
      </c>
      <c r="D143">
        <v>22190</v>
      </c>
      <c r="E143">
        <v>22710</v>
      </c>
      <c r="F143">
        <v>22110</v>
      </c>
      <c r="G143">
        <v>22600</v>
      </c>
      <c r="H143">
        <v>91955</v>
      </c>
      <c r="I143">
        <f t="shared" ca="1" si="39"/>
        <v>22060</v>
      </c>
      <c r="J143">
        <f t="shared" ca="1" si="39"/>
        <v>20568.8</v>
      </c>
      <c r="K143">
        <f t="shared" ca="1" si="39"/>
        <v>19635</v>
      </c>
      <c r="L143">
        <f t="shared" ca="1" si="39"/>
        <v>20147.733333333334</v>
      </c>
      <c r="N143">
        <f t="shared" si="38"/>
        <v>113</v>
      </c>
      <c r="O143" s="163">
        <f t="shared" ca="1" si="29"/>
        <v>44001</v>
      </c>
      <c r="P143">
        <f t="shared" ca="1" si="30"/>
        <v>22440</v>
      </c>
      <c r="Q143">
        <f t="shared" ca="1" si="31"/>
        <v>22660</v>
      </c>
      <c r="R143">
        <f t="shared" ca="1" si="32"/>
        <v>22280</v>
      </c>
      <c r="S143">
        <f t="shared" ca="1" si="33"/>
        <v>22280</v>
      </c>
      <c r="T143">
        <f t="shared" ca="1" si="34"/>
        <v>22260</v>
      </c>
      <c r="U143">
        <f t="shared" ca="1" si="35"/>
        <v>21926.400000000001</v>
      </c>
      <c r="V143">
        <f t="shared" ca="1" si="36"/>
        <v>20765.599999999999</v>
      </c>
      <c r="W143">
        <f t="shared" ca="1" si="37"/>
        <v>20075.333333333332</v>
      </c>
    </row>
    <row r="144" spans="1:23" x14ac:dyDescent="0.2">
      <c r="A144">
        <f t="shared" si="26"/>
        <v>127</v>
      </c>
      <c r="B144" s="163">
        <v>43983</v>
      </c>
      <c r="C144" s="131">
        <v>0</v>
      </c>
      <c r="D144">
        <v>21870</v>
      </c>
      <c r="E144">
        <v>22240</v>
      </c>
      <c r="F144">
        <v>21860</v>
      </c>
      <c r="G144">
        <v>22210</v>
      </c>
      <c r="H144">
        <v>88591</v>
      </c>
      <c r="I144">
        <f t="shared" ca="1" si="39"/>
        <v>21796</v>
      </c>
      <c r="J144">
        <f t="shared" ca="1" si="39"/>
        <v>20435.599999999999</v>
      </c>
      <c r="K144">
        <f t="shared" ca="1" si="39"/>
        <v>19524.8</v>
      </c>
      <c r="L144">
        <f t="shared" ca="1" si="39"/>
        <v>20162.266666666666</v>
      </c>
      <c r="N144">
        <f t="shared" si="38"/>
        <v>112</v>
      </c>
      <c r="O144" s="163">
        <f t="shared" ca="1" si="29"/>
        <v>44004</v>
      </c>
      <c r="P144">
        <f t="shared" ca="1" si="30"/>
        <v>22280</v>
      </c>
      <c r="Q144">
        <f t="shared" ca="1" si="31"/>
        <v>22570</v>
      </c>
      <c r="R144">
        <f t="shared" ca="1" si="32"/>
        <v>22240</v>
      </c>
      <c r="S144">
        <f t="shared" ca="1" si="33"/>
        <v>22570</v>
      </c>
      <c r="T144">
        <f t="shared" ca="1" si="34"/>
        <v>22390</v>
      </c>
      <c r="U144">
        <f t="shared" ca="1" si="35"/>
        <v>22005.200000000001</v>
      </c>
      <c r="V144">
        <f t="shared" ca="1" si="36"/>
        <v>20837.599999999999</v>
      </c>
      <c r="W144">
        <f t="shared" ca="1" si="37"/>
        <v>20092.666666666668</v>
      </c>
    </row>
    <row r="145" spans="1:23" x14ac:dyDescent="0.2">
      <c r="A145">
        <f t="shared" si="26"/>
        <v>128</v>
      </c>
      <c r="B145" s="163">
        <v>43980</v>
      </c>
      <c r="C145" s="131">
        <v>0</v>
      </c>
      <c r="D145">
        <v>21820</v>
      </c>
      <c r="E145">
        <v>22020</v>
      </c>
      <c r="F145">
        <v>21660</v>
      </c>
      <c r="G145">
        <v>22000</v>
      </c>
      <c r="H145">
        <v>104751</v>
      </c>
      <c r="I145">
        <f t="shared" ca="1" si="39"/>
        <v>21548</v>
      </c>
      <c r="J145">
        <f t="shared" ca="1" si="39"/>
        <v>20309.2</v>
      </c>
      <c r="K145">
        <f t="shared" ca="1" si="39"/>
        <v>19406.599999999999</v>
      </c>
      <c r="L145">
        <f t="shared" ca="1" si="39"/>
        <v>20184.533333333333</v>
      </c>
      <c r="N145">
        <f t="shared" si="38"/>
        <v>111</v>
      </c>
      <c r="O145" s="163">
        <f t="shared" ca="1" si="29"/>
        <v>44005</v>
      </c>
      <c r="P145">
        <f t="shared" ca="1" si="30"/>
        <v>22620</v>
      </c>
      <c r="Q145">
        <f t="shared" ca="1" si="31"/>
        <v>22760</v>
      </c>
      <c r="R145">
        <f t="shared" ca="1" si="32"/>
        <v>22180</v>
      </c>
      <c r="S145">
        <f t="shared" ca="1" si="33"/>
        <v>22520</v>
      </c>
      <c r="T145">
        <f t="shared" ca="1" si="34"/>
        <v>22432</v>
      </c>
      <c r="U145">
        <f t="shared" ca="1" si="35"/>
        <v>22090.400000000001</v>
      </c>
      <c r="V145">
        <f t="shared" ca="1" si="36"/>
        <v>20905.400000000001</v>
      </c>
      <c r="W145">
        <f t="shared" ca="1" si="37"/>
        <v>20112.400000000001</v>
      </c>
    </row>
    <row r="146" spans="1:23" x14ac:dyDescent="0.2">
      <c r="A146">
        <f t="shared" si="26"/>
        <v>129</v>
      </c>
      <c r="B146" s="163">
        <v>43979</v>
      </c>
      <c r="C146" s="131">
        <v>0</v>
      </c>
      <c r="D146">
        <v>21640</v>
      </c>
      <c r="E146">
        <v>22100</v>
      </c>
      <c r="F146">
        <v>21570</v>
      </c>
      <c r="G146">
        <v>21890</v>
      </c>
      <c r="H146">
        <v>124856</v>
      </c>
      <c r="I146">
        <f t="shared" ca="1" si="39"/>
        <v>21266</v>
      </c>
      <c r="J146">
        <f t="shared" ca="1" si="39"/>
        <v>20202</v>
      </c>
      <c r="K146">
        <f t="shared" ca="1" si="39"/>
        <v>19325</v>
      </c>
      <c r="L146">
        <f t="shared" ca="1" si="39"/>
        <v>20207.066666666666</v>
      </c>
      <c r="N146">
        <f t="shared" si="38"/>
        <v>110</v>
      </c>
      <c r="O146" s="163">
        <f t="shared" ca="1" si="29"/>
        <v>44006</v>
      </c>
      <c r="P146">
        <f t="shared" ca="1" si="30"/>
        <v>22530</v>
      </c>
      <c r="Q146">
        <f t="shared" ca="1" si="31"/>
        <v>22610</v>
      </c>
      <c r="R146">
        <f t="shared" ca="1" si="32"/>
        <v>22040</v>
      </c>
      <c r="S146">
        <f t="shared" ca="1" si="33"/>
        <v>22210</v>
      </c>
      <c r="T146">
        <f t="shared" ca="1" si="34"/>
        <v>22388</v>
      </c>
      <c r="U146">
        <f t="shared" ca="1" si="35"/>
        <v>22150</v>
      </c>
      <c r="V146">
        <f t="shared" ca="1" si="36"/>
        <v>20960.2</v>
      </c>
      <c r="W146">
        <f t="shared" ca="1" si="37"/>
        <v>20123.2</v>
      </c>
    </row>
    <row r="147" spans="1:23" x14ac:dyDescent="0.2">
      <c r="A147">
        <f t="shared" si="26"/>
        <v>130</v>
      </c>
      <c r="B147" s="163">
        <v>43978</v>
      </c>
      <c r="C147" s="131">
        <v>0</v>
      </c>
      <c r="D147">
        <v>21230</v>
      </c>
      <c r="E147">
        <v>21720</v>
      </c>
      <c r="F147">
        <v>21140</v>
      </c>
      <c r="G147">
        <v>21600</v>
      </c>
      <c r="H147">
        <v>100953</v>
      </c>
      <c r="I147">
        <f t="shared" ca="1" si="39"/>
        <v>20984</v>
      </c>
      <c r="J147">
        <f t="shared" ca="1" si="39"/>
        <v>20110</v>
      </c>
      <c r="K147">
        <f t="shared" ca="1" si="39"/>
        <v>19224.599999999999</v>
      </c>
      <c r="L147">
        <f t="shared" ca="1" si="39"/>
        <v>20227.066666666666</v>
      </c>
      <c r="N147">
        <f t="shared" si="38"/>
        <v>109</v>
      </c>
      <c r="O147" s="163">
        <f t="shared" ca="1" si="29"/>
        <v>44007</v>
      </c>
      <c r="P147">
        <f t="shared" ca="1" si="30"/>
        <v>22210</v>
      </c>
      <c r="Q147">
        <f t="shared" ca="1" si="31"/>
        <v>22490</v>
      </c>
      <c r="R147">
        <f t="shared" ca="1" si="32"/>
        <v>22050</v>
      </c>
      <c r="S147">
        <f t="shared" ca="1" si="33"/>
        <v>22470</v>
      </c>
      <c r="T147">
        <f t="shared" ca="1" si="34"/>
        <v>22410</v>
      </c>
      <c r="U147">
        <f t="shared" ca="1" si="35"/>
        <v>22229.599999999999</v>
      </c>
      <c r="V147">
        <f t="shared" ca="1" si="36"/>
        <v>21023.200000000001</v>
      </c>
      <c r="W147">
        <f t="shared" ca="1" si="37"/>
        <v>20145.599999999999</v>
      </c>
    </row>
    <row r="148" spans="1:23" x14ac:dyDescent="0.2">
      <c r="A148">
        <f t="shared" ref="A148:A211" si="40">IF(ISNUMBER(B148),A147+1,"")</f>
        <v>131</v>
      </c>
      <c r="B148" s="163">
        <v>43977</v>
      </c>
      <c r="C148" s="131">
        <v>0</v>
      </c>
      <c r="D148">
        <v>20980</v>
      </c>
      <c r="E148">
        <v>21360</v>
      </c>
      <c r="F148">
        <v>20920</v>
      </c>
      <c r="G148">
        <v>21280</v>
      </c>
      <c r="H148">
        <v>85208</v>
      </c>
      <c r="I148">
        <f t="shared" ca="1" si="39"/>
        <v>20808</v>
      </c>
      <c r="J148">
        <f t="shared" ca="1" si="39"/>
        <v>20014</v>
      </c>
      <c r="K148">
        <f t="shared" ca="1" si="39"/>
        <v>19175.2</v>
      </c>
      <c r="L148">
        <f t="shared" ca="1" si="39"/>
        <v>20244.8</v>
      </c>
      <c r="N148">
        <f t="shared" si="38"/>
        <v>108</v>
      </c>
      <c r="O148" s="163">
        <f t="shared" ca="1" si="29"/>
        <v>44008</v>
      </c>
      <c r="P148">
        <f t="shared" ca="1" si="30"/>
        <v>22450</v>
      </c>
      <c r="Q148">
        <f t="shared" ca="1" si="31"/>
        <v>22530</v>
      </c>
      <c r="R148">
        <f t="shared" ca="1" si="32"/>
        <v>22200</v>
      </c>
      <c r="S148">
        <f t="shared" ca="1" si="33"/>
        <v>22230</v>
      </c>
      <c r="T148">
        <f t="shared" ca="1" si="34"/>
        <v>22400</v>
      </c>
      <c r="U148">
        <f t="shared" ca="1" si="35"/>
        <v>22295.200000000001</v>
      </c>
      <c r="V148">
        <f t="shared" ca="1" si="36"/>
        <v>21085.8</v>
      </c>
      <c r="W148">
        <f t="shared" ca="1" si="37"/>
        <v>20171.066666666666</v>
      </c>
    </row>
    <row r="149" spans="1:23" x14ac:dyDescent="0.2">
      <c r="A149">
        <f t="shared" si="40"/>
        <v>132</v>
      </c>
      <c r="B149" s="163">
        <v>43976</v>
      </c>
      <c r="C149" s="131">
        <v>0</v>
      </c>
      <c r="D149">
        <v>20660</v>
      </c>
      <c r="E149">
        <v>20990</v>
      </c>
      <c r="F149">
        <v>20570</v>
      </c>
      <c r="G149">
        <v>20970</v>
      </c>
      <c r="H149">
        <v>49755</v>
      </c>
      <c r="I149">
        <f t="shared" ca="1" si="39"/>
        <v>20630</v>
      </c>
      <c r="J149">
        <f t="shared" ca="1" si="39"/>
        <v>19934.400000000001</v>
      </c>
      <c r="K149">
        <f t="shared" ca="1" si="39"/>
        <v>19150.599999999999</v>
      </c>
      <c r="L149">
        <f t="shared" ca="1" si="39"/>
        <v>20263.066666666666</v>
      </c>
      <c r="N149">
        <f t="shared" si="38"/>
        <v>107</v>
      </c>
      <c r="O149" s="163">
        <f t="shared" ca="1" si="29"/>
        <v>44011</v>
      </c>
      <c r="P149">
        <f t="shared" ca="1" si="30"/>
        <v>22240</v>
      </c>
      <c r="Q149">
        <f t="shared" ca="1" si="31"/>
        <v>22370</v>
      </c>
      <c r="R149">
        <f t="shared" ca="1" si="32"/>
        <v>21920</v>
      </c>
      <c r="S149">
        <f t="shared" ca="1" si="33"/>
        <v>22340</v>
      </c>
      <c r="T149">
        <f t="shared" ca="1" si="34"/>
        <v>22354</v>
      </c>
      <c r="U149">
        <f t="shared" ca="1" si="35"/>
        <v>22350</v>
      </c>
      <c r="V149">
        <f t="shared" ca="1" si="36"/>
        <v>21142.2</v>
      </c>
      <c r="W149">
        <f t="shared" ca="1" si="37"/>
        <v>20217.066666666666</v>
      </c>
    </row>
    <row r="150" spans="1:23" x14ac:dyDescent="0.2">
      <c r="A150">
        <f t="shared" si="40"/>
        <v>133</v>
      </c>
      <c r="B150" s="163">
        <v>43973</v>
      </c>
      <c r="C150" s="131">
        <v>0</v>
      </c>
      <c r="D150">
        <v>20540</v>
      </c>
      <c r="E150">
        <v>20610</v>
      </c>
      <c r="F150">
        <v>20260</v>
      </c>
      <c r="G150">
        <v>20590</v>
      </c>
      <c r="H150">
        <v>64819</v>
      </c>
      <c r="I150">
        <f t="shared" ca="1" si="39"/>
        <v>20556</v>
      </c>
      <c r="J150">
        <f t="shared" ca="1" si="39"/>
        <v>19876.400000000001</v>
      </c>
      <c r="K150">
        <f t="shared" ca="1" si="39"/>
        <v>19109</v>
      </c>
      <c r="L150">
        <f t="shared" ca="1" si="39"/>
        <v>20291.2</v>
      </c>
      <c r="N150">
        <f t="shared" si="38"/>
        <v>106</v>
      </c>
      <c r="O150" s="163">
        <f t="shared" ca="1" si="29"/>
        <v>44012</v>
      </c>
      <c r="P150">
        <f t="shared" ca="1" si="30"/>
        <v>22390</v>
      </c>
      <c r="Q150">
        <f t="shared" ca="1" si="31"/>
        <v>22420</v>
      </c>
      <c r="R150">
        <f t="shared" ca="1" si="32"/>
        <v>22150</v>
      </c>
      <c r="S150">
        <f t="shared" ca="1" si="33"/>
        <v>22310</v>
      </c>
      <c r="T150">
        <f t="shared" ca="1" si="34"/>
        <v>22312</v>
      </c>
      <c r="U150">
        <f t="shared" ca="1" si="35"/>
        <v>22391.200000000001</v>
      </c>
      <c r="V150">
        <f t="shared" ca="1" si="36"/>
        <v>21202.6</v>
      </c>
      <c r="W150">
        <f t="shared" ca="1" si="37"/>
        <v>20247.2</v>
      </c>
    </row>
    <row r="151" spans="1:23" x14ac:dyDescent="0.2">
      <c r="A151">
        <f t="shared" si="40"/>
        <v>134</v>
      </c>
      <c r="B151" s="163">
        <v>43972</v>
      </c>
      <c r="C151" s="131">
        <v>0</v>
      </c>
      <c r="D151">
        <v>20700</v>
      </c>
      <c r="E151">
        <v>20740</v>
      </c>
      <c r="F151">
        <v>20450</v>
      </c>
      <c r="G151">
        <v>20480</v>
      </c>
      <c r="H151">
        <v>51065</v>
      </c>
      <c r="I151">
        <f t="shared" ca="1" si="39"/>
        <v>20440</v>
      </c>
      <c r="J151">
        <f t="shared" ca="1" si="39"/>
        <v>19816.8</v>
      </c>
      <c r="K151">
        <f t="shared" ca="1" si="39"/>
        <v>19103.599999999999</v>
      </c>
      <c r="L151">
        <f t="shared" ca="1" si="39"/>
        <v>20327.2</v>
      </c>
      <c r="N151">
        <f t="shared" si="38"/>
        <v>105</v>
      </c>
      <c r="O151" s="163">
        <f t="shared" ca="1" si="29"/>
        <v>44013</v>
      </c>
      <c r="P151">
        <f t="shared" ca="1" si="30"/>
        <v>22310</v>
      </c>
      <c r="Q151">
        <f t="shared" ca="1" si="31"/>
        <v>22330</v>
      </c>
      <c r="R151">
        <f t="shared" ca="1" si="32"/>
        <v>21960</v>
      </c>
      <c r="S151">
        <f t="shared" ca="1" si="33"/>
        <v>22200</v>
      </c>
      <c r="T151">
        <f t="shared" ca="1" si="34"/>
        <v>22310</v>
      </c>
      <c r="U151">
        <f t="shared" ca="1" si="35"/>
        <v>22415.200000000001</v>
      </c>
      <c r="V151">
        <f t="shared" ca="1" si="36"/>
        <v>21262.6</v>
      </c>
      <c r="W151">
        <f t="shared" ca="1" si="37"/>
        <v>20288.133333333335</v>
      </c>
    </row>
    <row r="152" spans="1:23" x14ac:dyDescent="0.2">
      <c r="A152">
        <f t="shared" si="40"/>
        <v>135</v>
      </c>
      <c r="B152" s="163">
        <v>43971</v>
      </c>
      <c r="C152" s="131">
        <v>0</v>
      </c>
      <c r="D152">
        <v>20450</v>
      </c>
      <c r="E152">
        <v>20810</v>
      </c>
      <c r="F152">
        <v>20420</v>
      </c>
      <c r="G152">
        <v>20720</v>
      </c>
      <c r="H152">
        <v>56503</v>
      </c>
      <c r="I152">
        <f t="shared" ca="1" si="39"/>
        <v>20360</v>
      </c>
      <c r="J152">
        <f t="shared" ca="1" si="39"/>
        <v>19770.400000000001</v>
      </c>
      <c r="K152">
        <f t="shared" ca="1" si="39"/>
        <v>19109.8</v>
      </c>
      <c r="L152">
        <f t="shared" ca="1" si="39"/>
        <v>20365.2</v>
      </c>
      <c r="N152">
        <f t="shared" si="38"/>
        <v>104</v>
      </c>
      <c r="O152" s="163">
        <f t="shared" ca="1" si="29"/>
        <v>44014</v>
      </c>
      <c r="P152">
        <f t="shared" ca="1" si="30"/>
        <v>22180</v>
      </c>
      <c r="Q152">
        <f t="shared" ca="1" si="31"/>
        <v>22420</v>
      </c>
      <c r="R152">
        <f t="shared" ca="1" si="32"/>
        <v>22040</v>
      </c>
      <c r="S152">
        <f t="shared" ca="1" si="33"/>
        <v>22310</v>
      </c>
      <c r="T152">
        <f t="shared" ca="1" si="34"/>
        <v>22278</v>
      </c>
      <c r="U152">
        <f t="shared" ca="1" si="35"/>
        <v>22432</v>
      </c>
      <c r="V152">
        <f t="shared" ca="1" si="36"/>
        <v>21317</v>
      </c>
      <c r="W152">
        <f t="shared" ca="1" si="37"/>
        <v>20360.666666666668</v>
      </c>
    </row>
    <row r="153" spans="1:23" x14ac:dyDescent="0.2">
      <c r="A153">
        <f t="shared" si="40"/>
        <v>136</v>
      </c>
      <c r="B153" s="163">
        <v>43970</v>
      </c>
      <c r="C153" s="131">
        <v>0</v>
      </c>
      <c r="D153">
        <v>20620</v>
      </c>
      <c r="E153">
        <v>20660</v>
      </c>
      <c r="F153">
        <v>20360</v>
      </c>
      <c r="G153">
        <v>20390</v>
      </c>
      <c r="H153">
        <v>80006</v>
      </c>
      <c r="I153">
        <f t="shared" ca="1" si="39"/>
        <v>20242</v>
      </c>
      <c r="J153">
        <f t="shared" ca="1" si="39"/>
        <v>19720.400000000001</v>
      </c>
      <c r="K153">
        <f t="shared" ca="1" si="39"/>
        <v>19123.400000000001</v>
      </c>
      <c r="L153">
        <f t="shared" ca="1" si="39"/>
        <v>20396.933333333334</v>
      </c>
      <c r="N153">
        <f t="shared" si="38"/>
        <v>103</v>
      </c>
      <c r="O153" s="163">
        <f t="shared" ca="1" si="29"/>
        <v>44015</v>
      </c>
      <c r="P153">
        <f t="shared" ca="1" si="30"/>
        <v>22300</v>
      </c>
      <c r="Q153">
        <f t="shared" ca="1" si="31"/>
        <v>22310</v>
      </c>
      <c r="R153">
        <f t="shared" ca="1" si="32"/>
        <v>22120</v>
      </c>
      <c r="S153">
        <f t="shared" ca="1" si="33"/>
        <v>22180</v>
      </c>
      <c r="T153">
        <f t="shared" ca="1" si="34"/>
        <v>22268</v>
      </c>
      <c r="U153">
        <f t="shared" ca="1" si="35"/>
        <v>22439.200000000001</v>
      </c>
      <c r="V153">
        <f t="shared" ca="1" si="36"/>
        <v>21374.2</v>
      </c>
      <c r="W153">
        <f t="shared" ca="1" si="37"/>
        <v>20417.466666666667</v>
      </c>
    </row>
    <row r="154" spans="1:23" x14ac:dyDescent="0.2">
      <c r="A154">
        <f t="shared" si="40"/>
        <v>137</v>
      </c>
      <c r="B154" s="163">
        <v>43969</v>
      </c>
      <c r="C154" s="131">
        <v>0</v>
      </c>
      <c r="D154">
        <v>20070</v>
      </c>
      <c r="E154">
        <v>20680</v>
      </c>
      <c r="F154">
        <v>19990</v>
      </c>
      <c r="G154">
        <v>20600</v>
      </c>
      <c r="H154">
        <v>62463</v>
      </c>
      <c r="I154">
        <f t="shared" ca="1" si="39"/>
        <v>20196</v>
      </c>
      <c r="J154">
        <f t="shared" ca="1" si="39"/>
        <v>19670</v>
      </c>
      <c r="K154">
        <f t="shared" ca="1" si="39"/>
        <v>19136.400000000001</v>
      </c>
      <c r="L154">
        <f t="shared" ca="1" si="39"/>
        <v>20440.266666666666</v>
      </c>
      <c r="N154">
        <f t="shared" si="38"/>
        <v>102</v>
      </c>
      <c r="O154" s="163">
        <f t="shared" ca="1" si="29"/>
        <v>44018</v>
      </c>
      <c r="P154">
        <f t="shared" ca="1" si="30"/>
        <v>22260</v>
      </c>
      <c r="Q154">
        <f t="shared" ca="1" si="31"/>
        <v>22750</v>
      </c>
      <c r="R154">
        <f t="shared" ca="1" si="32"/>
        <v>22240</v>
      </c>
      <c r="S154">
        <f t="shared" ca="1" si="33"/>
        <v>22630</v>
      </c>
      <c r="T154">
        <f t="shared" ca="1" si="34"/>
        <v>22326</v>
      </c>
      <c r="U154">
        <f t="shared" ca="1" si="35"/>
        <v>22456</v>
      </c>
      <c r="V154">
        <f t="shared" ca="1" si="36"/>
        <v>21445.8</v>
      </c>
      <c r="W154">
        <f t="shared" ca="1" si="37"/>
        <v>20501.866666666665</v>
      </c>
    </row>
    <row r="155" spans="1:23" x14ac:dyDescent="0.2">
      <c r="A155">
        <f t="shared" si="40"/>
        <v>138</v>
      </c>
      <c r="B155" s="163">
        <v>43966</v>
      </c>
      <c r="C155" s="131">
        <v>0</v>
      </c>
      <c r="D155">
        <v>20100</v>
      </c>
      <c r="E155">
        <v>20180</v>
      </c>
      <c r="F155">
        <v>19820</v>
      </c>
      <c r="G155">
        <v>20010</v>
      </c>
      <c r="H155">
        <v>82465</v>
      </c>
      <c r="I155">
        <f t="shared" ca="1" si="39"/>
        <v>20174</v>
      </c>
      <c r="J155">
        <f t="shared" ca="1" si="39"/>
        <v>19604.8</v>
      </c>
      <c r="K155">
        <f t="shared" ca="1" si="39"/>
        <v>19149.8</v>
      </c>
      <c r="L155">
        <f t="shared" ca="1" si="39"/>
        <v>20482.8</v>
      </c>
      <c r="N155">
        <f t="shared" si="38"/>
        <v>101</v>
      </c>
      <c r="O155" s="163">
        <f t="shared" ca="1" si="29"/>
        <v>44019</v>
      </c>
      <c r="P155">
        <f t="shared" ca="1" si="30"/>
        <v>22650</v>
      </c>
      <c r="Q155">
        <f t="shared" ca="1" si="31"/>
        <v>22710</v>
      </c>
      <c r="R155">
        <f t="shared" ca="1" si="32"/>
        <v>22400</v>
      </c>
      <c r="S155">
        <f t="shared" ca="1" si="33"/>
        <v>22440</v>
      </c>
      <c r="T155">
        <f t="shared" ca="1" si="34"/>
        <v>22352</v>
      </c>
      <c r="U155">
        <f t="shared" ca="1" si="35"/>
        <v>22449.599999999999</v>
      </c>
      <c r="V155">
        <f t="shared" ca="1" si="36"/>
        <v>21509.200000000001</v>
      </c>
      <c r="W155">
        <f t="shared" ca="1" si="37"/>
        <v>20573.2</v>
      </c>
    </row>
    <row r="156" spans="1:23" x14ac:dyDescent="0.2">
      <c r="A156">
        <f t="shared" si="40"/>
        <v>139</v>
      </c>
      <c r="B156" s="163">
        <v>43965</v>
      </c>
      <c r="C156" s="131">
        <v>0</v>
      </c>
      <c r="D156">
        <v>20160</v>
      </c>
      <c r="E156">
        <v>20180</v>
      </c>
      <c r="F156">
        <v>19610</v>
      </c>
      <c r="G156">
        <v>20080</v>
      </c>
      <c r="H156">
        <v>90234</v>
      </c>
      <c r="I156">
        <f t="shared" ca="1" si="39"/>
        <v>20218</v>
      </c>
      <c r="J156">
        <f t="shared" ca="1" si="39"/>
        <v>19560.8</v>
      </c>
      <c r="K156">
        <f t="shared" ca="1" si="39"/>
        <v>19160.599999999999</v>
      </c>
      <c r="L156">
        <f t="shared" ca="1" si="39"/>
        <v>20533.733333333334</v>
      </c>
      <c r="N156">
        <f t="shared" si="38"/>
        <v>100</v>
      </c>
      <c r="O156" s="163">
        <f t="shared" ca="1" si="29"/>
        <v>44020</v>
      </c>
      <c r="P156">
        <f t="shared" ca="1" si="30"/>
        <v>22450</v>
      </c>
      <c r="Q156">
        <f t="shared" ca="1" si="31"/>
        <v>22640</v>
      </c>
      <c r="R156">
        <f t="shared" ca="1" si="32"/>
        <v>22320</v>
      </c>
      <c r="S156">
        <f t="shared" ca="1" si="33"/>
        <v>22490</v>
      </c>
      <c r="T156">
        <f t="shared" ca="1" si="34"/>
        <v>22410</v>
      </c>
      <c r="U156">
        <f t="shared" ca="1" si="35"/>
        <v>22432.799999999999</v>
      </c>
      <c r="V156">
        <f t="shared" ca="1" si="36"/>
        <v>21571.599999999999</v>
      </c>
      <c r="W156">
        <f t="shared" ca="1" si="37"/>
        <v>20654</v>
      </c>
    </row>
    <row r="157" spans="1:23" x14ac:dyDescent="0.2">
      <c r="A157">
        <f t="shared" si="40"/>
        <v>140</v>
      </c>
      <c r="B157" s="163">
        <v>43964</v>
      </c>
      <c r="C157" s="131">
        <v>0</v>
      </c>
      <c r="D157">
        <v>20100</v>
      </c>
      <c r="E157">
        <v>20410</v>
      </c>
      <c r="F157">
        <v>20030</v>
      </c>
      <c r="G157">
        <v>20130</v>
      </c>
      <c r="H157">
        <v>65269</v>
      </c>
      <c r="I157">
        <f t="shared" ca="1" si="39"/>
        <v>20154</v>
      </c>
      <c r="J157">
        <f t="shared" ca="1" si="39"/>
        <v>19465.599999999999</v>
      </c>
      <c r="K157">
        <f t="shared" ca="1" si="39"/>
        <v>19191.8</v>
      </c>
      <c r="L157">
        <f t="shared" ca="1" si="39"/>
        <v>20583.066666666666</v>
      </c>
      <c r="N157">
        <f t="shared" si="38"/>
        <v>99</v>
      </c>
      <c r="O157" s="163">
        <f t="shared" ca="1" si="29"/>
        <v>44021</v>
      </c>
      <c r="P157">
        <f t="shared" ca="1" si="30"/>
        <v>22500</v>
      </c>
      <c r="Q157">
        <f t="shared" ca="1" si="31"/>
        <v>22670</v>
      </c>
      <c r="R157">
        <f t="shared" ca="1" si="32"/>
        <v>22260</v>
      </c>
      <c r="S157">
        <f t="shared" ca="1" si="33"/>
        <v>22400</v>
      </c>
      <c r="T157">
        <f t="shared" ca="1" si="34"/>
        <v>22428</v>
      </c>
      <c r="U157">
        <f t="shared" ca="1" si="35"/>
        <v>22420.799999999999</v>
      </c>
      <c r="V157">
        <f t="shared" ca="1" si="36"/>
        <v>21630.799999999999</v>
      </c>
      <c r="W157">
        <f t="shared" ca="1" si="37"/>
        <v>20725.599999999999</v>
      </c>
    </row>
    <row r="158" spans="1:23" x14ac:dyDescent="0.2">
      <c r="A158">
        <f t="shared" si="40"/>
        <v>141</v>
      </c>
      <c r="B158" s="163">
        <v>43963</v>
      </c>
      <c r="C158" s="131">
        <v>0</v>
      </c>
      <c r="D158">
        <v>20470</v>
      </c>
      <c r="E158">
        <v>20490</v>
      </c>
      <c r="F158">
        <v>20140</v>
      </c>
      <c r="G158">
        <v>20160</v>
      </c>
      <c r="H158">
        <v>54728</v>
      </c>
      <c r="I158">
        <f t="shared" ca="1" si="39"/>
        <v>20026</v>
      </c>
      <c r="J158">
        <f t="shared" ca="1" si="39"/>
        <v>19384</v>
      </c>
      <c r="K158">
        <f t="shared" ca="1" si="39"/>
        <v>19234.2</v>
      </c>
      <c r="L158">
        <f t="shared" ca="1" si="39"/>
        <v>20635.2</v>
      </c>
      <c r="N158">
        <f t="shared" si="38"/>
        <v>98</v>
      </c>
      <c r="O158" s="163">
        <f t="shared" ca="1" si="29"/>
        <v>44022</v>
      </c>
      <c r="P158">
        <f t="shared" ca="1" si="30"/>
        <v>22450</v>
      </c>
      <c r="Q158">
        <f t="shared" ca="1" si="31"/>
        <v>22610</v>
      </c>
      <c r="R158">
        <f t="shared" ca="1" si="32"/>
        <v>22270</v>
      </c>
      <c r="S158">
        <f t="shared" ca="1" si="33"/>
        <v>22610</v>
      </c>
      <c r="T158">
        <f t="shared" ca="1" si="34"/>
        <v>22514</v>
      </c>
      <c r="U158">
        <f t="shared" ca="1" si="35"/>
        <v>22398.799999999999</v>
      </c>
      <c r="V158">
        <f t="shared" ca="1" si="36"/>
        <v>21687</v>
      </c>
      <c r="W158">
        <f t="shared" ca="1" si="37"/>
        <v>20797.866666666665</v>
      </c>
    </row>
    <row r="159" spans="1:23" x14ac:dyDescent="0.2">
      <c r="A159">
        <f t="shared" si="40"/>
        <v>142</v>
      </c>
      <c r="B159" s="163">
        <v>43962</v>
      </c>
      <c r="C159" s="131">
        <v>0</v>
      </c>
      <c r="D159">
        <v>20340</v>
      </c>
      <c r="E159">
        <v>20620</v>
      </c>
      <c r="F159">
        <v>20290</v>
      </c>
      <c r="G159">
        <v>20490</v>
      </c>
      <c r="H159">
        <v>62779</v>
      </c>
      <c r="I159">
        <f t="shared" ref="I159:L178" ca="1" si="41">IF(ISNUMBER($A159),IF($D$9-$A159&gt;=I$15-1,AVERAGE(OFFSET($G159,0,0,I$15,1)),NA()),"")</f>
        <v>19988</v>
      </c>
      <c r="J159">
        <f t="shared" ca="1" si="41"/>
        <v>19281.599999999999</v>
      </c>
      <c r="K159">
        <f t="shared" ca="1" si="41"/>
        <v>19271</v>
      </c>
      <c r="L159">
        <f t="shared" ca="1" si="41"/>
        <v>20686.666666666668</v>
      </c>
      <c r="N159">
        <f t="shared" si="38"/>
        <v>97</v>
      </c>
      <c r="O159" s="163">
        <f t="shared" ca="1" si="29"/>
        <v>44025</v>
      </c>
      <c r="P159">
        <f t="shared" ca="1" si="30"/>
        <v>22610</v>
      </c>
      <c r="Q159">
        <f t="shared" ca="1" si="31"/>
        <v>22840</v>
      </c>
      <c r="R159">
        <f t="shared" ca="1" si="32"/>
        <v>22500</v>
      </c>
      <c r="S159">
        <f t="shared" ca="1" si="33"/>
        <v>22540</v>
      </c>
      <c r="T159">
        <f t="shared" ca="1" si="34"/>
        <v>22496</v>
      </c>
      <c r="U159">
        <f t="shared" ca="1" si="35"/>
        <v>22372</v>
      </c>
      <c r="V159">
        <f t="shared" ca="1" si="36"/>
        <v>21738.6</v>
      </c>
      <c r="W159">
        <f t="shared" ca="1" si="37"/>
        <v>20846</v>
      </c>
    </row>
    <row r="160" spans="1:23" x14ac:dyDescent="0.2">
      <c r="A160">
        <f t="shared" si="40"/>
        <v>143</v>
      </c>
      <c r="B160" s="163">
        <v>43959</v>
      </c>
      <c r="C160" s="131">
        <v>0</v>
      </c>
      <c r="D160">
        <v>19830</v>
      </c>
      <c r="E160">
        <v>20230</v>
      </c>
      <c r="F160">
        <v>19820</v>
      </c>
      <c r="G160">
        <v>20230</v>
      </c>
      <c r="H160">
        <v>65523</v>
      </c>
      <c r="I160">
        <f t="shared" ca="1" si="41"/>
        <v>19882</v>
      </c>
      <c r="J160">
        <f t="shared" ca="1" si="41"/>
        <v>19210</v>
      </c>
      <c r="K160">
        <f t="shared" ca="1" si="41"/>
        <v>19324.2</v>
      </c>
      <c r="L160">
        <f t="shared" ca="1" si="41"/>
        <v>20734.133333333335</v>
      </c>
      <c r="N160">
        <f t="shared" si="38"/>
        <v>96</v>
      </c>
      <c r="O160" s="163">
        <f t="shared" ca="1" si="29"/>
        <v>44026</v>
      </c>
      <c r="P160">
        <f t="shared" ca="1" si="30"/>
        <v>22630</v>
      </c>
      <c r="Q160">
        <f t="shared" ca="1" si="31"/>
        <v>22730</v>
      </c>
      <c r="R160">
        <f t="shared" ca="1" si="32"/>
        <v>22480</v>
      </c>
      <c r="S160">
        <f t="shared" ca="1" si="33"/>
        <v>22710</v>
      </c>
      <c r="T160">
        <f t="shared" ca="1" si="34"/>
        <v>22550</v>
      </c>
      <c r="U160">
        <f t="shared" ca="1" si="35"/>
        <v>22365.599999999999</v>
      </c>
      <c r="V160">
        <f t="shared" ca="1" si="36"/>
        <v>21793.4</v>
      </c>
      <c r="W160">
        <f t="shared" ca="1" si="37"/>
        <v>20895.866666666665</v>
      </c>
    </row>
    <row r="161" spans="1:23" x14ac:dyDescent="0.2">
      <c r="A161">
        <f t="shared" si="40"/>
        <v>144</v>
      </c>
      <c r="B161" s="163">
        <v>43958</v>
      </c>
      <c r="C161" s="131">
        <v>0</v>
      </c>
      <c r="D161">
        <v>19360</v>
      </c>
      <c r="E161">
        <v>19850</v>
      </c>
      <c r="F161">
        <v>19350</v>
      </c>
      <c r="G161">
        <v>19760</v>
      </c>
      <c r="H161">
        <v>55764</v>
      </c>
      <c r="I161">
        <f t="shared" ca="1" si="41"/>
        <v>19796</v>
      </c>
      <c r="J161">
        <f t="shared" ca="1" si="41"/>
        <v>19164.8</v>
      </c>
      <c r="K161">
        <f t="shared" ca="1" si="41"/>
        <v>19389.599999999999</v>
      </c>
      <c r="L161">
        <f t="shared" ca="1" si="41"/>
        <v>20783.066666666666</v>
      </c>
      <c r="N161">
        <f t="shared" si="38"/>
        <v>95</v>
      </c>
      <c r="O161" s="163">
        <f t="shared" ca="1" si="29"/>
        <v>44027</v>
      </c>
      <c r="P161">
        <f t="shared" ca="1" si="30"/>
        <v>22790</v>
      </c>
      <c r="Q161">
        <f t="shared" ca="1" si="31"/>
        <v>23010</v>
      </c>
      <c r="R161">
        <f t="shared" ca="1" si="32"/>
        <v>22780</v>
      </c>
      <c r="S161">
        <f t="shared" ca="1" si="33"/>
        <v>22880</v>
      </c>
      <c r="T161">
        <f t="shared" ca="1" si="34"/>
        <v>22628</v>
      </c>
      <c r="U161">
        <f t="shared" ca="1" si="35"/>
        <v>22367.599999999999</v>
      </c>
      <c r="V161">
        <f t="shared" ca="1" si="36"/>
        <v>21861.200000000001</v>
      </c>
      <c r="W161">
        <f t="shared" ca="1" si="37"/>
        <v>20946.266666666666</v>
      </c>
    </row>
    <row r="162" spans="1:23" x14ac:dyDescent="0.2">
      <c r="A162">
        <f t="shared" si="40"/>
        <v>145</v>
      </c>
      <c r="B162" s="163">
        <v>43952</v>
      </c>
      <c r="C162" s="131">
        <v>0</v>
      </c>
      <c r="D162">
        <v>19950</v>
      </c>
      <c r="E162">
        <v>19970</v>
      </c>
      <c r="F162">
        <v>19450</v>
      </c>
      <c r="G162">
        <v>19490</v>
      </c>
      <c r="H162">
        <v>69016</v>
      </c>
      <c r="I162">
        <f t="shared" ca="1" si="41"/>
        <v>19732</v>
      </c>
      <c r="J162">
        <f t="shared" ca="1" si="41"/>
        <v>19116.400000000001</v>
      </c>
      <c r="K162">
        <f t="shared" ca="1" si="41"/>
        <v>19466.400000000001</v>
      </c>
      <c r="L162">
        <f t="shared" ca="1" si="41"/>
        <v>20838.933333333334</v>
      </c>
      <c r="N162">
        <f t="shared" si="38"/>
        <v>94</v>
      </c>
      <c r="O162" s="163">
        <f t="shared" ca="1" si="29"/>
        <v>44028</v>
      </c>
      <c r="P162">
        <f t="shared" ca="1" si="30"/>
        <v>22900</v>
      </c>
      <c r="Q162">
        <f t="shared" ca="1" si="31"/>
        <v>22910</v>
      </c>
      <c r="R162">
        <f t="shared" ca="1" si="32"/>
        <v>22650</v>
      </c>
      <c r="S162">
        <f t="shared" ca="1" si="33"/>
        <v>22750</v>
      </c>
      <c r="T162">
        <f t="shared" ca="1" si="34"/>
        <v>22698</v>
      </c>
      <c r="U162">
        <f t="shared" ca="1" si="35"/>
        <v>22411.200000000001</v>
      </c>
      <c r="V162">
        <f t="shared" ca="1" si="36"/>
        <v>21921</v>
      </c>
      <c r="W162">
        <f t="shared" ca="1" si="37"/>
        <v>21002.266666666666</v>
      </c>
    </row>
    <row r="163" spans="1:23" x14ac:dyDescent="0.2">
      <c r="A163">
        <f t="shared" si="40"/>
        <v>146</v>
      </c>
      <c r="B163" s="163">
        <v>43951</v>
      </c>
      <c r="C163" s="131">
        <v>0</v>
      </c>
      <c r="D163">
        <v>20320</v>
      </c>
      <c r="E163">
        <v>20360</v>
      </c>
      <c r="F163">
        <v>19810</v>
      </c>
      <c r="G163">
        <v>19970</v>
      </c>
      <c r="H163">
        <v>77802</v>
      </c>
      <c r="I163">
        <f t="shared" ca="1" si="41"/>
        <v>19708</v>
      </c>
      <c r="J163">
        <f t="shared" ca="1" si="41"/>
        <v>19100.8</v>
      </c>
      <c r="K163">
        <f t="shared" ca="1" si="41"/>
        <v>19540.400000000001</v>
      </c>
      <c r="L163">
        <f t="shared" ca="1" si="41"/>
        <v>20894.666666666668</v>
      </c>
      <c r="N163">
        <f t="shared" si="38"/>
        <v>93</v>
      </c>
      <c r="O163" s="163">
        <f t="shared" ca="1" si="29"/>
        <v>44029</v>
      </c>
      <c r="P163">
        <f t="shared" ca="1" si="30"/>
        <v>22790</v>
      </c>
      <c r="Q163">
        <f t="shared" ca="1" si="31"/>
        <v>22830</v>
      </c>
      <c r="R163">
        <f t="shared" ca="1" si="32"/>
        <v>22600</v>
      </c>
      <c r="S163">
        <f t="shared" ca="1" si="33"/>
        <v>22690</v>
      </c>
      <c r="T163">
        <f t="shared" ca="1" si="34"/>
        <v>22714</v>
      </c>
      <c r="U163">
        <f t="shared" ca="1" si="35"/>
        <v>22431.200000000001</v>
      </c>
      <c r="V163">
        <f t="shared" ca="1" si="36"/>
        <v>21970.2</v>
      </c>
      <c r="W163">
        <f t="shared" ca="1" si="37"/>
        <v>21050.133333333335</v>
      </c>
    </row>
    <row r="164" spans="1:23" x14ac:dyDescent="0.2">
      <c r="A164">
        <f t="shared" si="40"/>
        <v>147</v>
      </c>
      <c r="B164" s="163">
        <v>43949</v>
      </c>
      <c r="C164" s="131">
        <v>0</v>
      </c>
      <c r="D164">
        <v>19760</v>
      </c>
      <c r="E164">
        <v>20140</v>
      </c>
      <c r="F164">
        <v>19620</v>
      </c>
      <c r="G164">
        <v>19960</v>
      </c>
      <c r="H164">
        <v>55578</v>
      </c>
      <c r="I164">
        <f t="shared" ca="1" si="41"/>
        <v>19568</v>
      </c>
      <c r="J164">
        <f t="shared" ca="1" si="41"/>
        <v>19060.8</v>
      </c>
      <c r="K164">
        <f t="shared" ca="1" si="41"/>
        <v>19611.2</v>
      </c>
      <c r="L164">
        <f t="shared" ca="1" si="41"/>
        <v>20944.8</v>
      </c>
      <c r="N164">
        <f t="shared" si="38"/>
        <v>92</v>
      </c>
      <c r="O164" s="163">
        <f t="shared" ca="1" si="29"/>
        <v>44032</v>
      </c>
      <c r="P164">
        <f t="shared" ca="1" si="30"/>
        <v>22730</v>
      </c>
      <c r="Q164">
        <f t="shared" ca="1" si="31"/>
        <v>22810</v>
      </c>
      <c r="R164">
        <f t="shared" ca="1" si="32"/>
        <v>22550</v>
      </c>
      <c r="S164">
        <f t="shared" ca="1" si="33"/>
        <v>22800</v>
      </c>
      <c r="T164">
        <f t="shared" ca="1" si="34"/>
        <v>22766</v>
      </c>
      <c r="U164">
        <f t="shared" ca="1" si="35"/>
        <v>22466.400000000001</v>
      </c>
      <c r="V164">
        <f t="shared" ca="1" si="36"/>
        <v>22016.400000000001</v>
      </c>
      <c r="W164">
        <f t="shared" ca="1" si="37"/>
        <v>21104.799999999999</v>
      </c>
    </row>
    <row r="165" spans="1:23" x14ac:dyDescent="0.2">
      <c r="A165">
        <f t="shared" si="40"/>
        <v>148</v>
      </c>
      <c r="B165" s="163">
        <v>43948</v>
      </c>
      <c r="C165" s="131">
        <v>0</v>
      </c>
      <c r="D165">
        <v>19450</v>
      </c>
      <c r="E165">
        <v>19830</v>
      </c>
      <c r="F165">
        <v>19430</v>
      </c>
      <c r="G165">
        <v>19800</v>
      </c>
      <c r="H165">
        <v>52229</v>
      </c>
      <c r="I165">
        <f t="shared" ca="1" si="41"/>
        <v>19386</v>
      </c>
      <c r="J165">
        <f t="shared" ca="1" si="41"/>
        <v>19019.599999999999</v>
      </c>
      <c r="K165">
        <f t="shared" ca="1" si="41"/>
        <v>19681.8</v>
      </c>
      <c r="L165">
        <f t="shared" ca="1" si="41"/>
        <v>20993.066666666666</v>
      </c>
      <c r="N165">
        <f t="shared" si="38"/>
        <v>91</v>
      </c>
      <c r="O165" s="163">
        <f t="shared" ca="1" si="29"/>
        <v>44033</v>
      </c>
      <c r="P165">
        <f t="shared" ca="1" si="30"/>
        <v>22800</v>
      </c>
      <c r="Q165">
        <f t="shared" ca="1" si="31"/>
        <v>22930</v>
      </c>
      <c r="R165">
        <f t="shared" ca="1" si="32"/>
        <v>22700</v>
      </c>
      <c r="S165">
        <f t="shared" ca="1" si="33"/>
        <v>22720</v>
      </c>
      <c r="T165">
        <f t="shared" ca="1" si="34"/>
        <v>22768</v>
      </c>
      <c r="U165">
        <f t="shared" ca="1" si="35"/>
        <v>22482.799999999999</v>
      </c>
      <c r="V165">
        <f t="shared" ca="1" si="36"/>
        <v>22067.599999999999</v>
      </c>
      <c r="W165">
        <f t="shared" ca="1" si="37"/>
        <v>21173.066666666666</v>
      </c>
    </row>
    <row r="166" spans="1:23" x14ac:dyDescent="0.2">
      <c r="A166">
        <f t="shared" si="40"/>
        <v>149</v>
      </c>
      <c r="B166" s="163">
        <v>43945</v>
      </c>
      <c r="C166" s="131">
        <v>0</v>
      </c>
      <c r="D166">
        <v>19340</v>
      </c>
      <c r="E166">
        <v>19460</v>
      </c>
      <c r="F166">
        <v>19150</v>
      </c>
      <c r="G166">
        <v>19440</v>
      </c>
      <c r="H166">
        <v>43830</v>
      </c>
      <c r="I166">
        <f t="shared" ca="1" si="41"/>
        <v>19290</v>
      </c>
      <c r="J166">
        <f t="shared" ca="1" si="41"/>
        <v>18915.2</v>
      </c>
      <c r="K166">
        <f t="shared" ca="1" si="41"/>
        <v>19760.400000000001</v>
      </c>
      <c r="L166">
        <f t="shared" ca="1" si="41"/>
        <v>21041.066666666666</v>
      </c>
      <c r="N166">
        <f t="shared" si="38"/>
        <v>90</v>
      </c>
      <c r="O166" s="163">
        <f t="shared" ca="1" si="29"/>
        <v>44034</v>
      </c>
      <c r="P166">
        <f t="shared" ca="1" si="30"/>
        <v>22760</v>
      </c>
      <c r="Q166">
        <f t="shared" ca="1" si="31"/>
        <v>22830</v>
      </c>
      <c r="R166">
        <f t="shared" ca="1" si="32"/>
        <v>22630</v>
      </c>
      <c r="S166">
        <f t="shared" ca="1" si="33"/>
        <v>22760</v>
      </c>
      <c r="T166">
        <f t="shared" ca="1" si="34"/>
        <v>22744</v>
      </c>
      <c r="U166">
        <f t="shared" ca="1" si="35"/>
        <v>22496</v>
      </c>
      <c r="V166">
        <f t="shared" ca="1" si="36"/>
        <v>22120.2</v>
      </c>
      <c r="W166">
        <f t="shared" ca="1" si="37"/>
        <v>21235.333333333332</v>
      </c>
    </row>
    <row r="167" spans="1:23" x14ac:dyDescent="0.2">
      <c r="A167">
        <f t="shared" si="40"/>
        <v>150</v>
      </c>
      <c r="B167" s="163">
        <v>43944</v>
      </c>
      <c r="C167" s="131">
        <v>0</v>
      </c>
      <c r="D167">
        <v>19240</v>
      </c>
      <c r="E167">
        <v>19660</v>
      </c>
      <c r="F167">
        <v>19200</v>
      </c>
      <c r="G167">
        <v>19370</v>
      </c>
      <c r="H167">
        <v>56792</v>
      </c>
      <c r="I167">
        <f t="shared" ca="1" si="41"/>
        <v>19320</v>
      </c>
      <c r="J167">
        <f t="shared" ca="1" si="41"/>
        <v>18818.8</v>
      </c>
      <c r="K167">
        <f t="shared" ca="1" si="41"/>
        <v>19850.8</v>
      </c>
      <c r="L167">
        <f t="shared" ca="1" si="41"/>
        <v>21092.533333333333</v>
      </c>
      <c r="N167">
        <f t="shared" si="38"/>
        <v>89</v>
      </c>
      <c r="O167" s="163">
        <f t="shared" ca="1" si="29"/>
        <v>44039</v>
      </c>
      <c r="P167">
        <f t="shared" ca="1" si="30"/>
        <v>22510</v>
      </c>
      <c r="Q167">
        <f t="shared" ca="1" si="31"/>
        <v>22720</v>
      </c>
      <c r="R167">
        <f t="shared" ca="1" si="32"/>
        <v>22390</v>
      </c>
      <c r="S167">
        <f t="shared" ca="1" si="33"/>
        <v>22680</v>
      </c>
      <c r="T167">
        <f t="shared" ca="1" si="34"/>
        <v>22730</v>
      </c>
      <c r="U167">
        <f t="shared" ca="1" si="35"/>
        <v>22508.799999999999</v>
      </c>
      <c r="V167">
        <f t="shared" ca="1" si="36"/>
        <v>22172.2</v>
      </c>
      <c r="W167">
        <f t="shared" ca="1" si="37"/>
        <v>21301.733333333334</v>
      </c>
    </row>
    <row r="168" spans="1:23" x14ac:dyDescent="0.2">
      <c r="A168">
        <f t="shared" si="40"/>
        <v>151</v>
      </c>
      <c r="B168" s="163">
        <v>43943</v>
      </c>
      <c r="C168" s="131">
        <v>0</v>
      </c>
      <c r="D168">
        <v>19090</v>
      </c>
      <c r="E168">
        <v>19330</v>
      </c>
      <c r="F168">
        <v>18830</v>
      </c>
      <c r="G168">
        <v>19270</v>
      </c>
      <c r="H168">
        <v>59376</v>
      </c>
      <c r="I168">
        <f t="shared" ca="1" si="41"/>
        <v>19286</v>
      </c>
      <c r="J168">
        <f t="shared" ca="1" si="41"/>
        <v>18701.2</v>
      </c>
      <c r="K168">
        <f t="shared" ca="1" si="41"/>
        <v>19937.2</v>
      </c>
      <c r="L168">
        <f t="shared" ca="1" si="41"/>
        <v>21146.933333333334</v>
      </c>
      <c r="N168">
        <f t="shared" si="38"/>
        <v>88</v>
      </c>
      <c r="O168" s="163">
        <f t="shared" ca="1" si="29"/>
        <v>44040</v>
      </c>
      <c r="P168">
        <f t="shared" ca="1" si="30"/>
        <v>22660</v>
      </c>
      <c r="Q168">
        <f t="shared" ca="1" si="31"/>
        <v>22820</v>
      </c>
      <c r="R168">
        <f t="shared" ca="1" si="32"/>
        <v>22480</v>
      </c>
      <c r="S168">
        <f t="shared" ca="1" si="33"/>
        <v>22500</v>
      </c>
      <c r="T168">
        <f t="shared" ca="1" si="34"/>
        <v>22692</v>
      </c>
      <c r="U168">
        <f t="shared" ca="1" si="35"/>
        <v>22517.599999999999</v>
      </c>
      <c r="V168">
        <f t="shared" ca="1" si="36"/>
        <v>22222</v>
      </c>
      <c r="W168">
        <f t="shared" ca="1" si="37"/>
        <v>21349.599999999999</v>
      </c>
    </row>
    <row r="169" spans="1:23" x14ac:dyDescent="0.2">
      <c r="A169">
        <f t="shared" si="40"/>
        <v>152</v>
      </c>
      <c r="B169" s="163">
        <v>43942</v>
      </c>
      <c r="C169" s="131">
        <v>0</v>
      </c>
      <c r="D169">
        <v>19440</v>
      </c>
      <c r="E169">
        <v>19520</v>
      </c>
      <c r="F169">
        <v>18970</v>
      </c>
      <c r="G169">
        <v>19050</v>
      </c>
      <c r="H169">
        <v>71225</v>
      </c>
      <c r="I169">
        <f t="shared" ca="1" si="41"/>
        <v>19290</v>
      </c>
      <c r="J169">
        <f t="shared" ca="1" si="41"/>
        <v>18614</v>
      </c>
      <c r="K169">
        <f t="shared" ca="1" si="41"/>
        <v>20025.599999999999</v>
      </c>
      <c r="L169">
        <f t="shared" ca="1" si="41"/>
        <v>21206.799999999999</v>
      </c>
      <c r="N169">
        <f t="shared" si="38"/>
        <v>87</v>
      </c>
      <c r="O169" s="163">
        <f t="shared" ca="1" si="29"/>
        <v>44041</v>
      </c>
      <c r="P169">
        <f t="shared" ca="1" si="30"/>
        <v>22530</v>
      </c>
      <c r="Q169">
        <f t="shared" ca="1" si="31"/>
        <v>22550</v>
      </c>
      <c r="R169">
        <f t="shared" ca="1" si="32"/>
        <v>22340</v>
      </c>
      <c r="S169">
        <f t="shared" ca="1" si="33"/>
        <v>22530</v>
      </c>
      <c r="T169">
        <f t="shared" ca="1" si="34"/>
        <v>22638</v>
      </c>
      <c r="U169">
        <f t="shared" ca="1" si="35"/>
        <v>22516</v>
      </c>
      <c r="V169">
        <f t="shared" ca="1" si="36"/>
        <v>22260.6</v>
      </c>
      <c r="W169">
        <f t="shared" ca="1" si="37"/>
        <v>21397.066666666666</v>
      </c>
    </row>
    <row r="170" spans="1:23" x14ac:dyDescent="0.2">
      <c r="A170">
        <f t="shared" si="40"/>
        <v>153</v>
      </c>
      <c r="B170" s="163">
        <v>43941</v>
      </c>
      <c r="C170" s="131">
        <v>0</v>
      </c>
      <c r="D170">
        <v>19540</v>
      </c>
      <c r="E170">
        <v>19770</v>
      </c>
      <c r="F170">
        <v>19290</v>
      </c>
      <c r="G170">
        <v>19320</v>
      </c>
      <c r="H170">
        <v>45026</v>
      </c>
      <c r="I170">
        <f t="shared" ca="1" si="41"/>
        <v>19384</v>
      </c>
      <c r="J170">
        <f t="shared" ca="1" si="41"/>
        <v>18504</v>
      </c>
      <c r="K170">
        <f t="shared" ca="1" si="41"/>
        <v>20122.2</v>
      </c>
      <c r="L170">
        <f t="shared" ca="1" si="41"/>
        <v>21271.333333333332</v>
      </c>
      <c r="N170">
        <f t="shared" si="38"/>
        <v>86</v>
      </c>
      <c r="O170" s="163">
        <f t="shared" ca="1" si="29"/>
        <v>44042</v>
      </c>
      <c r="P170">
        <f t="shared" ca="1" si="30"/>
        <v>22520</v>
      </c>
      <c r="Q170">
        <f t="shared" ca="1" si="31"/>
        <v>22530</v>
      </c>
      <c r="R170">
        <f t="shared" ca="1" si="32"/>
        <v>21950</v>
      </c>
      <c r="S170">
        <f t="shared" ca="1" si="33"/>
        <v>22240</v>
      </c>
      <c r="T170">
        <f t="shared" ca="1" si="34"/>
        <v>22542</v>
      </c>
      <c r="U170">
        <f t="shared" ca="1" si="35"/>
        <v>22504.799999999999</v>
      </c>
      <c r="V170">
        <f t="shared" ca="1" si="36"/>
        <v>22297.599999999999</v>
      </c>
      <c r="W170">
        <f t="shared" ca="1" si="37"/>
        <v>21438.533333333333</v>
      </c>
    </row>
    <row r="171" spans="1:23" x14ac:dyDescent="0.2">
      <c r="A171">
        <f t="shared" si="40"/>
        <v>154</v>
      </c>
      <c r="B171" s="163">
        <v>43938</v>
      </c>
      <c r="C171" s="131">
        <v>0</v>
      </c>
      <c r="D171">
        <v>19600</v>
      </c>
      <c r="E171">
        <v>19910</v>
      </c>
      <c r="F171">
        <v>19360</v>
      </c>
      <c r="G171">
        <v>19590</v>
      </c>
      <c r="H171">
        <v>75219</v>
      </c>
      <c r="I171">
        <f t="shared" ca="1" si="41"/>
        <v>19340</v>
      </c>
      <c r="J171">
        <f t="shared" ca="1" si="41"/>
        <v>18448</v>
      </c>
      <c r="K171">
        <f t="shared" ca="1" si="41"/>
        <v>20209.599999999999</v>
      </c>
      <c r="L171">
        <f t="shared" ca="1" si="41"/>
        <v>21329.599999999999</v>
      </c>
      <c r="N171">
        <f t="shared" si="38"/>
        <v>85</v>
      </c>
      <c r="O171" s="163">
        <f t="shared" ca="1" si="29"/>
        <v>44043</v>
      </c>
      <c r="P171">
        <f t="shared" ca="1" si="30"/>
        <v>22300</v>
      </c>
      <c r="Q171">
        <f t="shared" ca="1" si="31"/>
        <v>22300</v>
      </c>
      <c r="R171">
        <f t="shared" ca="1" si="32"/>
        <v>21680</v>
      </c>
      <c r="S171">
        <f t="shared" ca="1" si="33"/>
        <v>21940</v>
      </c>
      <c r="T171">
        <f t="shared" ca="1" si="34"/>
        <v>22378</v>
      </c>
      <c r="U171">
        <f t="shared" ca="1" si="35"/>
        <v>22494</v>
      </c>
      <c r="V171">
        <f t="shared" ca="1" si="36"/>
        <v>22322</v>
      </c>
      <c r="W171">
        <f t="shared" ca="1" si="37"/>
        <v>21471.466666666667</v>
      </c>
    </row>
    <row r="172" spans="1:23" x14ac:dyDescent="0.2">
      <c r="A172">
        <f t="shared" si="40"/>
        <v>155</v>
      </c>
      <c r="B172" s="163">
        <v>43937</v>
      </c>
      <c r="C172" s="131">
        <v>0</v>
      </c>
      <c r="D172">
        <v>19260</v>
      </c>
      <c r="E172">
        <v>19340</v>
      </c>
      <c r="F172">
        <v>18990</v>
      </c>
      <c r="G172">
        <v>19200</v>
      </c>
      <c r="H172">
        <v>56812</v>
      </c>
      <c r="I172">
        <f t="shared" ca="1" si="41"/>
        <v>19286</v>
      </c>
      <c r="J172">
        <f t="shared" ca="1" si="41"/>
        <v>18339.2</v>
      </c>
      <c r="K172">
        <f t="shared" ca="1" si="41"/>
        <v>20285.599999999999</v>
      </c>
      <c r="L172">
        <f t="shared" ca="1" si="41"/>
        <v>21385.333333333332</v>
      </c>
      <c r="N172">
        <f t="shared" si="38"/>
        <v>84</v>
      </c>
      <c r="O172" s="163">
        <f t="shared" ca="1" si="29"/>
        <v>44046</v>
      </c>
      <c r="P172">
        <f t="shared" ca="1" si="30"/>
        <v>21970</v>
      </c>
      <c r="Q172">
        <f t="shared" ca="1" si="31"/>
        <v>22390</v>
      </c>
      <c r="R172">
        <f t="shared" ca="1" si="32"/>
        <v>21900</v>
      </c>
      <c r="S172">
        <f t="shared" ca="1" si="33"/>
        <v>22370</v>
      </c>
      <c r="T172">
        <f t="shared" ca="1" si="34"/>
        <v>22316</v>
      </c>
      <c r="U172">
        <f t="shared" ca="1" si="35"/>
        <v>22490</v>
      </c>
      <c r="V172">
        <f t="shared" ca="1" si="36"/>
        <v>22359.8</v>
      </c>
      <c r="W172">
        <f t="shared" ca="1" si="37"/>
        <v>21512.133333333335</v>
      </c>
    </row>
    <row r="173" spans="1:23" x14ac:dyDescent="0.2">
      <c r="A173">
        <f t="shared" si="40"/>
        <v>156</v>
      </c>
      <c r="B173" s="163">
        <v>43936</v>
      </c>
      <c r="C173" s="131">
        <v>0</v>
      </c>
      <c r="D173">
        <v>19520</v>
      </c>
      <c r="E173">
        <v>19640</v>
      </c>
      <c r="F173">
        <v>19180</v>
      </c>
      <c r="G173">
        <v>19290</v>
      </c>
      <c r="H173">
        <v>53634</v>
      </c>
      <c r="I173">
        <f t="shared" ca="1" si="41"/>
        <v>19340</v>
      </c>
      <c r="J173">
        <f t="shared" ca="1" si="41"/>
        <v>18336.400000000001</v>
      </c>
      <c r="K173">
        <f t="shared" ca="1" si="41"/>
        <v>20360.2</v>
      </c>
      <c r="L173">
        <f t="shared" ca="1" si="41"/>
        <v>21446.266666666666</v>
      </c>
      <c r="N173">
        <f t="shared" si="38"/>
        <v>83</v>
      </c>
      <c r="O173" s="163">
        <f t="shared" ca="1" si="29"/>
        <v>44047</v>
      </c>
      <c r="P173">
        <f t="shared" ca="1" si="30"/>
        <v>22360</v>
      </c>
      <c r="Q173">
        <f t="shared" ca="1" si="31"/>
        <v>22590</v>
      </c>
      <c r="R173">
        <f t="shared" ca="1" si="32"/>
        <v>22360</v>
      </c>
      <c r="S173">
        <f t="shared" ca="1" si="33"/>
        <v>22470</v>
      </c>
      <c r="T173">
        <f t="shared" ca="1" si="34"/>
        <v>22310</v>
      </c>
      <c r="U173">
        <f t="shared" ca="1" si="35"/>
        <v>22499.599999999999</v>
      </c>
      <c r="V173">
        <f t="shared" ca="1" si="36"/>
        <v>22397.4</v>
      </c>
      <c r="W173">
        <f t="shared" ca="1" si="37"/>
        <v>21557.066666666666</v>
      </c>
    </row>
    <row r="174" spans="1:23" x14ac:dyDescent="0.2">
      <c r="A174">
        <f t="shared" si="40"/>
        <v>157</v>
      </c>
      <c r="B174" s="163">
        <v>43935</v>
      </c>
      <c r="C174" s="131">
        <v>0</v>
      </c>
      <c r="D174">
        <v>19140</v>
      </c>
      <c r="E174">
        <v>19700</v>
      </c>
      <c r="F174">
        <v>19080</v>
      </c>
      <c r="G174">
        <v>19520</v>
      </c>
      <c r="H174">
        <v>69434</v>
      </c>
      <c r="I174">
        <f t="shared" ca="1" si="41"/>
        <v>19308</v>
      </c>
      <c r="J174">
        <f t="shared" ca="1" si="41"/>
        <v>18366.8</v>
      </c>
      <c r="K174">
        <f t="shared" ca="1" si="41"/>
        <v>20427.400000000001</v>
      </c>
      <c r="L174">
        <f t="shared" ca="1" si="41"/>
        <v>21506.400000000001</v>
      </c>
      <c r="N174">
        <f t="shared" si="38"/>
        <v>82</v>
      </c>
      <c r="O174" s="163">
        <f t="shared" ca="1" si="29"/>
        <v>44048</v>
      </c>
      <c r="P174">
        <f t="shared" ca="1" si="30"/>
        <v>22460</v>
      </c>
      <c r="Q174">
        <f t="shared" ca="1" si="31"/>
        <v>22620</v>
      </c>
      <c r="R174">
        <f t="shared" ca="1" si="32"/>
        <v>22340</v>
      </c>
      <c r="S174">
        <f t="shared" ca="1" si="33"/>
        <v>22460</v>
      </c>
      <c r="T174">
        <f t="shared" ca="1" si="34"/>
        <v>22296</v>
      </c>
      <c r="U174">
        <f t="shared" ca="1" si="35"/>
        <v>22504.400000000001</v>
      </c>
      <c r="V174">
        <f t="shared" ca="1" si="36"/>
        <v>22427.200000000001</v>
      </c>
      <c r="W174">
        <f t="shared" ca="1" si="37"/>
        <v>21596.266666666666</v>
      </c>
    </row>
    <row r="175" spans="1:23" x14ac:dyDescent="0.2">
      <c r="A175">
        <f t="shared" si="40"/>
        <v>158</v>
      </c>
      <c r="B175" s="163">
        <v>43934</v>
      </c>
      <c r="C175" s="131">
        <v>0</v>
      </c>
      <c r="D175">
        <v>19220</v>
      </c>
      <c r="E175">
        <v>19350</v>
      </c>
      <c r="F175">
        <v>18940</v>
      </c>
      <c r="G175">
        <v>19100</v>
      </c>
      <c r="H175">
        <v>41790</v>
      </c>
      <c r="I175">
        <f t="shared" ca="1" si="41"/>
        <v>19198</v>
      </c>
      <c r="J175">
        <f t="shared" ca="1" si="41"/>
        <v>18341.599999999999</v>
      </c>
      <c r="K175">
        <f t="shared" ca="1" si="41"/>
        <v>20498.599999999999</v>
      </c>
      <c r="L175">
        <f t="shared" ca="1" si="41"/>
        <v>21563.200000000001</v>
      </c>
      <c r="N175">
        <f t="shared" si="38"/>
        <v>81</v>
      </c>
      <c r="O175" s="163">
        <f t="shared" ca="1" si="29"/>
        <v>44049</v>
      </c>
      <c r="P175">
        <f t="shared" ca="1" si="30"/>
        <v>22480</v>
      </c>
      <c r="Q175">
        <f t="shared" ca="1" si="31"/>
        <v>22570</v>
      </c>
      <c r="R175">
        <f t="shared" ca="1" si="32"/>
        <v>22250</v>
      </c>
      <c r="S175">
        <f t="shared" ca="1" si="33"/>
        <v>22410</v>
      </c>
      <c r="T175">
        <f t="shared" ca="1" si="34"/>
        <v>22330</v>
      </c>
      <c r="U175">
        <f t="shared" ca="1" si="35"/>
        <v>22508.400000000001</v>
      </c>
      <c r="V175">
        <f t="shared" ca="1" si="36"/>
        <v>22449.8</v>
      </c>
      <c r="W175">
        <f t="shared" ca="1" si="37"/>
        <v>21637.866666666665</v>
      </c>
    </row>
    <row r="176" spans="1:23" x14ac:dyDescent="0.2">
      <c r="A176">
        <f t="shared" si="40"/>
        <v>159</v>
      </c>
      <c r="B176" s="163">
        <v>43931</v>
      </c>
      <c r="C176" s="131">
        <v>0</v>
      </c>
      <c r="D176">
        <v>19450</v>
      </c>
      <c r="E176">
        <v>19540</v>
      </c>
      <c r="F176">
        <v>19210</v>
      </c>
      <c r="G176">
        <v>19320</v>
      </c>
      <c r="H176">
        <v>37669</v>
      </c>
      <c r="I176">
        <f t="shared" ca="1" si="41"/>
        <v>19160</v>
      </c>
      <c r="J176">
        <f t="shared" ca="1" si="41"/>
        <v>18390.400000000001</v>
      </c>
      <c r="K176">
        <f t="shared" ca="1" si="41"/>
        <v>20582.400000000001</v>
      </c>
      <c r="L176">
        <f t="shared" ca="1" si="41"/>
        <v>21626.666666666668</v>
      </c>
      <c r="N176">
        <f t="shared" si="38"/>
        <v>80</v>
      </c>
      <c r="O176" s="163">
        <f t="shared" ca="1" si="29"/>
        <v>44050</v>
      </c>
      <c r="P176">
        <f t="shared" ca="1" si="30"/>
        <v>22420</v>
      </c>
      <c r="Q176">
        <f t="shared" ca="1" si="31"/>
        <v>22450</v>
      </c>
      <c r="R176">
        <f t="shared" ca="1" si="32"/>
        <v>22190</v>
      </c>
      <c r="S176">
        <f t="shared" ca="1" si="33"/>
        <v>22450</v>
      </c>
      <c r="T176">
        <f t="shared" ca="1" si="34"/>
        <v>22432</v>
      </c>
      <c r="U176">
        <f t="shared" ca="1" si="35"/>
        <v>22518.400000000001</v>
      </c>
      <c r="V176">
        <f t="shared" ca="1" si="36"/>
        <v>22466.799999999999</v>
      </c>
      <c r="W176">
        <f t="shared" ca="1" si="37"/>
        <v>21681.200000000001</v>
      </c>
    </row>
    <row r="177" spans="1:23" x14ac:dyDescent="0.2">
      <c r="A177">
        <f t="shared" si="40"/>
        <v>160</v>
      </c>
      <c r="B177" s="163">
        <v>43930</v>
      </c>
      <c r="C177" s="131">
        <v>0</v>
      </c>
      <c r="D177">
        <v>19280</v>
      </c>
      <c r="E177">
        <v>19620</v>
      </c>
      <c r="F177">
        <v>19140</v>
      </c>
      <c r="G177">
        <v>19470</v>
      </c>
      <c r="H177">
        <v>74822</v>
      </c>
      <c r="I177">
        <f t="shared" ca="1" si="41"/>
        <v>18836</v>
      </c>
      <c r="J177">
        <f t="shared" ca="1" si="41"/>
        <v>18449.2</v>
      </c>
      <c r="K177">
        <f t="shared" ca="1" si="41"/>
        <v>20662.599999999999</v>
      </c>
      <c r="L177">
        <f t="shared" ca="1" si="41"/>
        <v>21689.333333333332</v>
      </c>
      <c r="N177">
        <f t="shared" si="38"/>
        <v>79</v>
      </c>
      <c r="O177" s="163">
        <f t="shared" ca="1" si="29"/>
        <v>44054</v>
      </c>
      <c r="P177">
        <f t="shared" ca="1" si="30"/>
        <v>22490</v>
      </c>
      <c r="Q177">
        <f t="shared" ca="1" si="31"/>
        <v>22940</v>
      </c>
      <c r="R177">
        <f t="shared" ca="1" si="32"/>
        <v>22490</v>
      </c>
      <c r="S177">
        <f t="shared" ca="1" si="33"/>
        <v>22700</v>
      </c>
      <c r="T177">
        <f t="shared" ca="1" si="34"/>
        <v>22498</v>
      </c>
      <c r="U177">
        <f t="shared" ca="1" si="35"/>
        <v>22534</v>
      </c>
      <c r="V177">
        <f t="shared" ca="1" si="36"/>
        <v>22483</v>
      </c>
      <c r="W177">
        <f t="shared" ca="1" si="37"/>
        <v>21722.666666666668</v>
      </c>
    </row>
    <row r="178" spans="1:23" x14ac:dyDescent="0.2">
      <c r="A178">
        <f t="shared" si="40"/>
        <v>161</v>
      </c>
      <c r="B178" s="163">
        <v>43929</v>
      </c>
      <c r="C178" s="131">
        <v>0</v>
      </c>
      <c r="D178">
        <v>19020</v>
      </c>
      <c r="E178">
        <v>19440</v>
      </c>
      <c r="F178">
        <v>18710</v>
      </c>
      <c r="G178">
        <v>19130</v>
      </c>
      <c r="H178">
        <v>92671</v>
      </c>
      <c r="I178">
        <f t="shared" ca="1" si="41"/>
        <v>18560</v>
      </c>
      <c r="J178">
        <f t="shared" ca="1" si="41"/>
        <v>18526.400000000001</v>
      </c>
      <c r="K178">
        <f t="shared" ca="1" si="41"/>
        <v>20735.2</v>
      </c>
      <c r="L178">
        <f t="shared" ca="1" si="41"/>
        <v>21750.666666666668</v>
      </c>
      <c r="N178">
        <f t="shared" si="38"/>
        <v>78</v>
      </c>
      <c r="O178" s="163">
        <f t="shared" ca="1" si="29"/>
        <v>44055</v>
      </c>
      <c r="P178">
        <f t="shared" ca="1" si="30"/>
        <v>22750</v>
      </c>
      <c r="Q178">
        <f t="shared" ca="1" si="31"/>
        <v>23240</v>
      </c>
      <c r="R178">
        <f t="shared" ca="1" si="32"/>
        <v>22650</v>
      </c>
      <c r="S178">
        <f t="shared" ca="1" si="33"/>
        <v>23170</v>
      </c>
      <c r="T178">
        <f t="shared" ca="1" si="34"/>
        <v>22638</v>
      </c>
      <c r="U178">
        <f t="shared" ca="1" si="35"/>
        <v>22573.599999999999</v>
      </c>
      <c r="V178">
        <f t="shared" ca="1" si="36"/>
        <v>22506.400000000001</v>
      </c>
      <c r="W178">
        <f t="shared" ca="1" si="37"/>
        <v>21774</v>
      </c>
    </row>
    <row r="179" spans="1:23" x14ac:dyDescent="0.2">
      <c r="A179">
        <f t="shared" si="40"/>
        <v>162</v>
      </c>
      <c r="B179" s="163">
        <v>43928</v>
      </c>
      <c r="C179" s="131">
        <v>0</v>
      </c>
      <c r="D179">
        <v>18930</v>
      </c>
      <c r="E179">
        <v>19860</v>
      </c>
      <c r="F179">
        <v>18520</v>
      </c>
      <c r="G179">
        <v>18970</v>
      </c>
      <c r="H179">
        <v>114045</v>
      </c>
      <c r="I179">
        <f t="shared" ref="I179:L198" ca="1" si="42">IF(ISNUMBER($A179),IF($D$9-$A179&gt;=I$15-1,AVERAGE(OFFSET($G179,0,0,I$15,1)),NA()),"")</f>
        <v>18254</v>
      </c>
      <c r="J179">
        <f t="shared" ca="1" si="42"/>
        <v>18602.8</v>
      </c>
      <c r="K179">
        <f t="shared" ca="1" si="42"/>
        <v>20825.400000000001</v>
      </c>
      <c r="L179">
        <f t="shared" ca="1" si="42"/>
        <v>21813.733333333334</v>
      </c>
      <c r="N179">
        <f t="shared" si="38"/>
        <v>77</v>
      </c>
      <c r="O179" s="163">
        <f t="shared" ca="1" si="29"/>
        <v>44056</v>
      </c>
      <c r="P179">
        <f t="shared" ca="1" si="30"/>
        <v>23150</v>
      </c>
      <c r="Q179">
        <f t="shared" ca="1" si="31"/>
        <v>23300</v>
      </c>
      <c r="R179">
        <f t="shared" ca="1" si="32"/>
        <v>23130</v>
      </c>
      <c r="S179">
        <f t="shared" ca="1" si="33"/>
        <v>23180</v>
      </c>
      <c r="T179">
        <f t="shared" ca="1" si="34"/>
        <v>22782</v>
      </c>
      <c r="U179">
        <f t="shared" ca="1" si="35"/>
        <v>22595.599999999999</v>
      </c>
      <c r="V179">
        <f t="shared" ca="1" si="36"/>
        <v>22525.8</v>
      </c>
      <c r="W179">
        <f t="shared" ca="1" si="37"/>
        <v>21829.066666666666</v>
      </c>
    </row>
    <row r="180" spans="1:23" x14ac:dyDescent="0.2">
      <c r="A180">
        <f t="shared" si="40"/>
        <v>163</v>
      </c>
      <c r="B180" s="163">
        <v>43927</v>
      </c>
      <c r="C180" s="131">
        <v>0</v>
      </c>
      <c r="D180">
        <v>17770</v>
      </c>
      <c r="E180">
        <v>18970</v>
      </c>
      <c r="F180">
        <v>17720</v>
      </c>
      <c r="G180">
        <v>18910</v>
      </c>
      <c r="H180">
        <v>96742</v>
      </c>
      <c r="I180">
        <f t="shared" ca="1" si="42"/>
        <v>18200</v>
      </c>
      <c r="J180">
        <f t="shared" ca="1" si="42"/>
        <v>18694.8</v>
      </c>
      <c r="K180">
        <f t="shared" ca="1" si="42"/>
        <v>20921.8</v>
      </c>
      <c r="L180">
        <f t="shared" ca="1" si="42"/>
        <v>21876.666666666668</v>
      </c>
      <c r="N180">
        <f t="shared" si="38"/>
        <v>76</v>
      </c>
      <c r="O180" s="163">
        <f t="shared" ca="1" si="29"/>
        <v>44057</v>
      </c>
      <c r="P180">
        <f t="shared" ca="1" si="30"/>
        <v>23270</v>
      </c>
      <c r="Q180">
        <f t="shared" ca="1" si="31"/>
        <v>23340</v>
      </c>
      <c r="R180">
        <f t="shared" ca="1" si="32"/>
        <v>23050</v>
      </c>
      <c r="S180">
        <f t="shared" ca="1" si="33"/>
        <v>23140</v>
      </c>
      <c r="T180">
        <f t="shared" ca="1" si="34"/>
        <v>22928</v>
      </c>
      <c r="U180">
        <f t="shared" ca="1" si="35"/>
        <v>22623.599999999999</v>
      </c>
      <c r="V180">
        <f t="shared" ca="1" si="36"/>
        <v>22536.6</v>
      </c>
      <c r="W180">
        <f t="shared" ca="1" si="37"/>
        <v>21880.666666666668</v>
      </c>
    </row>
    <row r="181" spans="1:23" x14ac:dyDescent="0.2">
      <c r="A181">
        <f t="shared" si="40"/>
        <v>164</v>
      </c>
      <c r="B181" s="163">
        <v>43924</v>
      </c>
      <c r="C181" s="131">
        <v>0</v>
      </c>
      <c r="D181">
        <v>17910</v>
      </c>
      <c r="E181">
        <v>18040</v>
      </c>
      <c r="F181">
        <v>17570</v>
      </c>
      <c r="G181">
        <v>17700</v>
      </c>
      <c r="H181">
        <v>55862</v>
      </c>
      <c r="I181">
        <f t="shared" ca="1" si="42"/>
        <v>18238</v>
      </c>
      <c r="J181">
        <f t="shared" ca="1" si="42"/>
        <v>18760.400000000001</v>
      </c>
      <c r="K181">
        <f t="shared" ca="1" si="42"/>
        <v>21020.2</v>
      </c>
      <c r="L181">
        <f t="shared" ca="1" si="42"/>
        <v>21937.066666666666</v>
      </c>
      <c r="N181">
        <f t="shared" si="38"/>
        <v>75</v>
      </c>
      <c r="O181" s="163">
        <f t="shared" ca="1" si="29"/>
        <v>44060</v>
      </c>
      <c r="P181">
        <f t="shared" ca="1" si="30"/>
        <v>23120</v>
      </c>
      <c r="Q181">
        <f t="shared" ca="1" si="31"/>
        <v>23230</v>
      </c>
      <c r="R181">
        <f t="shared" ca="1" si="32"/>
        <v>23050</v>
      </c>
      <c r="S181">
        <f t="shared" ca="1" si="33"/>
        <v>23130</v>
      </c>
      <c r="T181">
        <f t="shared" ca="1" si="34"/>
        <v>23064</v>
      </c>
      <c r="U181">
        <f t="shared" ca="1" si="35"/>
        <v>22649.200000000001</v>
      </c>
      <c r="V181">
        <f t="shared" ca="1" si="36"/>
        <v>22541</v>
      </c>
      <c r="W181">
        <f t="shared" ca="1" si="37"/>
        <v>21930.799999999999</v>
      </c>
    </row>
    <row r="182" spans="1:23" x14ac:dyDescent="0.2">
      <c r="A182">
        <f t="shared" si="40"/>
        <v>165</v>
      </c>
      <c r="B182" s="163">
        <v>43923</v>
      </c>
      <c r="C182" s="131">
        <v>0</v>
      </c>
      <c r="D182">
        <v>17800</v>
      </c>
      <c r="E182">
        <v>18130</v>
      </c>
      <c r="F182">
        <v>17520</v>
      </c>
      <c r="G182">
        <v>18090</v>
      </c>
      <c r="H182">
        <v>92509</v>
      </c>
      <c r="I182">
        <f t="shared" ca="1" si="42"/>
        <v>18408</v>
      </c>
      <c r="J182">
        <f t="shared" ca="1" si="42"/>
        <v>18918</v>
      </c>
      <c r="K182">
        <f t="shared" ca="1" si="42"/>
        <v>21141.8</v>
      </c>
      <c r="L182">
        <f t="shared" ca="1" si="42"/>
        <v>22013.733333333334</v>
      </c>
      <c r="N182">
        <f t="shared" si="38"/>
        <v>74</v>
      </c>
      <c r="O182" s="163">
        <f t="shared" ca="1" si="29"/>
        <v>44061</v>
      </c>
      <c r="P182">
        <f t="shared" ca="1" si="30"/>
        <v>23130</v>
      </c>
      <c r="Q182">
        <f t="shared" ca="1" si="31"/>
        <v>23140</v>
      </c>
      <c r="R182">
        <f t="shared" ca="1" si="32"/>
        <v>22930</v>
      </c>
      <c r="S182">
        <f t="shared" ca="1" si="33"/>
        <v>23040</v>
      </c>
      <c r="T182">
        <f t="shared" ca="1" si="34"/>
        <v>23132</v>
      </c>
      <c r="U182">
        <f t="shared" ca="1" si="35"/>
        <v>22674.799999999999</v>
      </c>
      <c r="V182">
        <f t="shared" ca="1" si="36"/>
        <v>22547.8</v>
      </c>
      <c r="W182">
        <f t="shared" ca="1" si="37"/>
        <v>21978.799999999999</v>
      </c>
    </row>
    <row r="183" spans="1:23" x14ac:dyDescent="0.2">
      <c r="A183">
        <f t="shared" si="40"/>
        <v>166</v>
      </c>
      <c r="B183" s="163">
        <v>43922</v>
      </c>
      <c r="C183" s="131">
        <v>0</v>
      </c>
      <c r="D183">
        <v>18540</v>
      </c>
      <c r="E183">
        <v>18760</v>
      </c>
      <c r="F183">
        <v>17570</v>
      </c>
      <c r="G183">
        <v>17600</v>
      </c>
      <c r="H183">
        <v>101545</v>
      </c>
      <c r="I183">
        <f t="shared" ca="1" si="42"/>
        <v>18610</v>
      </c>
      <c r="J183">
        <f t="shared" ca="1" si="42"/>
        <v>19084.400000000001</v>
      </c>
      <c r="K183">
        <f t="shared" ca="1" si="42"/>
        <v>21260.799999999999</v>
      </c>
      <c r="L183">
        <f t="shared" ca="1" si="42"/>
        <v>22084.799999999999</v>
      </c>
      <c r="N183">
        <f t="shared" si="38"/>
        <v>73</v>
      </c>
      <c r="O183" s="163">
        <f t="shared" ca="1" si="29"/>
        <v>44062</v>
      </c>
      <c r="P183">
        <f t="shared" ca="1" si="30"/>
        <v>23030</v>
      </c>
      <c r="Q183">
        <f t="shared" ca="1" si="31"/>
        <v>23200</v>
      </c>
      <c r="R183">
        <f t="shared" ca="1" si="32"/>
        <v>22950</v>
      </c>
      <c r="S183">
        <f t="shared" ca="1" si="33"/>
        <v>23080</v>
      </c>
      <c r="T183">
        <f t="shared" ca="1" si="34"/>
        <v>23114</v>
      </c>
      <c r="U183">
        <f t="shared" ca="1" si="35"/>
        <v>22693.599999999999</v>
      </c>
      <c r="V183">
        <f t="shared" ca="1" si="36"/>
        <v>22546.2</v>
      </c>
      <c r="W183">
        <f t="shared" ca="1" si="37"/>
        <v>22022.533333333333</v>
      </c>
    </row>
    <row r="184" spans="1:23" x14ac:dyDescent="0.2">
      <c r="A184">
        <f t="shared" si="40"/>
        <v>167</v>
      </c>
      <c r="B184" s="163">
        <v>43921</v>
      </c>
      <c r="C184" s="131">
        <v>0</v>
      </c>
      <c r="D184">
        <v>19090</v>
      </c>
      <c r="E184">
        <v>19310</v>
      </c>
      <c r="F184">
        <v>18540</v>
      </c>
      <c r="G184">
        <v>18700</v>
      </c>
      <c r="H184">
        <v>82142</v>
      </c>
      <c r="I184">
        <f t="shared" ca="1" si="42"/>
        <v>18884</v>
      </c>
      <c r="J184">
        <f t="shared" ca="1" si="42"/>
        <v>19260.400000000001</v>
      </c>
      <c r="K184">
        <f t="shared" ca="1" si="42"/>
        <v>21389.200000000001</v>
      </c>
      <c r="L184">
        <f t="shared" ca="1" si="42"/>
        <v>22163.866666666665</v>
      </c>
      <c r="N184">
        <f t="shared" si="38"/>
        <v>72</v>
      </c>
      <c r="O184" s="163">
        <f t="shared" ca="1" si="29"/>
        <v>44063</v>
      </c>
      <c r="P184">
        <f t="shared" ca="1" si="30"/>
        <v>23010</v>
      </c>
      <c r="Q184">
        <f t="shared" ca="1" si="31"/>
        <v>23070</v>
      </c>
      <c r="R184">
        <f t="shared" ca="1" si="32"/>
        <v>22830</v>
      </c>
      <c r="S184">
        <f t="shared" ca="1" si="33"/>
        <v>23000</v>
      </c>
      <c r="T184">
        <f t="shared" ca="1" si="34"/>
        <v>23078</v>
      </c>
      <c r="U184">
        <f t="shared" ca="1" si="35"/>
        <v>22712</v>
      </c>
      <c r="V184">
        <f t="shared" ca="1" si="36"/>
        <v>22542</v>
      </c>
      <c r="W184">
        <f t="shared" ca="1" si="37"/>
        <v>22063.066666666666</v>
      </c>
    </row>
    <row r="185" spans="1:23" x14ac:dyDescent="0.2">
      <c r="A185">
        <f t="shared" si="40"/>
        <v>168</v>
      </c>
      <c r="B185" s="163">
        <v>43920</v>
      </c>
      <c r="C185" s="131">
        <v>0</v>
      </c>
      <c r="D185">
        <v>18660</v>
      </c>
      <c r="E185">
        <v>19100</v>
      </c>
      <c r="F185">
        <v>18440</v>
      </c>
      <c r="G185">
        <v>19100</v>
      </c>
      <c r="H185">
        <v>100350</v>
      </c>
      <c r="I185">
        <f t="shared" ca="1" si="42"/>
        <v>18930</v>
      </c>
      <c r="J185">
        <f t="shared" ca="1" si="42"/>
        <v>19438.400000000001</v>
      </c>
      <c r="K185">
        <f t="shared" ca="1" si="42"/>
        <v>21496.2</v>
      </c>
      <c r="L185">
        <f t="shared" ca="1" si="42"/>
        <v>22225.599999999999</v>
      </c>
      <c r="N185">
        <f t="shared" si="38"/>
        <v>71</v>
      </c>
      <c r="O185" s="163">
        <f t="shared" ca="1" si="29"/>
        <v>44064</v>
      </c>
      <c r="P185">
        <f t="shared" ca="1" si="30"/>
        <v>23010</v>
      </c>
      <c r="Q185">
        <f t="shared" ca="1" si="31"/>
        <v>23130</v>
      </c>
      <c r="R185">
        <f t="shared" ca="1" si="32"/>
        <v>22700</v>
      </c>
      <c r="S185">
        <f t="shared" ca="1" si="33"/>
        <v>22900</v>
      </c>
      <c r="T185">
        <f t="shared" ca="1" si="34"/>
        <v>23030</v>
      </c>
      <c r="U185">
        <f t="shared" ca="1" si="35"/>
        <v>22719.599999999999</v>
      </c>
      <c r="V185">
        <f t="shared" ca="1" si="36"/>
        <v>22542.6</v>
      </c>
      <c r="W185">
        <f t="shared" ca="1" si="37"/>
        <v>22102.133333333335</v>
      </c>
    </row>
    <row r="186" spans="1:23" x14ac:dyDescent="0.2">
      <c r="A186">
        <f t="shared" si="40"/>
        <v>169</v>
      </c>
      <c r="B186" s="163">
        <v>43917</v>
      </c>
      <c r="C186" s="131">
        <v>0</v>
      </c>
      <c r="D186">
        <v>19150</v>
      </c>
      <c r="E186">
        <v>19210</v>
      </c>
      <c r="F186">
        <v>18530</v>
      </c>
      <c r="G186">
        <v>18550</v>
      </c>
      <c r="H186">
        <v>117090</v>
      </c>
      <c r="I186">
        <f t="shared" ca="1" si="42"/>
        <v>18548</v>
      </c>
      <c r="J186">
        <f t="shared" ca="1" si="42"/>
        <v>19614.400000000001</v>
      </c>
      <c r="K186">
        <f t="shared" ca="1" si="42"/>
        <v>21592.2</v>
      </c>
      <c r="L186">
        <f t="shared" ca="1" si="42"/>
        <v>22282.400000000001</v>
      </c>
      <c r="N186">
        <f t="shared" si="38"/>
        <v>70</v>
      </c>
      <c r="O186" s="163">
        <f t="shared" ca="1" si="29"/>
        <v>44067</v>
      </c>
      <c r="P186">
        <f t="shared" ca="1" si="30"/>
        <v>22940</v>
      </c>
      <c r="Q186">
        <f t="shared" ca="1" si="31"/>
        <v>23170</v>
      </c>
      <c r="R186">
        <f t="shared" ca="1" si="32"/>
        <v>22850</v>
      </c>
      <c r="S186">
        <f t="shared" ca="1" si="33"/>
        <v>23150</v>
      </c>
      <c r="T186">
        <f t="shared" ca="1" si="34"/>
        <v>23034</v>
      </c>
      <c r="U186">
        <f t="shared" ca="1" si="35"/>
        <v>22730.400000000001</v>
      </c>
      <c r="V186">
        <f t="shared" ca="1" si="36"/>
        <v>22549</v>
      </c>
      <c r="W186">
        <f t="shared" ca="1" si="37"/>
        <v>22150.933333333334</v>
      </c>
    </row>
    <row r="187" spans="1:23" x14ac:dyDescent="0.2">
      <c r="A187">
        <f t="shared" si="40"/>
        <v>170</v>
      </c>
      <c r="B187" s="163">
        <v>43916</v>
      </c>
      <c r="C187" s="131">
        <v>0</v>
      </c>
      <c r="D187">
        <v>18650</v>
      </c>
      <c r="E187">
        <v>19140</v>
      </c>
      <c r="F187">
        <v>18220</v>
      </c>
      <c r="G187">
        <v>19100</v>
      </c>
      <c r="H187">
        <v>139208</v>
      </c>
      <c r="I187">
        <f t="shared" ca="1" si="42"/>
        <v>18244</v>
      </c>
      <c r="J187">
        <f t="shared" ca="1" si="42"/>
        <v>19816.400000000001</v>
      </c>
      <c r="K187">
        <f t="shared" ca="1" si="42"/>
        <v>21700.2</v>
      </c>
      <c r="L187">
        <f t="shared" ca="1" si="42"/>
        <v>22343.733333333334</v>
      </c>
      <c r="N187">
        <f t="shared" si="38"/>
        <v>69</v>
      </c>
      <c r="O187" s="163">
        <f t="shared" ca="1" si="29"/>
        <v>44068</v>
      </c>
      <c r="P187">
        <f t="shared" ca="1" si="30"/>
        <v>23160</v>
      </c>
      <c r="Q187">
        <f t="shared" ca="1" si="31"/>
        <v>23430</v>
      </c>
      <c r="R187">
        <f t="shared" ca="1" si="32"/>
        <v>23160</v>
      </c>
      <c r="S187">
        <f t="shared" ca="1" si="33"/>
        <v>23270</v>
      </c>
      <c r="T187">
        <f t="shared" ca="1" si="34"/>
        <v>23080</v>
      </c>
      <c r="U187">
        <f t="shared" ca="1" si="35"/>
        <v>22751.200000000001</v>
      </c>
      <c r="V187">
        <f t="shared" ca="1" si="36"/>
        <v>22581.200000000001</v>
      </c>
      <c r="W187">
        <f t="shared" ca="1" si="37"/>
        <v>22197.733333333334</v>
      </c>
    </row>
    <row r="188" spans="1:23" x14ac:dyDescent="0.2">
      <c r="A188">
        <f t="shared" si="40"/>
        <v>171</v>
      </c>
      <c r="B188" s="163">
        <v>43915</v>
      </c>
      <c r="C188" s="131">
        <v>0</v>
      </c>
      <c r="D188">
        <v>18870</v>
      </c>
      <c r="E188">
        <v>19450</v>
      </c>
      <c r="F188">
        <v>18360</v>
      </c>
      <c r="G188">
        <v>18970</v>
      </c>
      <c r="H188">
        <v>172525</v>
      </c>
      <c r="I188">
        <f t="shared" ca="1" si="42"/>
        <v>17710</v>
      </c>
      <c r="J188">
        <f t="shared" ca="1" si="42"/>
        <v>19980</v>
      </c>
      <c r="K188">
        <f t="shared" ca="1" si="42"/>
        <v>21791.599999999999</v>
      </c>
      <c r="L188">
        <f t="shared" ca="1" si="42"/>
        <v>22398.133333333335</v>
      </c>
      <c r="N188">
        <f t="shared" si="38"/>
        <v>68</v>
      </c>
      <c r="O188" s="163">
        <f t="shared" ca="1" si="29"/>
        <v>44069</v>
      </c>
      <c r="P188">
        <f t="shared" ca="1" si="30"/>
        <v>23300</v>
      </c>
      <c r="Q188">
        <f t="shared" ca="1" si="31"/>
        <v>23330</v>
      </c>
      <c r="R188">
        <f t="shared" ca="1" si="32"/>
        <v>23180</v>
      </c>
      <c r="S188">
        <f t="shared" ca="1" si="33"/>
        <v>23280</v>
      </c>
      <c r="T188">
        <f t="shared" ca="1" si="34"/>
        <v>23120</v>
      </c>
      <c r="U188">
        <f t="shared" ca="1" si="35"/>
        <v>22774.799999999999</v>
      </c>
      <c r="V188">
        <f t="shared" ca="1" si="36"/>
        <v>22603</v>
      </c>
      <c r="W188">
        <f t="shared" ca="1" si="37"/>
        <v>22238.400000000001</v>
      </c>
    </row>
    <row r="189" spans="1:23" x14ac:dyDescent="0.2">
      <c r="A189">
        <f t="shared" si="40"/>
        <v>172</v>
      </c>
      <c r="B189" s="163">
        <v>43914</v>
      </c>
      <c r="C189" s="131">
        <v>0</v>
      </c>
      <c r="D189">
        <v>17420</v>
      </c>
      <c r="E189">
        <v>19040</v>
      </c>
      <c r="F189">
        <v>17330</v>
      </c>
      <c r="G189">
        <v>18930</v>
      </c>
      <c r="H189">
        <v>151653</v>
      </c>
      <c r="I189">
        <f t="shared" ca="1" si="42"/>
        <v>17334</v>
      </c>
      <c r="J189">
        <f t="shared" ca="1" si="42"/>
        <v>20161.599999999999</v>
      </c>
      <c r="K189">
        <f t="shared" ca="1" si="42"/>
        <v>21886.799999999999</v>
      </c>
      <c r="L189">
        <f t="shared" ca="1" si="42"/>
        <v>22456.266666666666</v>
      </c>
      <c r="N189">
        <f t="shared" si="38"/>
        <v>67</v>
      </c>
      <c r="O189" s="163">
        <f t="shared" ca="1" si="29"/>
        <v>44070</v>
      </c>
      <c r="P189">
        <f t="shared" ca="1" si="30"/>
        <v>23280</v>
      </c>
      <c r="Q189">
        <f t="shared" ca="1" si="31"/>
        <v>23340</v>
      </c>
      <c r="R189">
        <f t="shared" ca="1" si="32"/>
        <v>23140</v>
      </c>
      <c r="S189">
        <f t="shared" ca="1" si="33"/>
        <v>23220</v>
      </c>
      <c r="T189">
        <f t="shared" ca="1" si="34"/>
        <v>23164</v>
      </c>
      <c r="U189">
        <f t="shared" ca="1" si="35"/>
        <v>22791.599999999999</v>
      </c>
      <c r="V189">
        <f t="shared" ca="1" si="36"/>
        <v>22629</v>
      </c>
      <c r="W189">
        <f t="shared" ca="1" si="37"/>
        <v>22274.799999999999</v>
      </c>
    </row>
    <row r="190" spans="1:23" x14ac:dyDescent="0.2">
      <c r="A190">
        <f t="shared" si="40"/>
        <v>173</v>
      </c>
      <c r="B190" s="163">
        <v>43913</v>
      </c>
      <c r="C190" s="131">
        <v>0</v>
      </c>
      <c r="D190">
        <v>16420</v>
      </c>
      <c r="E190">
        <v>17670</v>
      </c>
      <c r="F190">
        <v>16190</v>
      </c>
      <c r="G190">
        <v>17190</v>
      </c>
      <c r="H190">
        <v>170391</v>
      </c>
      <c r="I190">
        <f t="shared" ca="1" si="42"/>
        <v>16808</v>
      </c>
      <c r="J190">
        <f t="shared" ca="1" si="42"/>
        <v>20344</v>
      </c>
      <c r="K190">
        <f t="shared" ca="1" si="42"/>
        <v>21979.8</v>
      </c>
      <c r="L190">
        <f t="shared" ca="1" si="42"/>
        <v>22516.799999999999</v>
      </c>
      <c r="N190">
        <f t="shared" si="38"/>
        <v>66</v>
      </c>
      <c r="O190" s="163">
        <f t="shared" ca="1" si="29"/>
        <v>44071</v>
      </c>
      <c r="P190">
        <f t="shared" ca="1" si="30"/>
        <v>23230</v>
      </c>
      <c r="Q190">
        <f t="shared" ca="1" si="31"/>
        <v>23390</v>
      </c>
      <c r="R190">
        <f t="shared" ca="1" si="32"/>
        <v>22560</v>
      </c>
      <c r="S190">
        <f t="shared" ca="1" si="33"/>
        <v>22940</v>
      </c>
      <c r="T190">
        <f t="shared" ca="1" si="34"/>
        <v>23172</v>
      </c>
      <c r="U190">
        <f t="shared" ca="1" si="35"/>
        <v>22800.400000000001</v>
      </c>
      <c r="V190">
        <f t="shared" ca="1" si="36"/>
        <v>22641.599999999999</v>
      </c>
      <c r="W190">
        <f t="shared" ca="1" si="37"/>
        <v>22311.866666666665</v>
      </c>
    </row>
    <row r="191" spans="1:23" x14ac:dyDescent="0.2">
      <c r="A191">
        <f t="shared" si="40"/>
        <v>174</v>
      </c>
      <c r="B191" s="163">
        <v>43909</v>
      </c>
      <c r="C191" s="131">
        <v>0</v>
      </c>
      <c r="D191">
        <v>16820</v>
      </c>
      <c r="E191">
        <v>17340</v>
      </c>
      <c r="F191">
        <v>16060</v>
      </c>
      <c r="G191">
        <v>17030</v>
      </c>
      <c r="H191">
        <v>161692</v>
      </c>
      <c r="I191">
        <f t="shared" ca="1" si="42"/>
        <v>16954</v>
      </c>
      <c r="J191">
        <f t="shared" ca="1" si="42"/>
        <v>20605.599999999999</v>
      </c>
      <c r="K191">
        <f t="shared" ca="1" si="42"/>
        <v>22104</v>
      </c>
      <c r="L191">
        <f t="shared" ca="1" si="42"/>
        <v>22602.133333333335</v>
      </c>
      <c r="N191">
        <f t="shared" si="38"/>
        <v>65</v>
      </c>
      <c r="O191" s="163">
        <f t="shared" ca="1" si="29"/>
        <v>44074</v>
      </c>
      <c r="P191">
        <f t="shared" ca="1" si="30"/>
        <v>23120</v>
      </c>
      <c r="Q191">
        <f t="shared" ca="1" si="31"/>
        <v>23370</v>
      </c>
      <c r="R191">
        <f t="shared" ca="1" si="32"/>
        <v>23010</v>
      </c>
      <c r="S191">
        <f t="shared" ca="1" si="33"/>
        <v>23080</v>
      </c>
      <c r="T191">
        <f t="shared" ca="1" si="34"/>
        <v>23158</v>
      </c>
      <c r="U191">
        <f t="shared" ca="1" si="35"/>
        <v>22813.200000000001</v>
      </c>
      <c r="V191">
        <f t="shared" ca="1" si="36"/>
        <v>22654.6</v>
      </c>
      <c r="W191">
        <f t="shared" ca="1" si="37"/>
        <v>22351.200000000001</v>
      </c>
    </row>
    <row r="192" spans="1:23" x14ac:dyDescent="0.2">
      <c r="A192">
        <f t="shared" si="40"/>
        <v>175</v>
      </c>
      <c r="B192" s="163">
        <v>43908</v>
      </c>
      <c r="C192" s="131">
        <v>0</v>
      </c>
      <c r="D192">
        <v>16900</v>
      </c>
      <c r="E192">
        <v>17320</v>
      </c>
      <c r="F192">
        <v>16000</v>
      </c>
      <c r="G192">
        <v>16430</v>
      </c>
      <c r="H192">
        <v>170385</v>
      </c>
      <c r="I192">
        <f t="shared" ca="1" si="42"/>
        <v>16922</v>
      </c>
      <c r="J192">
        <f t="shared" ca="1" si="42"/>
        <v>20882.8</v>
      </c>
      <c r="K192">
        <f t="shared" ca="1" si="42"/>
        <v>22229.4</v>
      </c>
      <c r="L192">
        <f t="shared" ca="1" si="42"/>
        <v>22687.200000000001</v>
      </c>
      <c r="N192">
        <f t="shared" si="38"/>
        <v>64</v>
      </c>
      <c r="O192" s="163">
        <f t="shared" ca="1" si="29"/>
        <v>44075</v>
      </c>
      <c r="P192">
        <f t="shared" ca="1" si="30"/>
        <v>23120</v>
      </c>
      <c r="Q192">
        <f t="shared" ca="1" si="31"/>
        <v>23210</v>
      </c>
      <c r="R192">
        <f t="shared" ca="1" si="32"/>
        <v>23050</v>
      </c>
      <c r="S192">
        <f t="shared" ca="1" si="33"/>
        <v>23180</v>
      </c>
      <c r="T192">
        <f t="shared" ca="1" si="34"/>
        <v>23140</v>
      </c>
      <c r="U192">
        <f t="shared" ca="1" si="35"/>
        <v>22833.200000000001</v>
      </c>
      <c r="V192">
        <f t="shared" ca="1" si="36"/>
        <v>22671</v>
      </c>
      <c r="W192">
        <f t="shared" ca="1" si="37"/>
        <v>22392.533333333333</v>
      </c>
    </row>
    <row r="193" spans="1:23" x14ac:dyDescent="0.2">
      <c r="A193">
        <f t="shared" si="40"/>
        <v>176</v>
      </c>
      <c r="B193" s="163">
        <v>43907</v>
      </c>
      <c r="C193" s="131">
        <v>0</v>
      </c>
      <c r="D193">
        <v>16510</v>
      </c>
      <c r="E193">
        <v>17350</v>
      </c>
      <c r="F193">
        <v>16160</v>
      </c>
      <c r="G193">
        <v>17090</v>
      </c>
      <c r="H193">
        <v>234782</v>
      </c>
      <c r="I193">
        <f t="shared" ca="1" si="42"/>
        <v>17462</v>
      </c>
      <c r="J193">
        <f t="shared" ca="1" si="42"/>
        <v>21173.200000000001</v>
      </c>
      <c r="K193">
        <f t="shared" ca="1" si="42"/>
        <v>22369.8</v>
      </c>
      <c r="L193">
        <f t="shared" ca="1" si="42"/>
        <v>22780.400000000001</v>
      </c>
      <c r="N193">
        <f t="shared" si="38"/>
        <v>63</v>
      </c>
      <c r="O193" s="163">
        <f t="shared" ca="1" si="29"/>
        <v>44076</v>
      </c>
      <c r="P193">
        <f t="shared" ca="1" si="30"/>
        <v>23240</v>
      </c>
      <c r="Q193">
        <f t="shared" ca="1" si="31"/>
        <v>23520</v>
      </c>
      <c r="R193">
        <f t="shared" ca="1" si="32"/>
        <v>23170</v>
      </c>
      <c r="S193">
        <f t="shared" ca="1" si="33"/>
        <v>23520</v>
      </c>
      <c r="T193">
        <f t="shared" ca="1" si="34"/>
        <v>23188</v>
      </c>
      <c r="U193">
        <f t="shared" ca="1" si="35"/>
        <v>22874</v>
      </c>
      <c r="V193">
        <f t="shared" ca="1" si="36"/>
        <v>22695.8</v>
      </c>
      <c r="W193">
        <f t="shared" ca="1" si="37"/>
        <v>22439.333333333332</v>
      </c>
    </row>
    <row r="194" spans="1:23" x14ac:dyDescent="0.2">
      <c r="A194">
        <f t="shared" si="40"/>
        <v>177</v>
      </c>
      <c r="B194" s="163">
        <v>43906</v>
      </c>
      <c r="C194" s="131">
        <v>0</v>
      </c>
      <c r="D194">
        <v>17250</v>
      </c>
      <c r="E194">
        <v>17590</v>
      </c>
      <c r="F194">
        <v>15860</v>
      </c>
      <c r="G194">
        <v>16300</v>
      </c>
      <c r="H194">
        <v>182853</v>
      </c>
      <c r="I194">
        <f t="shared" ca="1" si="42"/>
        <v>18054</v>
      </c>
      <c r="J194">
        <f t="shared" ca="1" si="42"/>
        <v>21437.200000000001</v>
      </c>
      <c r="K194">
        <f t="shared" ca="1" si="42"/>
        <v>22503.200000000001</v>
      </c>
      <c r="L194">
        <f t="shared" ca="1" si="42"/>
        <v>22861.333333333332</v>
      </c>
      <c r="N194">
        <f t="shared" si="38"/>
        <v>62</v>
      </c>
      <c r="O194" s="163">
        <f t="shared" ca="1" si="29"/>
        <v>44077</v>
      </c>
      <c r="P194">
        <f t="shared" ca="1" si="30"/>
        <v>23610</v>
      </c>
      <c r="Q194">
        <f t="shared" ca="1" si="31"/>
        <v>23620</v>
      </c>
      <c r="R194">
        <f t="shared" ca="1" si="32"/>
        <v>22970</v>
      </c>
      <c r="S194">
        <f t="shared" ca="1" si="33"/>
        <v>23070</v>
      </c>
      <c r="T194">
        <f t="shared" ca="1" si="34"/>
        <v>23158</v>
      </c>
      <c r="U194">
        <f t="shared" ca="1" si="35"/>
        <v>22895.599999999999</v>
      </c>
      <c r="V194">
        <f t="shared" ca="1" si="36"/>
        <v>22705.8</v>
      </c>
      <c r="W194">
        <f t="shared" ca="1" si="37"/>
        <v>22472.266666666666</v>
      </c>
    </row>
    <row r="195" spans="1:23" x14ac:dyDescent="0.2">
      <c r="A195">
        <f t="shared" si="40"/>
        <v>178</v>
      </c>
      <c r="B195" s="163">
        <v>43903</v>
      </c>
      <c r="C195" s="131">
        <v>0</v>
      </c>
      <c r="D195">
        <v>16620</v>
      </c>
      <c r="E195">
        <v>18230</v>
      </c>
      <c r="F195">
        <v>16480</v>
      </c>
      <c r="G195">
        <v>17920</v>
      </c>
      <c r="H195">
        <v>279295</v>
      </c>
      <c r="I195">
        <f t="shared" ca="1" si="42"/>
        <v>18572</v>
      </c>
      <c r="J195">
        <f t="shared" ca="1" si="42"/>
        <v>21740.400000000001</v>
      </c>
      <c r="K195">
        <f t="shared" ca="1" si="42"/>
        <v>22655</v>
      </c>
      <c r="L195">
        <f t="shared" ca="1" si="42"/>
        <v>22952</v>
      </c>
      <c r="N195">
        <f t="shared" si="38"/>
        <v>61</v>
      </c>
      <c r="O195" s="163">
        <f t="shared" ca="1" si="29"/>
        <v>44078</v>
      </c>
      <c r="P195">
        <f t="shared" ca="1" si="30"/>
        <v>23060</v>
      </c>
      <c r="Q195">
        <f t="shared" ca="1" si="31"/>
        <v>23310</v>
      </c>
      <c r="R195">
        <f t="shared" ca="1" si="32"/>
        <v>22820</v>
      </c>
      <c r="S195">
        <f t="shared" ca="1" si="33"/>
        <v>23200</v>
      </c>
      <c r="T195">
        <f t="shared" ca="1" si="34"/>
        <v>23210</v>
      </c>
      <c r="U195">
        <f t="shared" ca="1" si="35"/>
        <v>22934</v>
      </c>
      <c r="V195">
        <f t="shared" ca="1" si="36"/>
        <v>22719.4</v>
      </c>
      <c r="W195">
        <f t="shared" ca="1" si="37"/>
        <v>22509.733333333334</v>
      </c>
    </row>
    <row r="196" spans="1:23" x14ac:dyDescent="0.2">
      <c r="A196">
        <f t="shared" si="40"/>
        <v>179</v>
      </c>
      <c r="B196" s="163">
        <v>43902</v>
      </c>
      <c r="C196" s="131">
        <v>0</v>
      </c>
      <c r="D196">
        <v>19140</v>
      </c>
      <c r="E196">
        <v>19150</v>
      </c>
      <c r="F196">
        <v>16640</v>
      </c>
      <c r="G196">
        <v>16870</v>
      </c>
      <c r="H196">
        <v>172749</v>
      </c>
      <c r="I196">
        <f t="shared" ca="1" si="42"/>
        <v>19052</v>
      </c>
      <c r="J196">
        <f t="shared" ca="1" si="42"/>
        <v>21971.200000000001</v>
      </c>
      <c r="K196">
        <f t="shared" ca="1" si="42"/>
        <v>22770.400000000001</v>
      </c>
      <c r="L196">
        <f t="shared" ca="1" si="42"/>
        <v>23021.200000000001</v>
      </c>
      <c r="N196">
        <f t="shared" si="38"/>
        <v>60</v>
      </c>
      <c r="O196" s="163">
        <f t="shared" ca="1" si="29"/>
        <v>44081</v>
      </c>
      <c r="P196">
        <f t="shared" ca="1" si="30"/>
        <v>23190</v>
      </c>
      <c r="Q196">
        <f t="shared" ca="1" si="31"/>
        <v>23220</v>
      </c>
      <c r="R196">
        <f t="shared" ca="1" si="32"/>
        <v>23050</v>
      </c>
      <c r="S196">
        <f t="shared" ca="1" si="33"/>
        <v>23220</v>
      </c>
      <c r="T196">
        <f t="shared" ca="1" si="34"/>
        <v>23238</v>
      </c>
      <c r="U196">
        <f t="shared" ca="1" si="35"/>
        <v>22985.200000000001</v>
      </c>
      <c r="V196">
        <f t="shared" ca="1" si="36"/>
        <v>22739.599999999999</v>
      </c>
      <c r="W196">
        <f t="shared" ca="1" si="37"/>
        <v>22543.066666666666</v>
      </c>
    </row>
    <row r="197" spans="1:23" x14ac:dyDescent="0.2">
      <c r="A197">
        <f t="shared" si="40"/>
        <v>180</v>
      </c>
      <c r="B197" s="163">
        <v>43901</v>
      </c>
      <c r="C197" s="131">
        <v>0</v>
      </c>
      <c r="D197">
        <v>19630</v>
      </c>
      <c r="E197">
        <v>19980</v>
      </c>
      <c r="F197">
        <v>18930</v>
      </c>
      <c r="G197">
        <v>19130</v>
      </c>
      <c r="H197">
        <v>175066</v>
      </c>
      <c r="I197">
        <f t="shared" ca="1" si="42"/>
        <v>19836</v>
      </c>
      <c r="J197">
        <f t="shared" ca="1" si="42"/>
        <v>22232</v>
      </c>
      <c r="K197">
        <f t="shared" ca="1" si="42"/>
        <v>22908.400000000001</v>
      </c>
      <c r="L197">
        <f t="shared" ca="1" si="42"/>
        <v>23106.400000000001</v>
      </c>
      <c r="N197">
        <f t="shared" si="38"/>
        <v>59</v>
      </c>
      <c r="O197" s="163">
        <f t="shared" ca="1" si="29"/>
        <v>44082</v>
      </c>
      <c r="P197">
        <f t="shared" ca="1" si="30"/>
        <v>23240</v>
      </c>
      <c r="Q197">
        <f t="shared" ca="1" si="31"/>
        <v>23310</v>
      </c>
      <c r="R197">
        <f t="shared" ca="1" si="32"/>
        <v>22920</v>
      </c>
      <c r="S197">
        <f t="shared" ca="1" si="33"/>
        <v>23010</v>
      </c>
      <c r="T197">
        <f t="shared" ca="1" si="34"/>
        <v>23204</v>
      </c>
      <c r="U197">
        <f t="shared" ca="1" si="35"/>
        <v>23010.799999999999</v>
      </c>
      <c r="V197">
        <f t="shared" ca="1" si="36"/>
        <v>22750.400000000001</v>
      </c>
      <c r="W197">
        <f t="shared" ca="1" si="37"/>
        <v>22576.799999999999</v>
      </c>
    </row>
    <row r="198" spans="1:23" x14ac:dyDescent="0.2">
      <c r="A198">
        <f t="shared" si="40"/>
        <v>181</v>
      </c>
      <c r="B198" s="163">
        <v>43900</v>
      </c>
      <c r="C198" s="131">
        <v>0</v>
      </c>
      <c r="D198">
        <v>19360</v>
      </c>
      <c r="E198">
        <v>20190</v>
      </c>
      <c r="F198">
        <v>18890</v>
      </c>
      <c r="G198">
        <v>20050</v>
      </c>
      <c r="H198">
        <v>302672</v>
      </c>
      <c r="I198">
        <f t="shared" ca="1" si="42"/>
        <v>20290</v>
      </c>
      <c r="J198">
        <f t="shared" ca="1" si="42"/>
        <v>22384</v>
      </c>
      <c r="K198">
        <f t="shared" ca="1" si="42"/>
        <v>23001.200000000001</v>
      </c>
      <c r="L198">
        <f t="shared" ca="1" si="42"/>
        <v>23163.066666666666</v>
      </c>
      <c r="N198">
        <f t="shared" si="38"/>
        <v>58</v>
      </c>
      <c r="O198" s="163">
        <f t="shared" ref="O198:O261" ca="1" si="43">IF($N198&lt;=0,O196+1,OFFSET($B$17,$N198,0))</f>
        <v>44083</v>
      </c>
      <c r="P198">
        <f t="shared" ref="P198:P261" ca="1" si="44">IF($N198&lt;=0,NA(),OFFSET($B$17,$N198,2))</f>
        <v>22960</v>
      </c>
      <c r="Q198">
        <f t="shared" ref="Q198:Q261" ca="1" si="45">IF($N198&lt;=0,NA(),OFFSET($B$17,$N198,3))</f>
        <v>23240</v>
      </c>
      <c r="R198">
        <f t="shared" ref="R198:R261" ca="1" si="46">IF($N198&lt;=0,NA(),OFFSET($B$17,$N198,4))</f>
        <v>22880</v>
      </c>
      <c r="S198">
        <f t="shared" ref="S198:S261" ca="1" si="47">IF($N198&lt;=0,NA(),OFFSET($B$17,$N198,5))</f>
        <v>23190</v>
      </c>
      <c r="T198">
        <f t="shared" ref="T198:T261" ca="1" si="48">IF($N198&lt;=0,NA(),OFFSET($B$17,$N198,7))</f>
        <v>23138</v>
      </c>
      <c r="U198">
        <f t="shared" ref="U198:U261" ca="1" si="49">IF($N198&lt;=0,NA(),OFFSET($B$17,$N198,8))</f>
        <v>23039.599999999999</v>
      </c>
      <c r="V198">
        <f t="shared" ref="V198:V261" ca="1" si="50">IF($N198&lt;=0,NA(),OFFSET($B$17,$N198,9))</f>
        <v>22769.599999999999</v>
      </c>
      <c r="W198">
        <f t="shared" ref="W198:W261" ca="1" si="51">IF($N198&lt;=0,NA(),OFFSET($B$17,$N198,10))</f>
        <v>22611.466666666667</v>
      </c>
    </row>
    <row r="199" spans="1:23" x14ac:dyDescent="0.2">
      <c r="A199">
        <f t="shared" si="40"/>
        <v>182</v>
      </c>
      <c r="B199" s="163">
        <v>43899</v>
      </c>
      <c r="C199" s="131">
        <v>0</v>
      </c>
      <c r="D199">
        <v>19900</v>
      </c>
      <c r="E199">
        <v>19970</v>
      </c>
      <c r="F199">
        <v>18500</v>
      </c>
      <c r="G199">
        <v>18890</v>
      </c>
      <c r="H199">
        <v>236883</v>
      </c>
      <c r="I199">
        <f t="shared" ref="I199:L218" ca="1" si="52">IF(ISNUMBER($A199),IF($D$9-$A199&gt;=I$15-1,AVERAGE(OFFSET($G199,0,0,I$15,1)),NA()),"")</f>
        <v>20488</v>
      </c>
      <c r="J199">
        <f t="shared" ca="1" si="52"/>
        <v>22488</v>
      </c>
      <c r="K199">
        <f t="shared" ca="1" si="52"/>
        <v>23076.2</v>
      </c>
      <c r="L199">
        <f t="shared" ca="1" si="52"/>
        <v>23207.200000000001</v>
      </c>
      <c r="N199">
        <f t="shared" si="38"/>
        <v>57</v>
      </c>
      <c r="O199" s="163">
        <f t="shared" ca="1" si="43"/>
        <v>44084</v>
      </c>
      <c r="P199">
        <f t="shared" ca="1" si="44"/>
        <v>23180</v>
      </c>
      <c r="Q199">
        <f t="shared" ca="1" si="45"/>
        <v>23260</v>
      </c>
      <c r="R199">
        <f t="shared" ca="1" si="46"/>
        <v>22900</v>
      </c>
      <c r="S199">
        <f t="shared" ca="1" si="47"/>
        <v>22940</v>
      </c>
      <c r="T199">
        <f t="shared" ca="1" si="48"/>
        <v>23112</v>
      </c>
      <c r="U199">
        <f t="shared" ca="1" si="49"/>
        <v>23058.799999999999</v>
      </c>
      <c r="V199">
        <f t="shared" ca="1" si="50"/>
        <v>22781.599999999999</v>
      </c>
      <c r="W199">
        <f t="shared" ca="1" si="51"/>
        <v>22637.733333333334</v>
      </c>
    </row>
    <row r="200" spans="1:23" x14ac:dyDescent="0.2">
      <c r="A200">
        <f t="shared" si="40"/>
        <v>183</v>
      </c>
      <c r="B200" s="163">
        <v>43896</v>
      </c>
      <c r="C200" s="131">
        <v>0</v>
      </c>
      <c r="D200">
        <v>20970</v>
      </c>
      <c r="E200">
        <v>21060</v>
      </c>
      <c r="F200">
        <v>20210</v>
      </c>
      <c r="G200">
        <v>20320</v>
      </c>
      <c r="H200">
        <v>162633</v>
      </c>
      <c r="I200">
        <f t="shared" ca="1" si="52"/>
        <v>20964</v>
      </c>
      <c r="J200">
        <f t="shared" ca="1" si="52"/>
        <v>22655.599999999999</v>
      </c>
      <c r="K200">
        <f t="shared" ca="1" si="52"/>
        <v>23174</v>
      </c>
      <c r="L200">
        <f t="shared" ca="1" si="52"/>
        <v>23263.599999999999</v>
      </c>
      <c r="N200">
        <f t="shared" ref="N200:N263" si="53">N199-1</f>
        <v>56</v>
      </c>
      <c r="O200" s="163">
        <f t="shared" ca="1" si="43"/>
        <v>44085</v>
      </c>
      <c r="P200">
        <f t="shared" ca="1" si="44"/>
        <v>23050</v>
      </c>
      <c r="Q200">
        <f t="shared" ca="1" si="45"/>
        <v>23260</v>
      </c>
      <c r="R200">
        <f t="shared" ca="1" si="46"/>
        <v>22990</v>
      </c>
      <c r="S200">
        <f t="shared" ca="1" si="47"/>
        <v>23210</v>
      </c>
      <c r="T200">
        <f t="shared" ca="1" si="48"/>
        <v>23114</v>
      </c>
      <c r="U200">
        <f t="shared" ca="1" si="49"/>
        <v>23090.799999999999</v>
      </c>
      <c r="V200">
        <f t="shared" ca="1" si="50"/>
        <v>22799.599999999999</v>
      </c>
      <c r="W200">
        <f t="shared" ca="1" si="51"/>
        <v>22663.466666666667</v>
      </c>
    </row>
    <row r="201" spans="1:23" x14ac:dyDescent="0.2">
      <c r="A201">
        <f t="shared" si="40"/>
        <v>184</v>
      </c>
      <c r="B201" s="163">
        <v>43895</v>
      </c>
      <c r="C201" s="131">
        <v>0</v>
      </c>
      <c r="D201">
        <v>21380</v>
      </c>
      <c r="E201">
        <v>21440</v>
      </c>
      <c r="F201">
        <v>20740</v>
      </c>
      <c r="G201">
        <v>20790</v>
      </c>
      <c r="H201">
        <v>108662</v>
      </c>
      <c r="I201">
        <f t="shared" ca="1" si="52"/>
        <v>21010</v>
      </c>
      <c r="J201">
        <f t="shared" ca="1" si="52"/>
        <v>22774.400000000001</v>
      </c>
      <c r="K201">
        <f t="shared" ca="1" si="52"/>
        <v>23244.799999999999</v>
      </c>
      <c r="L201">
        <f t="shared" ca="1" si="52"/>
        <v>23303.466666666667</v>
      </c>
      <c r="N201">
        <f t="shared" si="53"/>
        <v>55</v>
      </c>
      <c r="O201" s="163">
        <f t="shared" ca="1" si="43"/>
        <v>44088</v>
      </c>
      <c r="P201">
        <f t="shared" ca="1" si="44"/>
        <v>23300</v>
      </c>
      <c r="Q201">
        <f t="shared" ca="1" si="45"/>
        <v>23420</v>
      </c>
      <c r="R201">
        <f t="shared" ca="1" si="46"/>
        <v>23270</v>
      </c>
      <c r="S201">
        <f t="shared" ca="1" si="47"/>
        <v>23290</v>
      </c>
      <c r="T201">
        <f t="shared" ca="1" si="48"/>
        <v>23128</v>
      </c>
      <c r="U201">
        <f t="shared" ca="1" si="49"/>
        <v>23124.400000000001</v>
      </c>
      <c r="V201">
        <f t="shared" ca="1" si="50"/>
        <v>22821.4</v>
      </c>
      <c r="W201">
        <f t="shared" ca="1" si="51"/>
        <v>22686</v>
      </c>
    </row>
    <row r="202" spans="1:23" x14ac:dyDescent="0.2">
      <c r="A202">
        <f t="shared" si="40"/>
        <v>185</v>
      </c>
      <c r="B202" s="163">
        <v>43894</v>
      </c>
      <c r="C202" s="131">
        <v>0</v>
      </c>
      <c r="D202">
        <v>20840</v>
      </c>
      <c r="E202">
        <v>21400</v>
      </c>
      <c r="F202">
        <v>20780</v>
      </c>
      <c r="G202">
        <v>21400</v>
      </c>
      <c r="H202">
        <v>125889</v>
      </c>
      <c r="I202">
        <f t="shared" ca="1" si="52"/>
        <v>21180</v>
      </c>
      <c r="J202">
        <f t="shared" ca="1" si="52"/>
        <v>22876</v>
      </c>
      <c r="K202">
        <f t="shared" ca="1" si="52"/>
        <v>23309.4</v>
      </c>
      <c r="L202">
        <f t="shared" ca="1" si="52"/>
        <v>23338.799999999999</v>
      </c>
      <c r="N202">
        <f t="shared" si="53"/>
        <v>54</v>
      </c>
      <c r="O202" s="163">
        <f t="shared" ca="1" si="43"/>
        <v>44089</v>
      </c>
      <c r="P202">
        <f t="shared" ca="1" si="44"/>
        <v>23280</v>
      </c>
      <c r="Q202">
        <f t="shared" ca="1" si="45"/>
        <v>23360</v>
      </c>
      <c r="R202">
        <f t="shared" ca="1" si="46"/>
        <v>23190</v>
      </c>
      <c r="S202">
        <f t="shared" ca="1" si="47"/>
        <v>23310</v>
      </c>
      <c r="T202">
        <f t="shared" ca="1" si="48"/>
        <v>23188</v>
      </c>
      <c r="U202">
        <f t="shared" ca="1" si="49"/>
        <v>23148.799999999999</v>
      </c>
      <c r="V202">
        <f t="shared" ca="1" si="50"/>
        <v>22841.4</v>
      </c>
      <c r="W202">
        <f t="shared" ca="1" si="51"/>
        <v>22704.933333333334</v>
      </c>
    </row>
    <row r="203" spans="1:23" x14ac:dyDescent="0.2">
      <c r="A203">
        <f t="shared" si="40"/>
        <v>186</v>
      </c>
      <c r="B203" s="163">
        <v>43893</v>
      </c>
      <c r="C203" s="131">
        <v>0</v>
      </c>
      <c r="D203">
        <v>21500</v>
      </c>
      <c r="E203">
        <v>21730</v>
      </c>
      <c r="F203">
        <v>20680</v>
      </c>
      <c r="G203">
        <v>21040</v>
      </c>
      <c r="H203">
        <v>216160</v>
      </c>
      <c r="I203">
        <f t="shared" ca="1" si="52"/>
        <v>21350</v>
      </c>
      <c r="J203">
        <f t="shared" ca="1" si="52"/>
        <v>22944</v>
      </c>
      <c r="K203">
        <f t="shared" ca="1" si="52"/>
        <v>23362.799999999999</v>
      </c>
      <c r="L203">
        <f t="shared" ca="1" si="52"/>
        <v>23364.799999999999</v>
      </c>
      <c r="N203">
        <f t="shared" si="53"/>
        <v>53</v>
      </c>
      <c r="O203" s="163">
        <f t="shared" ca="1" si="43"/>
        <v>44090</v>
      </c>
      <c r="P203">
        <f t="shared" ca="1" si="44"/>
        <v>23260</v>
      </c>
      <c r="Q203">
        <f t="shared" ca="1" si="45"/>
        <v>23370</v>
      </c>
      <c r="R203">
        <f t="shared" ca="1" si="46"/>
        <v>23240</v>
      </c>
      <c r="S203">
        <f t="shared" ca="1" si="47"/>
        <v>23280</v>
      </c>
      <c r="T203">
        <f t="shared" ca="1" si="48"/>
        <v>23206</v>
      </c>
      <c r="U203">
        <f t="shared" ca="1" si="49"/>
        <v>23153.200000000001</v>
      </c>
      <c r="V203">
        <f t="shared" ca="1" si="50"/>
        <v>22863.4</v>
      </c>
      <c r="W203">
        <f t="shared" ca="1" si="51"/>
        <v>22722</v>
      </c>
    </row>
    <row r="204" spans="1:23" x14ac:dyDescent="0.2">
      <c r="A204">
        <f t="shared" si="40"/>
        <v>187</v>
      </c>
      <c r="B204" s="163">
        <v>43892</v>
      </c>
      <c r="C204" s="131">
        <v>0</v>
      </c>
      <c r="D204">
        <v>20800</v>
      </c>
      <c r="E204">
        <v>21590</v>
      </c>
      <c r="F204">
        <v>20660</v>
      </c>
      <c r="G204">
        <v>21270</v>
      </c>
      <c r="H204">
        <v>254842</v>
      </c>
      <c r="I204">
        <f t="shared" ca="1" si="52"/>
        <v>21542</v>
      </c>
      <c r="J204">
        <f t="shared" ca="1" si="52"/>
        <v>23048</v>
      </c>
      <c r="K204">
        <f t="shared" ca="1" si="52"/>
        <v>23419.200000000001</v>
      </c>
      <c r="L204" t="e">
        <f t="shared" ca="1" si="52"/>
        <v>#N/A</v>
      </c>
      <c r="N204">
        <f t="shared" si="53"/>
        <v>52</v>
      </c>
      <c r="O204" s="163">
        <f t="shared" ca="1" si="43"/>
        <v>44091</v>
      </c>
      <c r="P204">
        <f t="shared" ca="1" si="44"/>
        <v>23260</v>
      </c>
      <c r="Q204">
        <f t="shared" ca="1" si="45"/>
        <v>23280</v>
      </c>
      <c r="R204">
        <f t="shared" ca="1" si="46"/>
        <v>23060</v>
      </c>
      <c r="S204">
        <f t="shared" ca="1" si="47"/>
        <v>23220</v>
      </c>
      <c r="T204">
        <f t="shared" ca="1" si="48"/>
        <v>23262</v>
      </c>
      <c r="U204">
        <f t="shared" ca="1" si="49"/>
        <v>23154.799999999999</v>
      </c>
      <c r="V204">
        <f t="shared" ca="1" si="50"/>
        <v>22875.200000000001</v>
      </c>
      <c r="W204">
        <f t="shared" ca="1" si="51"/>
        <v>22735.466666666667</v>
      </c>
    </row>
    <row r="205" spans="1:23" x14ac:dyDescent="0.2">
      <c r="A205">
        <f t="shared" si="40"/>
        <v>188</v>
      </c>
      <c r="B205" s="163">
        <v>43889</v>
      </c>
      <c r="C205" s="131">
        <v>0</v>
      </c>
      <c r="D205">
        <v>21380</v>
      </c>
      <c r="E205">
        <v>21450</v>
      </c>
      <c r="F205">
        <v>20460</v>
      </c>
      <c r="G205">
        <v>20550</v>
      </c>
      <c r="H205">
        <v>313782</v>
      </c>
      <c r="I205">
        <f t="shared" ca="1" si="52"/>
        <v>21918</v>
      </c>
      <c r="J205">
        <f t="shared" ca="1" si="52"/>
        <v>23148.799999999999</v>
      </c>
      <c r="K205">
        <f t="shared" ca="1" si="52"/>
        <v>23467.599999999999</v>
      </c>
      <c r="L205" t="e">
        <f t="shared" ca="1" si="52"/>
        <v>#N/A</v>
      </c>
      <c r="N205">
        <f t="shared" si="53"/>
        <v>51</v>
      </c>
      <c r="O205" s="163">
        <f t="shared" ca="1" si="43"/>
        <v>44092</v>
      </c>
      <c r="P205">
        <f t="shared" ca="1" si="44"/>
        <v>23220</v>
      </c>
      <c r="Q205">
        <f t="shared" ca="1" si="45"/>
        <v>23240</v>
      </c>
      <c r="R205">
        <f t="shared" ca="1" si="46"/>
        <v>23030</v>
      </c>
      <c r="S205">
        <f t="shared" ca="1" si="47"/>
        <v>23090</v>
      </c>
      <c r="T205">
        <f t="shared" ca="1" si="48"/>
        <v>23238</v>
      </c>
      <c r="U205">
        <f t="shared" ca="1" si="49"/>
        <v>23152.799999999999</v>
      </c>
      <c r="V205">
        <f t="shared" ca="1" si="50"/>
        <v>22888.2</v>
      </c>
      <c r="W205">
        <f t="shared" ca="1" si="51"/>
        <v>22742</v>
      </c>
    </row>
    <row r="206" spans="1:23" x14ac:dyDescent="0.2">
      <c r="A206">
        <f t="shared" si="40"/>
        <v>189</v>
      </c>
      <c r="B206" s="163">
        <v>43888</v>
      </c>
      <c r="C206" s="131">
        <v>0</v>
      </c>
      <c r="D206">
        <v>22270</v>
      </c>
      <c r="E206">
        <v>22290</v>
      </c>
      <c r="F206">
        <v>21530</v>
      </c>
      <c r="G206">
        <v>21640</v>
      </c>
      <c r="H206">
        <v>228487</v>
      </c>
      <c r="I206">
        <f t="shared" ca="1" si="52"/>
        <v>22508</v>
      </c>
      <c r="J206">
        <f t="shared" ca="1" si="52"/>
        <v>23280</v>
      </c>
      <c r="K206">
        <f t="shared" ca="1" si="52"/>
        <v>23525.4</v>
      </c>
      <c r="L206" t="e">
        <f t="shared" ca="1" si="52"/>
        <v>#N/A</v>
      </c>
      <c r="N206">
        <f t="shared" si="53"/>
        <v>50</v>
      </c>
      <c r="O206" s="163">
        <f t="shared" ca="1" si="43"/>
        <v>44097</v>
      </c>
      <c r="P206">
        <f t="shared" ca="1" si="44"/>
        <v>23030</v>
      </c>
      <c r="Q206">
        <f t="shared" ca="1" si="45"/>
        <v>23250</v>
      </c>
      <c r="R206">
        <f t="shared" ca="1" si="46"/>
        <v>22990</v>
      </c>
      <c r="S206">
        <f t="shared" ca="1" si="47"/>
        <v>23070</v>
      </c>
      <c r="T206">
        <f t="shared" ca="1" si="48"/>
        <v>23194</v>
      </c>
      <c r="U206">
        <f t="shared" ca="1" si="49"/>
        <v>23150.400000000001</v>
      </c>
      <c r="V206">
        <f t="shared" ca="1" si="50"/>
        <v>22899.8</v>
      </c>
      <c r="W206">
        <f t="shared" ca="1" si="51"/>
        <v>22744.133333333335</v>
      </c>
    </row>
    <row r="207" spans="1:23" x14ac:dyDescent="0.2">
      <c r="A207">
        <f t="shared" si="40"/>
        <v>190</v>
      </c>
      <c r="B207" s="163">
        <v>43887</v>
      </c>
      <c r="C207" s="131">
        <v>0</v>
      </c>
      <c r="D207">
        <v>22200</v>
      </c>
      <c r="E207">
        <v>22500</v>
      </c>
      <c r="F207">
        <v>21990</v>
      </c>
      <c r="G207">
        <v>22250</v>
      </c>
      <c r="H207">
        <v>225641</v>
      </c>
      <c r="I207">
        <f t="shared" ca="1" si="52"/>
        <v>22900</v>
      </c>
      <c r="J207">
        <f t="shared" ca="1" si="52"/>
        <v>23365.599999999999</v>
      </c>
      <c r="K207">
        <f t="shared" ca="1" si="52"/>
        <v>23561.599999999999</v>
      </c>
      <c r="L207" t="e">
        <f t="shared" ca="1" si="52"/>
        <v>#N/A</v>
      </c>
      <c r="N207">
        <f t="shared" si="53"/>
        <v>49</v>
      </c>
      <c r="O207" s="163">
        <f t="shared" ca="1" si="43"/>
        <v>44098</v>
      </c>
      <c r="P207">
        <f t="shared" ca="1" si="44"/>
        <v>23040</v>
      </c>
      <c r="Q207">
        <f t="shared" ca="1" si="45"/>
        <v>23100</v>
      </c>
      <c r="R207">
        <f t="shared" ca="1" si="46"/>
        <v>22870</v>
      </c>
      <c r="S207">
        <f t="shared" ca="1" si="47"/>
        <v>23000</v>
      </c>
      <c r="T207">
        <f t="shared" ca="1" si="48"/>
        <v>23132</v>
      </c>
      <c r="U207">
        <f t="shared" ca="1" si="49"/>
        <v>23148.799999999999</v>
      </c>
      <c r="V207">
        <f t="shared" ca="1" si="50"/>
        <v>22911.8</v>
      </c>
      <c r="W207">
        <f t="shared" ca="1" si="51"/>
        <v>22748.133333333335</v>
      </c>
    </row>
    <row r="208" spans="1:23" x14ac:dyDescent="0.2">
      <c r="A208">
        <f t="shared" si="40"/>
        <v>191</v>
      </c>
      <c r="B208" s="163">
        <v>43886</v>
      </c>
      <c r="C208" s="131">
        <v>0</v>
      </c>
      <c r="D208">
        <v>22310</v>
      </c>
      <c r="E208">
        <v>22730</v>
      </c>
      <c r="F208">
        <v>21890</v>
      </c>
      <c r="G208">
        <v>22000</v>
      </c>
      <c r="H208">
        <v>194865</v>
      </c>
      <c r="I208">
        <f t="shared" ca="1" si="52"/>
        <v>23088</v>
      </c>
      <c r="J208">
        <f t="shared" ca="1" si="52"/>
        <v>23437.200000000001</v>
      </c>
      <c r="K208">
        <f t="shared" ca="1" si="52"/>
        <v>23585</v>
      </c>
      <c r="L208" t="e">
        <f t="shared" ca="1" si="52"/>
        <v>#N/A</v>
      </c>
      <c r="N208">
        <f t="shared" si="53"/>
        <v>48</v>
      </c>
      <c r="O208" s="163">
        <f t="shared" ca="1" si="43"/>
        <v>44099</v>
      </c>
      <c r="P208">
        <f t="shared" ca="1" si="44"/>
        <v>23060</v>
      </c>
      <c r="Q208">
        <f t="shared" ca="1" si="45"/>
        <v>23180</v>
      </c>
      <c r="R208">
        <f t="shared" ca="1" si="46"/>
        <v>22840</v>
      </c>
      <c r="S208">
        <f t="shared" ca="1" si="47"/>
        <v>23180</v>
      </c>
      <c r="T208">
        <f t="shared" ca="1" si="48"/>
        <v>23112</v>
      </c>
      <c r="U208">
        <f t="shared" ca="1" si="49"/>
        <v>23152.799999999999</v>
      </c>
      <c r="V208">
        <f t="shared" ca="1" si="50"/>
        <v>22923.200000000001</v>
      </c>
      <c r="W208">
        <f t="shared" ca="1" si="51"/>
        <v>22748.400000000001</v>
      </c>
    </row>
    <row r="209" spans="1:23" x14ac:dyDescent="0.2">
      <c r="A209">
        <f t="shared" si="40"/>
        <v>192</v>
      </c>
      <c r="B209" s="163">
        <v>43882</v>
      </c>
      <c r="C209" s="131">
        <v>0</v>
      </c>
      <c r="D209">
        <v>23470</v>
      </c>
      <c r="E209">
        <v>23580</v>
      </c>
      <c r="F209">
        <v>23090</v>
      </c>
      <c r="G209">
        <v>23150</v>
      </c>
      <c r="H209">
        <v>99686</v>
      </c>
      <c r="I209">
        <f t="shared" ca="1" si="52"/>
        <v>23390</v>
      </c>
      <c r="J209">
        <f t="shared" ca="1" si="52"/>
        <v>23518</v>
      </c>
      <c r="K209">
        <f t="shared" ca="1" si="52"/>
        <v>23615.599999999999</v>
      </c>
      <c r="L209" t="e">
        <f t="shared" ca="1" si="52"/>
        <v>#N/A</v>
      </c>
      <c r="N209">
        <f t="shared" si="53"/>
        <v>47</v>
      </c>
      <c r="O209" s="163">
        <f t="shared" ca="1" si="43"/>
        <v>44102</v>
      </c>
      <c r="P209">
        <f t="shared" ca="1" si="44"/>
        <v>23200</v>
      </c>
      <c r="Q209">
        <f t="shared" ca="1" si="45"/>
        <v>23390</v>
      </c>
      <c r="R209">
        <f t="shared" ca="1" si="46"/>
        <v>23150</v>
      </c>
      <c r="S209">
        <f t="shared" ca="1" si="47"/>
        <v>23380</v>
      </c>
      <c r="T209">
        <f t="shared" ca="1" si="48"/>
        <v>23144</v>
      </c>
      <c r="U209">
        <f t="shared" ca="1" si="49"/>
        <v>23168</v>
      </c>
      <c r="V209">
        <f t="shared" ca="1" si="50"/>
        <v>22940</v>
      </c>
      <c r="W209">
        <f t="shared" ca="1" si="51"/>
        <v>22750.666666666668</v>
      </c>
    </row>
    <row r="210" spans="1:23" x14ac:dyDescent="0.2">
      <c r="A210">
        <f t="shared" si="40"/>
        <v>193</v>
      </c>
      <c r="B210" s="163">
        <v>43881</v>
      </c>
      <c r="C210" s="131">
        <v>0</v>
      </c>
      <c r="D210">
        <v>23660</v>
      </c>
      <c r="E210">
        <v>23800</v>
      </c>
      <c r="F210">
        <v>23320</v>
      </c>
      <c r="G210">
        <v>23500</v>
      </c>
      <c r="H210">
        <v>108655</v>
      </c>
      <c r="I210">
        <f t="shared" ca="1" si="52"/>
        <v>23458</v>
      </c>
      <c r="J210">
        <f t="shared" ca="1" si="52"/>
        <v>23554</v>
      </c>
      <c r="K210">
        <f t="shared" ca="1" si="52"/>
        <v>23619.200000000001</v>
      </c>
      <c r="L210" t="e">
        <f t="shared" ca="1" si="52"/>
        <v>#N/A</v>
      </c>
      <c r="N210">
        <f t="shared" si="53"/>
        <v>46</v>
      </c>
      <c r="O210" s="163">
        <f t="shared" ca="1" si="43"/>
        <v>44103</v>
      </c>
      <c r="P210">
        <f t="shared" ca="1" si="44"/>
        <v>23390</v>
      </c>
      <c r="Q210">
        <f t="shared" ca="1" si="45"/>
        <v>23610</v>
      </c>
      <c r="R210">
        <f t="shared" ca="1" si="46"/>
        <v>23330</v>
      </c>
      <c r="S210">
        <f t="shared" ca="1" si="47"/>
        <v>23430</v>
      </c>
      <c r="T210">
        <f t="shared" ca="1" si="48"/>
        <v>23212</v>
      </c>
      <c r="U210">
        <f t="shared" ca="1" si="49"/>
        <v>23189.200000000001</v>
      </c>
      <c r="V210">
        <f t="shared" ca="1" si="50"/>
        <v>22954.400000000001</v>
      </c>
      <c r="W210">
        <f t="shared" ca="1" si="51"/>
        <v>22758.133333333335</v>
      </c>
    </row>
    <row r="211" spans="1:23" x14ac:dyDescent="0.2">
      <c r="A211">
        <f t="shared" si="40"/>
        <v>194</v>
      </c>
      <c r="B211" s="163">
        <v>43880</v>
      </c>
      <c r="C211" s="131">
        <v>0</v>
      </c>
      <c r="D211">
        <v>23290</v>
      </c>
      <c r="E211">
        <v>23660</v>
      </c>
      <c r="F211">
        <v>23210</v>
      </c>
      <c r="G211">
        <v>23600</v>
      </c>
      <c r="H211">
        <v>83311</v>
      </c>
      <c r="I211">
        <f t="shared" ca="1" si="52"/>
        <v>23504</v>
      </c>
      <c r="J211">
        <f t="shared" ca="1" si="52"/>
        <v>23570</v>
      </c>
      <c r="K211">
        <f t="shared" ca="1" si="52"/>
        <v>23616.400000000001</v>
      </c>
      <c r="L211" t="e">
        <f t="shared" ca="1" si="52"/>
        <v>#N/A</v>
      </c>
      <c r="N211">
        <f t="shared" si="53"/>
        <v>45</v>
      </c>
      <c r="O211" s="163">
        <f t="shared" ca="1" si="43"/>
        <v>44104</v>
      </c>
      <c r="P211">
        <f t="shared" ca="1" si="44"/>
        <v>23440</v>
      </c>
      <c r="Q211">
        <f t="shared" ca="1" si="45"/>
        <v>23520</v>
      </c>
      <c r="R211">
        <f t="shared" ca="1" si="46"/>
        <v>23120</v>
      </c>
      <c r="S211">
        <f t="shared" ca="1" si="47"/>
        <v>23290</v>
      </c>
      <c r="T211">
        <f t="shared" ca="1" si="48"/>
        <v>23256</v>
      </c>
      <c r="U211">
        <f t="shared" ca="1" si="49"/>
        <v>23194.799999999999</v>
      </c>
      <c r="V211">
        <f t="shared" ca="1" si="50"/>
        <v>22962.6</v>
      </c>
      <c r="W211">
        <f t="shared" ca="1" si="51"/>
        <v>22764.266666666666</v>
      </c>
    </row>
    <row r="212" spans="1:23" x14ac:dyDescent="0.2">
      <c r="A212">
        <f t="shared" ref="A212:A275" si="54">IF(ISNUMBER(B212),A211+1,"")</f>
        <v>195</v>
      </c>
      <c r="B212" s="163">
        <v>43879</v>
      </c>
      <c r="C212" s="131">
        <v>0</v>
      </c>
      <c r="D212">
        <v>23430</v>
      </c>
      <c r="E212">
        <v>23440</v>
      </c>
      <c r="F212">
        <v>23090</v>
      </c>
      <c r="G212">
        <v>23190</v>
      </c>
      <c r="H212">
        <v>85926</v>
      </c>
      <c r="I212">
        <f t="shared" ca="1" si="52"/>
        <v>23576</v>
      </c>
      <c r="J212">
        <f t="shared" ca="1" si="52"/>
        <v>23584</v>
      </c>
      <c r="K212">
        <f t="shared" ca="1" si="52"/>
        <v>23607.4</v>
      </c>
      <c r="L212" t="e">
        <f t="shared" ca="1" si="52"/>
        <v>#N/A</v>
      </c>
      <c r="N212">
        <f t="shared" si="53"/>
        <v>44</v>
      </c>
      <c r="O212" s="163">
        <f t="shared" ca="1" si="43"/>
        <v>44105</v>
      </c>
      <c r="P212">
        <f t="shared" ca="1" si="44"/>
        <v>23350</v>
      </c>
      <c r="Q212">
        <f t="shared" ca="1" si="45"/>
        <v>23360</v>
      </c>
      <c r="R212">
        <f t="shared" ca="1" si="46"/>
        <v>23210</v>
      </c>
      <c r="S212">
        <f t="shared" ca="1" si="47"/>
        <v>23330</v>
      </c>
      <c r="T212">
        <f t="shared" ca="1" si="48"/>
        <v>23322</v>
      </c>
      <c r="U212">
        <f t="shared" ca="1" si="49"/>
        <v>23197.200000000001</v>
      </c>
      <c r="V212">
        <f t="shared" ca="1" si="50"/>
        <v>22974.2</v>
      </c>
      <c r="W212">
        <f t="shared" ca="1" si="51"/>
        <v>22786.533333333333</v>
      </c>
    </row>
    <row r="213" spans="1:23" x14ac:dyDescent="0.2">
      <c r="A213">
        <f t="shared" si="54"/>
        <v>196</v>
      </c>
      <c r="B213" s="163">
        <v>43878</v>
      </c>
      <c r="C213" s="131">
        <v>0</v>
      </c>
      <c r="D213">
        <v>23560</v>
      </c>
      <c r="E213">
        <v>23570</v>
      </c>
      <c r="F213">
        <v>23320</v>
      </c>
      <c r="G213">
        <v>23510</v>
      </c>
      <c r="H213">
        <v>56035</v>
      </c>
      <c r="I213">
        <f t="shared" ca="1" si="52"/>
        <v>23676</v>
      </c>
      <c r="J213">
        <f t="shared" ca="1" si="52"/>
        <v>23603.200000000001</v>
      </c>
      <c r="K213">
        <f t="shared" ca="1" si="52"/>
        <v>23607.200000000001</v>
      </c>
      <c r="L213" t="e">
        <f t="shared" ca="1" si="52"/>
        <v>#N/A</v>
      </c>
      <c r="N213">
        <f t="shared" si="53"/>
        <v>43</v>
      </c>
      <c r="O213" s="163">
        <f t="shared" ca="1" si="43"/>
        <v>44106</v>
      </c>
      <c r="P213">
        <f t="shared" ca="1" si="44"/>
        <v>23320</v>
      </c>
      <c r="Q213">
        <f t="shared" ca="1" si="45"/>
        <v>23350</v>
      </c>
      <c r="R213">
        <f t="shared" ca="1" si="46"/>
        <v>22940</v>
      </c>
      <c r="S213">
        <f t="shared" ca="1" si="47"/>
        <v>23190</v>
      </c>
      <c r="T213">
        <f t="shared" ca="1" si="48"/>
        <v>23324</v>
      </c>
      <c r="U213">
        <f t="shared" ca="1" si="49"/>
        <v>23193.599999999999</v>
      </c>
      <c r="V213">
        <f t="shared" ca="1" si="50"/>
        <v>22984.2</v>
      </c>
      <c r="W213">
        <f t="shared" ca="1" si="51"/>
        <v>22799.866666666665</v>
      </c>
    </row>
    <row r="214" spans="1:23" x14ac:dyDescent="0.2">
      <c r="A214">
        <f t="shared" si="54"/>
        <v>197</v>
      </c>
      <c r="B214" s="163">
        <v>43875</v>
      </c>
      <c r="C214" s="131">
        <v>0</v>
      </c>
      <c r="D214">
        <v>23700</v>
      </c>
      <c r="E214">
        <v>23760</v>
      </c>
      <c r="F214">
        <v>23460</v>
      </c>
      <c r="G214">
        <v>23490</v>
      </c>
      <c r="H214">
        <v>65034</v>
      </c>
      <c r="I214">
        <f t="shared" ca="1" si="52"/>
        <v>23712</v>
      </c>
      <c r="J214">
        <f t="shared" ca="1" si="52"/>
        <v>23612</v>
      </c>
      <c r="K214">
        <f t="shared" ca="1" si="52"/>
        <v>23603.599999999999</v>
      </c>
      <c r="L214" t="e">
        <f t="shared" ca="1" si="52"/>
        <v>#N/A</v>
      </c>
      <c r="N214">
        <f t="shared" si="53"/>
        <v>42</v>
      </c>
      <c r="O214" s="163">
        <f t="shared" ca="1" si="43"/>
        <v>44109</v>
      </c>
      <c r="P214">
        <f t="shared" ca="1" si="44"/>
        <v>23260</v>
      </c>
      <c r="Q214">
        <f t="shared" ca="1" si="45"/>
        <v>23410</v>
      </c>
      <c r="R214">
        <f t="shared" ca="1" si="46"/>
        <v>23220</v>
      </c>
      <c r="S214">
        <f t="shared" ca="1" si="47"/>
        <v>23410</v>
      </c>
      <c r="T214">
        <f t="shared" ca="1" si="48"/>
        <v>23330</v>
      </c>
      <c r="U214">
        <f t="shared" ca="1" si="49"/>
        <v>23201.200000000001</v>
      </c>
      <c r="V214">
        <f t="shared" ca="1" si="50"/>
        <v>22996.400000000001</v>
      </c>
      <c r="W214">
        <f t="shared" ca="1" si="51"/>
        <v>22819.733333333334</v>
      </c>
    </row>
    <row r="215" spans="1:23" x14ac:dyDescent="0.2">
      <c r="A215">
        <f t="shared" si="54"/>
        <v>198</v>
      </c>
      <c r="B215" s="163">
        <v>43874</v>
      </c>
      <c r="C215" s="131">
        <v>0</v>
      </c>
      <c r="D215">
        <v>23950</v>
      </c>
      <c r="E215">
        <v>23970</v>
      </c>
      <c r="F215">
        <v>23560</v>
      </c>
      <c r="G215">
        <v>23730</v>
      </c>
      <c r="H215">
        <v>80595</v>
      </c>
      <c r="I215">
        <f t="shared" ca="1" si="52"/>
        <v>23790</v>
      </c>
      <c r="J215">
        <f t="shared" ca="1" si="52"/>
        <v>23615.599999999999</v>
      </c>
      <c r="K215">
        <f t="shared" ca="1" si="52"/>
        <v>23603.200000000001</v>
      </c>
      <c r="L215" t="e">
        <f t="shared" ca="1" si="52"/>
        <v>#N/A</v>
      </c>
      <c r="N215">
        <f t="shared" si="53"/>
        <v>41</v>
      </c>
      <c r="O215" s="163">
        <f t="shared" ca="1" si="43"/>
        <v>44110</v>
      </c>
      <c r="P215">
        <f t="shared" ca="1" si="44"/>
        <v>23390</v>
      </c>
      <c r="Q215">
        <f t="shared" ca="1" si="45"/>
        <v>23430</v>
      </c>
      <c r="R215">
        <f t="shared" ca="1" si="46"/>
        <v>23220</v>
      </c>
      <c r="S215">
        <f t="shared" ca="1" si="47"/>
        <v>23260</v>
      </c>
      <c r="T215">
        <f t="shared" ca="1" si="48"/>
        <v>23296</v>
      </c>
      <c r="U215">
        <f t="shared" ca="1" si="49"/>
        <v>23214</v>
      </c>
      <c r="V215">
        <f t="shared" ca="1" si="50"/>
        <v>23007.200000000001</v>
      </c>
      <c r="W215">
        <f t="shared" ca="1" si="51"/>
        <v>22832.400000000001</v>
      </c>
    </row>
    <row r="216" spans="1:23" x14ac:dyDescent="0.2">
      <c r="A216">
        <f t="shared" si="54"/>
        <v>199</v>
      </c>
      <c r="B216" s="163">
        <v>43873</v>
      </c>
      <c r="C216" s="131">
        <v>0</v>
      </c>
      <c r="D216">
        <v>23880</v>
      </c>
      <c r="E216">
        <v>23970</v>
      </c>
      <c r="F216">
        <v>23700</v>
      </c>
      <c r="G216">
        <v>23960</v>
      </c>
      <c r="H216">
        <v>58379</v>
      </c>
      <c r="I216">
        <f t="shared" ca="1" si="52"/>
        <v>23782</v>
      </c>
      <c r="J216">
        <f t="shared" ca="1" si="52"/>
        <v>23602.400000000001</v>
      </c>
      <c r="K216">
        <f t="shared" ca="1" si="52"/>
        <v>23600.400000000001</v>
      </c>
      <c r="L216" t="e">
        <f t="shared" ca="1" si="52"/>
        <v>#N/A</v>
      </c>
      <c r="N216">
        <f t="shared" si="53"/>
        <v>40</v>
      </c>
      <c r="O216" s="163">
        <f t="shared" ca="1" si="43"/>
        <v>44111</v>
      </c>
      <c r="P216">
        <f t="shared" ca="1" si="44"/>
        <v>23280</v>
      </c>
      <c r="Q216">
        <f t="shared" ca="1" si="45"/>
        <v>23500</v>
      </c>
      <c r="R216">
        <f t="shared" ca="1" si="46"/>
        <v>23250</v>
      </c>
      <c r="S216">
        <f t="shared" ca="1" si="47"/>
        <v>23490</v>
      </c>
      <c r="T216">
        <f t="shared" ca="1" si="48"/>
        <v>23336</v>
      </c>
      <c r="U216">
        <f t="shared" ca="1" si="49"/>
        <v>23230.400000000001</v>
      </c>
      <c r="V216">
        <f t="shared" ca="1" si="50"/>
        <v>23021.8</v>
      </c>
      <c r="W216">
        <f t="shared" ca="1" si="51"/>
        <v>22846.533333333333</v>
      </c>
    </row>
    <row r="217" spans="1:23" x14ac:dyDescent="0.2">
      <c r="A217">
        <f t="shared" si="54"/>
        <v>200</v>
      </c>
      <c r="B217" s="163">
        <v>43871</v>
      </c>
      <c r="C217" s="131">
        <v>0</v>
      </c>
      <c r="D217">
        <v>23600</v>
      </c>
      <c r="E217">
        <v>23790</v>
      </c>
      <c r="F217">
        <v>23560</v>
      </c>
      <c r="G217">
        <v>23690</v>
      </c>
      <c r="H217">
        <v>71515</v>
      </c>
      <c r="I217">
        <f t="shared" ca="1" si="52"/>
        <v>23668</v>
      </c>
      <c r="J217">
        <f t="shared" ca="1" si="52"/>
        <v>23576</v>
      </c>
      <c r="K217">
        <f t="shared" ca="1" si="52"/>
        <v>23589.4</v>
      </c>
      <c r="L217" t="e">
        <f t="shared" ca="1" si="52"/>
        <v>#N/A</v>
      </c>
      <c r="N217">
        <f t="shared" si="53"/>
        <v>39</v>
      </c>
      <c r="O217" s="163">
        <f t="shared" ca="1" si="43"/>
        <v>44112</v>
      </c>
      <c r="P217">
        <f t="shared" ca="1" si="44"/>
        <v>23470</v>
      </c>
      <c r="Q217">
        <f t="shared" ca="1" si="45"/>
        <v>23690</v>
      </c>
      <c r="R217">
        <f t="shared" ca="1" si="46"/>
        <v>23460</v>
      </c>
      <c r="S217">
        <f t="shared" ca="1" si="47"/>
        <v>23620</v>
      </c>
      <c r="T217">
        <f t="shared" ca="1" si="48"/>
        <v>23394</v>
      </c>
      <c r="U217">
        <f t="shared" ca="1" si="49"/>
        <v>23248</v>
      </c>
      <c r="V217">
        <f t="shared" ca="1" si="50"/>
        <v>23040.6</v>
      </c>
      <c r="W217">
        <f t="shared" ca="1" si="51"/>
        <v>22863.333333333332</v>
      </c>
    </row>
    <row r="218" spans="1:23" x14ac:dyDescent="0.2">
      <c r="A218">
        <f t="shared" si="54"/>
        <v>201</v>
      </c>
      <c r="B218" s="163">
        <v>43868</v>
      </c>
      <c r="C218" s="131">
        <v>0</v>
      </c>
      <c r="D218">
        <v>23920</v>
      </c>
      <c r="E218">
        <v>23960</v>
      </c>
      <c r="F218">
        <v>23650</v>
      </c>
      <c r="G218">
        <v>23690</v>
      </c>
      <c r="H218">
        <v>82860</v>
      </c>
      <c r="I218">
        <f t="shared" ca="1" si="52"/>
        <v>23516</v>
      </c>
      <c r="J218">
        <f t="shared" ca="1" si="52"/>
        <v>23566.400000000001</v>
      </c>
      <c r="K218">
        <f t="shared" ca="1" si="52"/>
        <v>23584</v>
      </c>
      <c r="L218" t="e">
        <f t="shared" ca="1" si="52"/>
        <v>#N/A</v>
      </c>
      <c r="N218">
        <f t="shared" si="53"/>
        <v>38</v>
      </c>
      <c r="O218" s="163">
        <f t="shared" ca="1" si="43"/>
        <v>44113</v>
      </c>
      <c r="P218">
        <f t="shared" ca="1" si="44"/>
        <v>23660</v>
      </c>
      <c r="Q218">
        <f t="shared" ca="1" si="45"/>
        <v>23720</v>
      </c>
      <c r="R218">
        <f t="shared" ca="1" si="46"/>
        <v>23530</v>
      </c>
      <c r="S218">
        <f t="shared" ca="1" si="47"/>
        <v>23560</v>
      </c>
      <c r="T218">
        <f t="shared" ca="1" si="48"/>
        <v>23468</v>
      </c>
      <c r="U218">
        <f t="shared" ca="1" si="49"/>
        <v>23249.599999999999</v>
      </c>
      <c r="V218">
        <f t="shared" ca="1" si="50"/>
        <v>23061.8</v>
      </c>
      <c r="W218">
        <f t="shared" ca="1" si="51"/>
        <v>22880.400000000001</v>
      </c>
    </row>
    <row r="219" spans="1:23" x14ac:dyDescent="0.2">
      <c r="A219">
        <f t="shared" si="54"/>
        <v>202</v>
      </c>
      <c r="B219" s="163">
        <v>43867</v>
      </c>
      <c r="C219" s="131">
        <v>0</v>
      </c>
      <c r="D219">
        <v>23680</v>
      </c>
      <c r="E219">
        <v>23980</v>
      </c>
      <c r="F219">
        <v>23630</v>
      </c>
      <c r="G219">
        <v>23880</v>
      </c>
      <c r="H219">
        <v>102811</v>
      </c>
      <c r="I219">
        <f t="shared" ref="I219:L238" ca="1" si="55">IF(ISNUMBER($A219),IF($D$9-$A219&gt;=I$15-1,AVERAGE(OFFSET($G219,0,0,I$15,1)),NA()),"")</f>
        <v>23308</v>
      </c>
      <c r="J219">
        <f t="shared" ca="1" si="55"/>
        <v>23569.200000000001</v>
      </c>
      <c r="K219">
        <f t="shared" ca="1" si="55"/>
        <v>23573.4</v>
      </c>
      <c r="L219" t="e">
        <f t="shared" ca="1" si="55"/>
        <v>#N/A</v>
      </c>
      <c r="N219">
        <f t="shared" si="53"/>
        <v>37</v>
      </c>
      <c r="O219" s="163">
        <f t="shared" ca="1" si="43"/>
        <v>44116</v>
      </c>
      <c r="P219">
        <f t="shared" ca="1" si="44"/>
        <v>23570</v>
      </c>
      <c r="Q219">
        <f t="shared" ca="1" si="45"/>
        <v>23650</v>
      </c>
      <c r="R219">
        <f t="shared" ca="1" si="46"/>
        <v>23480</v>
      </c>
      <c r="S219">
        <f t="shared" ca="1" si="47"/>
        <v>23620</v>
      </c>
      <c r="T219">
        <f t="shared" ca="1" si="48"/>
        <v>23510</v>
      </c>
      <c r="U219">
        <f t="shared" ca="1" si="49"/>
        <v>23271.599999999999</v>
      </c>
      <c r="V219">
        <f t="shared" ca="1" si="50"/>
        <v>23083.599999999999</v>
      </c>
      <c r="W219">
        <f t="shared" ca="1" si="51"/>
        <v>22894.400000000001</v>
      </c>
    </row>
    <row r="220" spans="1:23" x14ac:dyDescent="0.2">
      <c r="A220">
        <f t="shared" si="54"/>
        <v>203</v>
      </c>
      <c r="B220" s="163">
        <v>43866</v>
      </c>
      <c r="C220" s="131">
        <v>0</v>
      </c>
      <c r="D220">
        <v>23330</v>
      </c>
      <c r="E220">
        <v>23700</v>
      </c>
      <c r="F220">
        <v>23210</v>
      </c>
      <c r="G220">
        <v>23690</v>
      </c>
      <c r="H220">
        <v>96520</v>
      </c>
      <c r="I220">
        <f t="shared" ca="1" si="55"/>
        <v>23148</v>
      </c>
      <c r="J220">
        <f t="shared" ca="1" si="55"/>
        <v>23569.599999999999</v>
      </c>
      <c r="K220">
        <f t="shared" ca="1" si="55"/>
        <v>23557.8</v>
      </c>
      <c r="L220" t="e">
        <f t="shared" ca="1" si="55"/>
        <v>#N/A</v>
      </c>
      <c r="N220">
        <f t="shared" si="53"/>
        <v>36</v>
      </c>
      <c r="O220" s="163">
        <f t="shared" ca="1" si="43"/>
        <v>44117</v>
      </c>
      <c r="P220">
        <f t="shared" ca="1" si="44"/>
        <v>23610</v>
      </c>
      <c r="Q220">
        <f t="shared" ca="1" si="45"/>
        <v>23640</v>
      </c>
      <c r="R220">
        <f t="shared" ca="1" si="46"/>
        <v>23480</v>
      </c>
      <c r="S220">
        <f t="shared" ca="1" si="47"/>
        <v>23500</v>
      </c>
      <c r="T220">
        <f t="shared" ca="1" si="48"/>
        <v>23558</v>
      </c>
      <c r="U220">
        <f t="shared" ca="1" si="49"/>
        <v>23283.599999999999</v>
      </c>
      <c r="V220">
        <f t="shared" ca="1" si="50"/>
        <v>23108.799999999999</v>
      </c>
      <c r="W220">
        <f t="shared" ca="1" si="51"/>
        <v>22907.466666666667</v>
      </c>
    </row>
    <row r="221" spans="1:23" x14ac:dyDescent="0.2">
      <c r="A221">
        <f t="shared" si="54"/>
        <v>204</v>
      </c>
      <c r="B221" s="163">
        <v>43865</v>
      </c>
      <c r="C221" s="131">
        <v>0</v>
      </c>
      <c r="D221">
        <v>22830</v>
      </c>
      <c r="E221">
        <v>23400</v>
      </c>
      <c r="F221">
        <v>22830</v>
      </c>
      <c r="G221">
        <v>23390</v>
      </c>
      <c r="H221">
        <v>82806</v>
      </c>
      <c r="I221">
        <f t="shared" ca="1" si="55"/>
        <v>23068</v>
      </c>
      <c r="J221">
        <f t="shared" ca="1" si="55"/>
        <v>23569.599999999999</v>
      </c>
      <c r="K221">
        <f t="shared" ca="1" si="55"/>
        <v>23546.2</v>
      </c>
      <c r="L221" t="e">
        <f t="shared" ca="1" si="55"/>
        <v>#N/A</v>
      </c>
      <c r="N221">
        <f t="shared" si="53"/>
        <v>35</v>
      </c>
      <c r="O221" s="163">
        <f t="shared" ca="1" si="43"/>
        <v>44118</v>
      </c>
      <c r="P221">
        <f t="shared" ca="1" si="44"/>
        <v>23530</v>
      </c>
      <c r="Q221">
        <f t="shared" ca="1" si="45"/>
        <v>23650</v>
      </c>
      <c r="R221">
        <f t="shared" ca="1" si="46"/>
        <v>23500</v>
      </c>
      <c r="S221">
        <f t="shared" ca="1" si="47"/>
        <v>23540</v>
      </c>
      <c r="T221">
        <f t="shared" ca="1" si="48"/>
        <v>23568</v>
      </c>
      <c r="U221">
        <f t="shared" ca="1" si="49"/>
        <v>23296.400000000001</v>
      </c>
      <c r="V221">
        <f t="shared" ca="1" si="50"/>
        <v>23140.799999999999</v>
      </c>
      <c r="W221">
        <f t="shared" ca="1" si="51"/>
        <v>22925.200000000001</v>
      </c>
    </row>
    <row r="222" spans="1:23" x14ac:dyDescent="0.2">
      <c r="A222">
        <f t="shared" si="54"/>
        <v>205</v>
      </c>
      <c r="B222" s="163">
        <v>43864</v>
      </c>
      <c r="C222" s="131">
        <v>0</v>
      </c>
      <c r="D222">
        <v>22780</v>
      </c>
      <c r="E222">
        <v>23010</v>
      </c>
      <c r="F222">
        <v>22710</v>
      </c>
      <c r="G222">
        <v>22930</v>
      </c>
      <c r="H222">
        <v>115862</v>
      </c>
      <c r="I222">
        <f t="shared" ca="1" si="55"/>
        <v>23056</v>
      </c>
      <c r="J222">
        <f t="shared" ca="1" si="55"/>
        <v>23584.799999999999</v>
      </c>
      <c r="K222">
        <f t="shared" ca="1" si="55"/>
        <v>23543.599999999999</v>
      </c>
      <c r="L222" t="e">
        <f t="shared" ca="1" si="55"/>
        <v>#N/A</v>
      </c>
      <c r="N222">
        <f t="shared" si="53"/>
        <v>34</v>
      </c>
      <c r="O222" s="163">
        <f t="shared" ca="1" si="43"/>
        <v>44119</v>
      </c>
      <c r="P222">
        <f t="shared" ca="1" si="44"/>
        <v>23550</v>
      </c>
      <c r="Q222">
        <f t="shared" ca="1" si="45"/>
        <v>23570</v>
      </c>
      <c r="R222">
        <f t="shared" ca="1" si="46"/>
        <v>23360</v>
      </c>
      <c r="S222">
        <f t="shared" ca="1" si="47"/>
        <v>23500</v>
      </c>
      <c r="T222">
        <f t="shared" ca="1" si="48"/>
        <v>23544</v>
      </c>
      <c r="U222">
        <f t="shared" ca="1" si="49"/>
        <v>23316</v>
      </c>
      <c r="V222">
        <f t="shared" ca="1" si="50"/>
        <v>23163.4</v>
      </c>
      <c r="W222">
        <f t="shared" ca="1" si="51"/>
        <v>22938.933333333334</v>
      </c>
    </row>
    <row r="223" spans="1:23" x14ac:dyDescent="0.2">
      <c r="A223">
        <f t="shared" si="54"/>
        <v>206</v>
      </c>
      <c r="B223" s="163">
        <v>43861</v>
      </c>
      <c r="C223" s="131">
        <v>0</v>
      </c>
      <c r="D223">
        <v>23140</v>
      </c>
      <c r="E223">
        <v>23400</v>
      </c>
      <c r="F223">
        <v>22650</v>
      </c>
      <c r="G223">
        <v>22650</v>
      </c>
      <c r="H223">
        <v>130606</v>
      </c>
      <c r="I223">
        <f t="shared" ca="1" si="55"/>
        <v>23090</v>
      </c>
      <c r="J223">
        <f t="shared" ca="1" si="55"/>
        <v>23618.400000000001</v>
      </c>
      <c r="K223">
        <f t="shared" ca="1" si="55"/>
        <v>23552.6</v>
      </c>
      <c r="L223" t="e">
        <f t="shared" ca="1" si="55"/>
        <v>#N/A</v>
      </c>
      <c r="N223">
        <f t="shared" si="53"/>
        <v>33</v>
      </c>
      <c r="O223" s="163">
        <f t="shared" ca="1" si="43"/>
        <v>44120</v>
      </c>
      <c r="P223">
        <f t="shared" ca="1" si="44"/>
        <v>23520</v>
      </c>
      <c r="Q223">
        <f t="shared" ca="1" si="45"/>
        <v>23560</v>
      </c>
      <c r="R223">
        <f t="shared" ca="1" si="46"/>
        <v>23370</v>
      </c>
      <c r="S223">
        <f t="shared" ca="1" si="47"/>
        <v>23530</v>
      </c>
      <c r="T223">
        <f t="shared" ca="1" si="48"/>
        <v>23538</v>
      </c>
      <c r="U223">
        <f t="shared" ca="1" si="49"/>
        <v>23329.599999999999</v>
      </c>
      <c r="V223">
        <f t="shared" ca="1" si="50"/>
        <v>23184.6</v>
      </c>
      <c r="W223">
        <f t="shared" ca="1" si="51"/>
        <v>22956.266666666666</v>
      </c>
    </row>
    <row r="224" spans="1:23" x14ac:dyDescent="0.2">
      <c r="A224">
        <f t="shared" si="54"/>
        <v>207</v>
      </c>
      <c r="B224" s="163">
        <v>43860</v>
      </c>
      <c r="C224" s="131">
        <v>0</v>
      </c>
      <c r="D224">
        <v>23260</v>
      </c>
      <c r="E224">
        <v>23290</v>
      </c>
      <c r="F224">
        <v>22820</v>
      </c>
      <c r="G224">
        <v>23080</v>
      </c>
      <c r="H224">
        <v>120448</v>
      </c>
      <c r="I224">
        <f t="shared" ca="1" si="55"/>
        <v>23288</v>
      </c>
      <c r="J224">
        <f t="shared" ca="1" si="55"/>
        <v>23664.400000000001</v>
      </c>
      <c r="K224">
        <f t="shared" ca="1" si="55"/>
        <v>23566.799999999999</v>
      </c>
      <c r="L224" t="e">
        <f t="shared" ca="1" si="55"/>
        <v>#N/A</v>
      </c>
      <c r="N224">
        <f t="shared" si="53"/>
        <v>32</v>
      </c>
      <c r="O224" s="163">
        <f t="shared" ca="1" si="43"/>
        <v>44123</v>
      </c>
      <c r="P224">
        <f t="shared" ca="1" si="44"/>
        <v>23540</v>
      </c>
      <c r="Q224">
        <f t="shared" ca="1" si="45"/>
        <v>23710</v>
      </c>
      <c r="R224">
        <f t="shared" ca="1" si="46"/>
        <v>23490</v>
      </c>
      <c r="S224">
        <f t="shared" ca="1" si="47"/>
        <v>23500</v>
      </c>
      <c r="T224">
        <f t="shared" ca="1" si="48"/>
        <v>23514</v>
      </c>
      <c r="U224">
        <f t="shared" ca="1" si="49"/>
        <v>23352</v>
      </c>
      <c r="V224">
        <f t="shared" ca="1" si="50"/>
        <v>23205.4</v>
      </c>
      <c r="W224">
        <f t="shared" ca="1" si="51"/>
        <v>22971.733333333334</v>
      </c>
    </row>
    <row r="225" spans="1:23" x14ac:dyDescent="0.2">
      <c r="A225">
        <f t="shared" si="54"/>
        <v>208</v>
      </c>
      <c r="B225" s="163">
        <v>43859</v>
      </c>
      <c r="C225" s="131">
        <v>0</v>
      </c>
      <c r="D225">
        <v>23310</v>
      </c>
      <c r="E225">
        <v>23400</v>
      </c>
      <c r="F225">
        <v>23180</v>
      </c>
      <c r="G225">
        <v>23290</v>
      </c>
      <c r="H225">
        <v>64837</v>
      </c>
      <c r="I225">
        <f t="shared" ca="1" si="55"/>
        <v>23430</v>
      </c>
      <c r="J225">
        <f t="shared" ca="1" si="55"/>
        <v>23692.400000000001</v>
      </c>
      <c r="K225">
        <f t="shared" ca="1" si="55"/>
        <v>23567.599999999999</v>
      </c>
      <c r="L225" t="e">
        <f t="shared" ca="1" si="55"/>
        <v>#N/A</v>
      </c>
      <c r="N225">
        <f t="shared" si="53"/>
        <v>31</v>
      </c>
      <c r="O225" s="163">
        <f t="shared" ca="1" si="43"/>
        <v>44124</v>
      </c>
      <c r="P225">
        <f t="shared" ca="1" si="44"/>
        <v>23560</v>
      </c>
      <c r="Q225">
        <f t="shared" ca="1" si="45"/>
        <v>23660</v>
      </c>
      <c r="R225">
        <f t="shared" ca="1" si="46"/>
        <v>23500</v>
      </c>
      <c r="S225">
        <f t="shared" ca="1" si="47"/>
        <v>23590</v>
      </c>
      <c r="T225">
        <f t="shared" ca="1" si="48"/>
        <v>23532</v>
      </c>
      <c r="U225">
        <f t="shared" ca="1" si="49"/>
        <v>23367.200000000001</v>
      </c>
      <c r="V225">
        <f t="shared" ca="1" si="50"/>
        <v>23229</v>
      </c>
      <c r="W225">
        <f t="shared" ca="1" si="51"/>
        <v>22988.799999999999</v>
      </c>
    </row>
    <row r="226" spans="1:23" x14ac:dyDescent="0.2">
      <c r="A226">
        <f t="shared" si="54"/>
        <v>209</v>
      </c>
      <c r="B226" s="163">
        <v>43858</v>
      </c>
      <c r="C226" s="131">
        <v>0</v>
      </c>
      <c r="D226">
        <v>23130</v>
      </c>
      <c r="E226">
        <v>23350</v>
      </c>
      <c r="F226">
        <v>23000</v>
      </c>
      <c r="G226">
        <v>23330</v>
      </c>
      <c r="H226">
        <v>91483</v>
      </c>
      <c r="I226">
        <f t="shared" ca="1" si="55"/>
        <v>23538</v>
      </c>
      <c r="J226">
        <f t="shared" ca="1" si="55"/>
        <v>23715.200000000001</v>
      </c>
      <c r="K226">
        <f t="shared" ca="1" si="55"/>
        <v>23568</v>
      </c>
      <c r="L226" t="e">
        <f t="shared" ca="1" si="55"/>
        <v>#N/A</v>
      </c>
      <c r="N226">
        <f t="shared" si="53"/>
        <v>30</v>
      </c>
      <c r="O226" s="163">
        <f t="shared" ca="1" si="43"/>
        <v>44287</v>
      </c>
      <c r="P226">
        <f t="shared" ca="1" si="44"/>
        <v>29540</v>
      </c>
      <c r="Q226">
        <f t="shared" ca="1" si="45"/>
        <v>29540</v>
      </c>
      <c r="R226">
        <f t="shared" ca="1" si="46"/>
        <v>29530</v>
      </c>
      <c r="S226">
        <f t="shared" ca="1" si="47"/>
        <v>29540</v>
      </c>
      <c r="T226">
        <f t="shared" ca="1" si="48"/>
        <v>24732</v>
      </c>
      <c r="U226">
        <f t="shared" ca="1" si="49"/>
        <v>23617.200000000001</v>
      </c>
      <c r="V226">
        <f t="shared" ca="1" si="50"/>
        <v>23370.799999999999</v>
      </c>
      <c r="W226">
        <f t="shared" ca="1" si="51"/>
        <v>23086.666666666668</v>
      </c>
    </row>
    <row r="227" spans="1:23" x14ac:dyDescent="0.2">
      <c r="A227">
        <f t="shared" si="54"/>
        <v>210</v>
      </c>
      <c r="B227" s="163">
        <v>43857</v>
      </c>
      <c r="C227" s="131">
        <v>0</v>
      </c>
      <c r="D227">
        <v>23300</v>
      </c>
      <c r="E227">
        <v>23440</v>
      </c>
      <c r="F227">
        <v>23050</v>
      </c>
      <c r="G227">
        <v>23100</v>
      </c>
      <c r="H227">
        <v>107470</v>
      </c>
      <c r="I227">
        <f t="shared" ca="1" si="55"/>
        <v>23628</v>
      </c>
      <c r="J227">
        <f t="shared" ca="1" si="55"/>
        <v>23742.799999999999</v>
      </c>
      <c r="K227">
        <f t="shared" ca="1" si="55"/>
        <v>23570.2</v>
      </c>
      <c r="L227" t="e">
        <f t="shared" ca="1" si="55"/>
        <v>#N/A</v>
      </c>
      <c r="N227">
        <f t="shared" si="53"/>
        <v>29</v>
      </c>
      <c r="O227" s="163">
        <f t="shared" ca="1" si="43"/>
        <v>44287</v>
      </c>
      <c r="P227">
        <f t="shared" ca="1" si="44"/>
        <v>29540</v>
      </c>
      <c r="Q227">
        <f t="shared" ca="1" si="45"/>
        <v>29540</v>
      </c>
      <c r="R227">
        <f t="shared" ca="1" si="46"/>
        <v>29530</v>
      </c>
      <c r="S227">
        <f t="shared" ca="1" si="47"/>
        <v>29540</v>
      </c>
      <c r="T227">
        <f t="shared" ca="1" si="48"/>
        <v>25940</v>
      </c>
      <c r="U227">
        <f t="shared" ca="1" si="49"/>
        <v>23866.400000000001</v>
      </c>
      <c r="V227">
        <f t="shared" ca="1" si="50"/>
        <v>23507.599999999999</v>
      </c>
      <c r="W227">
        <f t="shared" ca="1" si="51"/>
        <v>23183.066666666666</v>
      </c>
    </row>
    <row r="228" spans="1:23" x14ac:dyDescent="0.2">
      <c r="A228">
        <f t="shared" si="54"/>
        <v>211</v>
      </c>
      <c r="B228" s="163">
        <v>43854</v>
      </c>
      <c r="C228" s="131">
        <v>0</v>
      </c>
      <c r="D228">
        <v>23810</v>
      </c>
      <c r="E228">
        <v>23900</v>
      </c>
      <c r="F228">
        <v>23550</v>
      </c>
      <c r="G228">
        <v>23640</v>
      </c>
      <c r="H228">
        <v>52301</v>
      </c>
      <c r="I228">
        <f t="shared" ca="1" si="55"/>
        <v>23816</v>
      </c>
      <c r="J228">
        <f t="shared" ca="1" si="55"/>
        <v>23781.599999999999</v>
      </c>
      <c r="K228">
        <f t="shared" ca="1" si="55"/>
        <v>23575.200000000001</v>
      </c>
      <c r="L228" t="e">
        <f t="shared" ca="1" si="55"/>
        <v>#N/A</v>
      </c>
      <c r="N228">
        <f t="shared" si="53"/>
        <v>28</v>
      </c>
      <c r="O228" s="163">
        <f t="shared" ca="1" si="43"/>
        <v>44287</v>
      </c>
      <c r="P228">
        <f t="shared" ca="1" si="44"/>
        <v>29550</v>
      </c>
      <c r="Q228">
        <f t="shared" ca="1" si="45"/>
        <v>29550</v>
      </c>
      <c r="R228">
        <f t="shared" ca="1" si="46"/>
        <v>29540</v>
      </c>
      <c r="S228">
        <f t="shared" ca="1" si="47"/>
        <v>29550</v>
      </c>
      <c r="T228">
        <f t="shared" ca="1" si="48"/>
        <v>27144</v>
      </c>
      <c r="U228">
        <f t="shared" ca="1" si="49"/>
        <v>24117.200000000001</v>
      </c>
      <c r="V228">
        <f t="shared" ca="1" si="50"/>
        <v>23635.200000000001</v>
      </c>
      <c r="W228">
        <f t="shared" ca="1" si="51"/>
        <v>23281.333333333332</v>
      </c>
    </row>
    <row r="229" spans="1:23" x14ac:dyDescent="0.2">
      <c r="A229">
        <f t="shared" si="54"/>
        <v>212</v>
      </c>
      <c r="B229" s="163">
        <v>43853</v>
      </c>
      <c r="C229" s="131">
        <v>0</v>
      </c>
      <c r="D229">
        <v>23810</v>
      </c>
      <c r="E229">
        <v>23890</v>
      </c>
      <c r="F229">
        <v>23600</v>
      </c>
      <c r="G229">
        <v>23790</v>
      </c>
      <c r="H229">
        <v>70818</v>
      </c>
      <c r="I229">
        <f t="shared" ca="1" si="55"/>
        <v>23892</v>
      </c>
      <c r="J229">
        <f t="shared" ca="1" si="55"/>
        <v>23790.400000000001</v>
      </c>
      <c r="K229" t="e">
        <f t="shared" ca="1" si="55"/>
        <v>#N/A</v>
      </c>
      <c r="L229" t="e">
        <f t="shared" ca="1" si="55"/>
        <v>#N/A</v>
      </c>
      <c r="N229">
        <f t="shared" si="53"/>
        <v>27</v>
      </c>
      <c r="O229" s="163">
        <f t="shared" ca="1" si="43"/>
        <v>44287</v>
      </c>
      <c r="P229">
        <f t="shared" ca="1" si="44"/>
        <v>29550</v>
      </c>
      <c r="Q229">
        <f t="shared" ca="1" si="45"/>
        <v>29550</v>
      </c>
      <c r="R229">
        <f t="shared" ca="1" si="46"/>
        <v>29540</v>
      </c>
      <c r="S229">
        <f t="shared" ca="1" si="47"/>
        <v>29550</v>
      </c>
      <c r="T229">
        <f t="shared" ca="1" si="48"/>
        <v>28354</v>
      </c>
      <c r="U229">
        <f t="shared" ca="1" si="49"/>
        <v>24370.400000000001</v>
      </c>
      <c r="V229">
        <f t="shared" ca="1" si="50"/>
        <v>23762.6</v>
      </c>
      <c r="W229">
        <f t="shared" ca="1" si="51"/>
        <v>23373.599999999999</v>
      </c>
    </row>
    <row r="230" spans="1:23" x14ac:dyDescent="0.2">
      <c r="A230">
        <f t="shared" si="54"/>
        <v>213</v>
      </c>
      <c r="B230" s="163">
        <v>43852</v>
      </c>
      <c r="C230" s="131">
        <v>0</v>
      </c>
      <c r="D230">
        <v>23780</v>
      </c>
      <c r="E230">
        <v>24020</v>
      </c>
      <c r="F230">
        <v>23780</v>
      </c>
      <c r="G230">
        <v>23830</v>
      </c>
      <c r="H230">
        <v>56243</v>
      </c>
      <c r="I230">
        <f t="shared" ca="1" si="55"/>
        <v>23944</v>
      </c>
      <c r="J230">
        <f t="shared" ca="1" si="55"/>
        <v>23786.400000000001</v>
      </c>
      <c r="K230" t="e">
        <f t="shared" ca="1" si="55"/>
        <v>#N/A</v>
      </c>
      <c r="L230" t="e">
        <f t="shared" ca="1" si="55"/>
        <v>#N/A</v>
      </c>
      <c r="N230">
        <f t="shared" si="53"/>
        <v>26</v>
      </c>
      <c r="O230" s="163">
        <f t="shared" ca="1" si="43"/>
        <v>44287</v>
      </c>
      <c r="P230">
        <f t="shared" ca="1" si="44"/>
        <v>29540</v>
      </c>
      <c r="Q230">
        <f t="shared" ca="1" si="45"/>
        <v>29540</v>
      </c>
      <c r="R230">
        <f t="shared" ca="1" si="46"/>
        <v>29540</v>
      </c>
      <c r="S230">
        <f t="shared" ca="1" si="47"/>
        <v>29540</v>
      </c>
      <c r="T230">
        <f t="shared" ca="1" si="48"/>
        <v>29544</v>
      </c>
      <c r="U230">
        <f t="shared" ca="1" si="49"/>
        <v>24628.400000000001</v>
      </c>
      <c r="V230">
        <f t="shared" ca="1" si="50"/>
        <v>23890.6</v>
      </c>
      <c r="W230">
        <f t="shared" ca="1" si="51"/>
        <v>23468.266666666666</v>
      </c>
    </row>
    <row r="231" spans="1:23" x14ac:dyDescent="0.2">
      <c r="A231">
        <f t="shared" si="54"/>
        <v>214</v>
      </c>
      <c r="B231" s="163">
        <v>43851</v>
      </c>
      <c r="C231" s="131">
        <v>0</v>
      </c>
      <c r="D231">
        <v>24030</v>
      </c>
      <c r="E231">
        <v>24050</v>
      </c>
      <c r="F231">
        <v>23760</v>
      </c>
      <c r="G231">
        <v>23780</v>
      </c>
      <c r="H231">
        <v>62619</v>
      </c>
      <c r="I231">
        <f t="shared" ca="1" si="55"/>
        <v>23958</v>
      </c>
      <c r="J231">
        <f t="shared" ca="1" si="55"/>
        <v>23770.799999999999</v>
      </c>
      <c r="K231" t="e">
        <f t="shared" ca="1" si="55"/>
        <v>#N/A</v>
      </c>
      <c r="L231" t="e">
        <f t="shared" ca="1" si="55"/>
        <v>#N/A</v>
      </c>
      <c r="N231">
        <f t="shared" si="53"/>
        <v>25</v>
      </c>
      <c r="O231" s="163">
        <f t="shared" ca="1" si="43"/>
        <v>44287</v>
      </c>
      <c r="P231">
        <f t="shared" ca="1" si="44"/>
        <v>29540</v>
      </c>
      <c r="Q231">
        <f t="shared" ca="1" si="45"/>
        <v>29540</v>
      </c>
      <c r="R231">
        <f t="shared" ca="1" si="46"/>
        <v>29540</v>
      </c>
      <c r="S231">
        <f t="shared" ca="1" si="47"/>
        <v>29540</v>
      </c>
      <c r="T231">
        <f t="shared" ca="1" si="48"/>
        <v>29544</v>
      </c>
      <c r="U231">
        <f t="shared" ca="1" si="49"/>
        <v>24887.200000000001</v>
      </c>
      <c r="V231">
        <f t="shared" ca="1" si="50"/>
        <v>24018.799999999999</v>
      </c>
      <c r="W231">
        <f t="shared" ca="1" si="51"/>
        <v>23562.266666666666</v>
      </c>
    </row>
    <row r="232" spans="1:23" x14ac:dyDescent="0.2">
      <c r="A232">
        <f t="shared" si="54"/>
        <v>215</v>
      </c>
      <c r="B232" s="163">
        <v>43850</v>
      </c>
      <c r="C232" s="131">
        <v>0</v>
      </c>
      <c r="D232">
        <v>24030</v>
      </c>
      <c r="E232">
        <v>24090</v>
      </c>
      <c r="F232">
        <v>24000</v>
      </c>
      <c r="G232">
        <v>24040</v>
      </c>
      <c r="H232">
        <v>21517</v>
      </c>
      <c r="I232">
        <f t="shared" ca="1" si="55"/>
        <v>23992</v>
      </c>
      <c r="J232">
        <f t="shared" ca="1" si="55"/>
        <v>23757.599999999999</v>
      </c>
      <c r="K232" t="e">
        <f t="shared" ca="1" si="55"/>
        <v>#N/A</v>
      </c>
      <c r="L232" t="e">
        <f t="shared" ca="1" si="55"/>
        <v>#N/A</v>
      </c>
      <c r="N232">
        <f t="shared" si="53"/>
        <v>24</v>
      </c>
      <c r="O232" s="163">
        <f t="shared" ca="1" si="43"/>
        <v>44287</v>
      </c>
      <c r="P232">
        <f t="shared" ca="1" si="44"/>
        <v>29540</v>
      </c>
      <c r="Q232">
        <f t="shared" ca="1" si="45"/>
        <v>29540</v>
      </c>
      <c r="R232">
        <f t="shared" ca="1" si="46"/>
        <v>29540</v>
      </c>
      <c r="S232">
        <f t="shared" ca="1" si="47"/>
        <v>29540</v>
      </c>
      <c r="T232">
        <f t="shared" ca="1" si="48"/>
        <v>29544</v>
      </c>
      <c r="U232">
        <f t="shared" ca="1" si="49"/>
        <v>25148.799999999999</v>
      </c>
      <c r="V232">
        <f t="shared" ca="1" si="50"/>
        <v>24148.799999999999</v>
      </c>
      <c r="W232">
        <f t="shared" ca="1" si="51"/>
        <v>23657.466666666667</v>
      </c>
    </row>
    <row r="233" spans="1:23" x14ac:dyDescent="0.2">
      <c r="A233">
        <f t="shared" si="54"/>
        <v>216</v>
      </c>
      <c r="B233" s="163">
        <v>43847</v>
      </c>
      <c r="C233" s="131">
        <v>0</v>
      </c>
      <c r="D233">
        <v>24100</v>
      </c>
      <c r="E233">
        <v>24110</v>
      </c>
      <c r="F233">
        <v>23980</v>
      </c>
      <c r="G233">
        <v>24020</v>
      </c>
      <c r="H233">
        <v>40637</v>
      </c>
      <c r="I233">
        <f t="shared" ca="1" si="55"/>
        <v>23918</v>
      </c>
      <c r="J233">
        <f t="shared" ca="1" si="55"/>
        <v>23732.799999999999</v>
      </c>
      <c r="K233" t="e">
        <f t="shared" ca="1" si="55"/>
        <v>#N/A</v>
      </c>
      <c r="L233" t="e">
        <f t="shared" ca="1" si="55"/>
        <v>#N/A</v>
      </c>
      <c r="N233">
        <f t="shared" si="53"/>
        <v>23</v>
      </c>
      <c r="O233" s="163">
        <f t="shared" ca="1" si="43"/>
        <v>44287</v>
      </c>
      <c r="P233">
        <f t="shared" ca="1" si="44"/>
        <v>29550</v>
      </c>
      <c r="Q233">
        <f t="shared" ca="1" si="45"/>
        <v>29550</v>
      </c>
      <c r="R233">
        <f t="shared" ca="1" si="46"/>
        <v>29550</v>
      </c>
      <c r="S233">
        <f t="shared" ca="1" si="47"/>
        <v>29550</v>
      </c>
      <c r="T233">
        <f t="shared" ca="1" si="48"/>
        <v>29544</v>
      </c>
      <c r="U233">
        <f t="shared" ca="1" si="49"/>
        <v>25403.599999999999</v>
      </c>
      <c r="V233">
        <f t="shared" ca="1" si="50"/>
        <v>24278.2</v>
      </c>
      <c r="W233">
        <f t="shared" ca="1" si="51"/>
        <v>23750</v>
      </c>
    </row>
    <row r="234" spans="1:23" x14ac:dyDescent="0.2">
      <c r="A234">
        <f t="shared" si="54"/>
        <v>217</v>
      </c>
      <c r="B234" s="163">
        <v>43846</v>
      </c>
      <c r="C234" s="131">
        <v>0</v>
      </c>
      <c r="D234">
        <v>23940</v>
      </c>
      <c r="E234">
        <v>24050</v>
      </c>
      <c r="F234">
        <v>23870</v>
      </c>
      <c r="G234">
        <v>24050</v>
      </c>
      <c r="H234">
        <v>40384</v>
      </c>
      <c r="I234">
        <f t="shared" ca="1" si="55"/>
        <v>23860</v>
      </c>
      <c r="J234">
        <f t="shared" ca="1" si="55"/>
        <v>23713.200000000001</v>
      </c>
      <c r="K234" t="e">
        <f t="shared" ca="1" si="55"/>
        <v>#N/A</v>
      </c>
      <c r="L234" t="e">
        <f t="shared" ca="1" si="55"/>
        <v>#N/A</v>
      </c>
      <c r="N234">
        <f t="shared" si="53"/>
        <v>22</v>
      </c>
      <c r="O234" s="163">
        <f t="shared" ca="1" si="43"/>
        <v>44287</v>
      </c>
      <c r="P234">
        <f t="shared" ca="1" si="44"/>
        <v>29550</v>
      </c>
      <c r="Q234">
        <f t="shared" ca="1" si="45"/>
        <v>29560</v>
      </c>
      <c r="R234">
        <f t="shared" ca="1" si="46"/>
        <v>29550</v>
      </c>
      <c r="S234">
        <f t="shared" ca="1" si="47"/>
        <v>29560</v>
      </c>
      <c r="T234">
        <f t="shared" ca="1" si="48"/>
        <v>29546</v>
      </c>
      <c r="U234">
        <f t="shared" ca="1" si="49"/>
        <v>25650.799999999999</v>
      </c>
      <c r="V234">
        <f t="shared" ca="1" si="50"/>
        <v>24409.4</v>
      </c>
      <c r="W234">
        <f t="shared" ca="1" si="51"/>
        <v>23843.599999999999</v>
      </c>
    </row>
    <row r="235" spans="1:23" x14ac:dyDescent="0.2">
      <c r="A235">
        <f t="shared" si="54"/>
        <v>218</v>
      </c>
      <c r="B235" s="163">
        <v>43845</v>
      </c>
      <c r="C235" s="131">
        <v>0</v>
      </c>
      <c r="D235">
        <v>23910</v>
      </c>
      <c r="E235">
        <v>23970</v>
      </c>
      <c r="F235">
        <v>23840</v>
      </c>
      <c r="G235">
        <v>23900</v>
      </c>
      <c r="H235">
        <v>51835</v>
      </c>
      <c r="I235">
        <f t="shared" ca="1" si="55"/>
        <v>23766</v>
      </c>
      <c r="J235">
        <f t="shared" ca="1" si="55"/>
        <v>23684.400000000001</v>
      </c>
      <c r="K235" t="e">
        <f t="shared" ca="1" si="55"/>
        <v>#N/A</v>
      </c>
      <c r="L235" t="e">
        <f t="shared" ca="1" si="55"/>
        <v>#N/A</v>
      </c>
      <c r="N235">
        <f t="shared" si="53"/>
        <v>21</v>
      </c>
      <c r="O235" s="163">
        <f t="shared" ca="1" si="43"/>
        <v>44287</v>
      </c>
      <c r="P235">
        <f t="shared" ca="1" si="44"/>
        <v>29560</v>
      </c>
      <c r="Q235">
        <f t="shared" ca="1" si="45"/>
        <v>29560</v>
      </c>
      <c r="R235">
        <f t="shared" ca="1" si="46"/>
        <v>29530</v>
      </c>
      <c r="S235">
        <f t="shared" ca="1" si="47"/>
        <v>29530</v>
      </c>
      <c r="T235">
        <f t="shared" ca="1" si="48"/>
        <v>29544</v>
      </c>
      <c r="U235">
        <f t="shared" ca="1" si="49"/>
        <v>25894.799999999999</v>
      </c>
      <c r="V235">
        <f t="shared" ca="1" si="50"/>
        <v>24542</v>
      </c>
      <c r="W235">
        <f t="shared" ca="1" si="51"/>
        <v>23934.533333333333</v>
      </c>
    </row>
    <row r="236" spans="1:23" x14ac:dyDescent="0.2">
      <c r="A236">
        <f t="shared" si="54"/>
        <v>219</v>
      </c>
      <c r="B236" s="163">
        <v>43844</v>
      </c>
      <c r="C236" s="131">
        <v>0</v>
      </c>
      <c r="D236">
        <v>23930</v>
      </c>
      <c r="E236">
        <v>24030</v>
      </c>
      <c r="F236">
        <v>23830</v>
      </c>
      <c r="G236">
        <v>23950</v>
      </c>
      <c r="H236">
        <v>67046</v>
      </c>
      <c r="I236">
        <f t="shared" ca="1" si="55"/>
        <v>23666</v>
      </c>
      <c r="J236">
        <f t="shared" ca="1" si="55"/>
        <v>23662.799999999999</v>
      </c>
      <c r="K236" t="e">
        <f t="shared" ca="1" si="55"/>
        <v>#N/A</v>
      </c>
      <c r="L236" t="e">
        <f t="shared" ca="1" si="55"/>
        <v>#N/A</v>
      </c>
      <c r="N236">
        <f t="shared" si="53"/>
        <v>20</v>
      </c>
      <c r="O236" s="163">
        <f t="shared" ca="1" si="43"/>
        <v>44287</v>
      </c>
      <c r="P236">
        <f t="shared" ca="1" si="44"/>
        <v>29530</v>
      </c>
      <c r="Q236">
        <f t="shared" ca="1" si="45"/>
        <v>29530</v>
      </c>
      <c r="R236">
        <f t="shared" ca="1" si="46"/>
        <v>29510</v>
      </c>
      <c r="S236">
        <f t="shared" ca="1" si="47"/>
        <v>29530</v>
      </c>
      <c r="T236">
        <f t="shared" ca="1" si="48"/>
        <v>29542</v>
      </c>
      <c r="U236">
        <f t="shared" ca="1" si="49"/>
        <v>26144.400000000001</v>
      </c>
      <c r="V236">
        <f t="shared" ca="1" si="50"/>
        <v>24669.599999999999</v>
      </c>
      <c r="W236">
        <f t="shared" ca="1" si="51"/>
        <v>24023.200000000001</v>
      </c>
    </row>
    <row r="237" spans="1:23" x14ac:dyDescent="0.2">
      <c r="A237">
        <f t="shared" si="54"/>
        <v>220</v>
      </c>
      <c r="B237" s="163">
        <v>43840</v>
      </c>
      <c r="C237" s="131">
        <v>0</v>
      </c>
      <c r="D237">
        <v>23770</v>
      </c>
      <c r="E237">
        <v>23880</v>
      </c>
      <c r="F237">
        <v>23670</v>
      </c>
      <c r="G237">
        <v>23670</v>
      </c>
      <c r="H237">
        <v>63068</v>
      </c>
      <c r="I237">
        <f t="shared" ca="1" si="55"/>
        <v>23536</v>
      </c>
      <c r="J237">
        <f t="shared" ca="1" si="55"/>
        <v>23630.799999999999</v>
      </c>
      <c r="K237" t="e">
        <f t="shared" ca="1" si="55"/>
        <v>#N/A</v>
      </c>
      <c r="L237" t="e">
        <f t="shared" ca="1" si="55"/>
        <v>#N/A</v>
      </c>
      <c r="N237">
        <f t="shared" si="53"/>
        <v>19</v>
      </c>
      <c r="O237" s="163">
        <f t="shared" ca="1" si="43"/>
        <v>44287</v>
      </c>
      <c r="P237">
        <f t="shared" ca="1" si="44"/>
        <v>29530</v>
      </c>
      <c r="Q237">
        <f t="shared" ca="1" si="45"/>
        <v>29530</v>
      </c>
      <c r="R237">
        <f t="shared" ca="1" si="46"/>
        <v>29530</v>
      </c>
      <c r="S237">
        <f t="shared" ca="1" si="47"/>
        <v>29530</v>
      </c>
      <c r="T237">
        <f t="shared" ca="1" si="48"/>
        <v>29540</v>
      </c>
      <c r="U237">
        <f t="shared" ca="1" si="49"/>
        <v>26392.400000000001</v>
      </c>
      <c r="V237">
        <f t="shared" ca="1" si="50"/>
        <v>24794.799999999999</v>
      </c>
      <c r="W237">
        <f t="shared" ca="1" si="51"/>
        <v>24113.599999999999</v>
      </c>
    </row>
    <row r="238" spans="1:23" x14ac:dyDescent="0.2">
      <c r="A238">
        <f t="shared" si="54"/>
        <v>221</v>
      </c>
      <c r="B238" s="163">
        <v>43839</v>
      </c>
      <c r="C238" s="131">
        <v>0</v>
      </c>
      <c r="D238">
        <v>23500</v>
      </c>
      <c r="E238">
        <v>23780</v>
      </c>
      <c r="F238">
        <v>23500</v>
      </c>
      <c r="G238">
        <v>23730</v>
      </c>
      <c r="H238">
        <v>70832</v>
      </c>
      <c r="I238">
        <f t="shared" ca="1" si="55"/>
        <v>23492</v>
      </c>
      <c r="J238">
        <f t="shared" ca="1" si="55"/>
        <v>23611.200000000001</v>
      </c>
      <c r="K238" t="e">
        <f t="shared" ca="1" si="55"/>
        <v>#N/A</v>
      </c>
      <c r="L238" t="e">
        <f t="shared" ca="1" si="55"/>
        <v>#N/A</v>
      </c>
      <c r="N238">
        <f t="shared" si="53"/>
        <v>18</v>
      </c>
      <c r="O238" s="163">
        <f t="shared" ca="1" si="43"/>
        <v>44287</v>
      </c>
      <c r="P238">
        <f t="shared" ca="1" si="44"/>
        <v>29530</v>
      </c>
      <c r="Q238">
        <f t="shared" ca="1" si="45"/>
        <v>29530</v>
      </c>
      <c r="R238">
        <f t="shared" ca="1" si="46"/>
        <v>29520</v>
      </c>
      <c r="S238">
        <f t="shared" ca="1" si="47"/>
        <v>29530</v>
      </c>
      <c r="T238">
        <f t="shared" ca="1" si="48"/>
        <v>29536</v>
      </c>
      <c r="U238">
        <f t="shared" ca="1" si="49"/>
        <v>26646</v>
      </c>
      <c r="V238">
        <f t="shared" ca="1" si="50"/>
        <v>24919.8</v>
      </c>
      <c r="W238">
        <f t="shared" ca="1" si="51"/>
        <v>24204.799999999999</v>
      </c>
    </row>
    <row r="239" spans="1:23" x14ac:dyDescent="0.2">
      <c r="A239">
        <f t="shared" si="54"/>
        <v>222</v>
      </c>
      <c r="B239" s="163">
        <v>43838</v>
      </c>
      <c r="C239" s="131">
        <v>0</v>
      </c>
      <c r="D239">
        <v>23110</v>
      </c>
      <c r="E239">
        <v>23580</v>
      </c>
      <c r="F239">
        <v>22910</v>
      </c>
      <c r="G239">
        <v>23580</v>
      </c>
      <c r="H239">
        <v>176263</v>
      </c>
      <c r="I239">
        <f t="shared" ref="I239:L258" ca="1" si="56">IF(ISNUMBER($A239),IF($D$9-$A239&gt;=I$15-1,AVERAGE(OFFSET($G239,0,0,I$15,1)),NA()),"")</f>
        <v>23498</v>
      </c>
      <c r="J239">
        <f t="shared" ca="1" si="56"/>
        <v>23595.200000000001</v>
      </c>
      <c r="K239" t="e">
        <f t="shared" ca="1" si="56"/>
        <v>#N/A</v>
      </c>
      <c r="L239" t="e">
        <f t="shared" ca="1" si="56"/>
        <v>#N/A</v>
      </c>
      <c r="N239">
        <f t="shared" si="53"/>
        <v>17</v>
      </c>
      <c r="O239" s="163">
        <f t="shared" ca="1" si="43"/>
        <v>44287</v>
      </c>
      <c r="P239">
        <f t="shared" ca="1" si="44"/>
        <v>29520</v>
      </c>
      <c r="Q239">
        <f t="shared" ca="1" si="45"/>
        <v>29530</v>
      </c>
      <c r="R239">
        <f t="shared" ca="1" si="46"/>
        <v>29520</v>
      </c>
      <c r="S239">
        <f t="shared" ca="1" si="47"/>
        <v>29520</v>
      </c>
      <c r="T239">
        <f t="shared" ca="1" si="48"/>
        <v>29528</v>
      </c>
      <c r="U239">
        <f t="shared" ca="1" si="49"/>
        <v>26890.400000000001</v>
      </c>
      <c r="V239">
        <f t="shared" ca="1" si="50"/>
        <v>25045.8</v>
      </c>
      <c r="W239">
        <f t="shared" ca="1" si="51"/>
        <v>24294.400000000001</v>
      </c>
    </row>
    <row r="240" spans="1:23" x14ac:dyDescent="0.2">
      <c r="A240">
        <f t="shared" si="54"/>
        <v>223</v>
      </c>
      <c r="B240" s="163">
        <v>43837</v>
      </c>
      <c r="C240" s="131">
        <v>0</v>
      </c>
      <c r="D240">
        <v>23280</v>
      </c>
      <c r="E240">
        <v>23550</v>
      </c>
      <c r="F240">
        <v>23260</v>
      </c>
      <c r="G240">
        <v>23400</v>
      </c>
      <c r="H240">
        <v>77400</v>
      </c>
      <c r="I240">
        <f t="shared" ca="1" si="56"/>
        <v>23560</v>
      </c>
      <c r="J240">
        <f t="shared" ca="1" si="56"/>
        <v>23590.799999999999</v>
      </c>
      <c r="K240" t="e">
        <f t="shared" ca="1" si="56"/>
        <v>#N/A</v>
      </c>
      <c r="L240" t="e">
        <f t="shared" ca="1" si="56"/>
        <v>#N/A</v>
      </c>
      <c r="N240">
        <f t="shared" si="53"/>
        <v>16</v>
      </c>
      <c r="O240" s="163">
        <f t="shared" ca="1" si="43"/>
        <v>44287</v>
      </c>
      <c r="P240">
        <f t="shared" ca="1" si="44"/>
        <v>29530</v>
      </c>
      <c r="Q240">
        <f t="shared" ca="1" si="45"/>
        <v>29530</v>
      </c>
      <c r="R240">
        <f t="shared" ca="1" si="46"/>
        <v>29520</v>
      </c>
      <c r="S240">
        <f t="shared" ca="1" si="47"/>
        <v>29530</v>
      </c>
      <c r="T240">
        <f t="shared" ca="1" si="48"/>
        <v>29528</v>
      </c>
      <c r="U240">
        <f t="shared" ca="1" si="49"/>
        <v>27141.200000000001</v>
      </c>
      <c r="V240">
        <f t="shared" ca="1" si="50"/>
        <v>25177.599999999999</v>
      </c>
      <c r="W240">
        <f t="shared" ca="1" si="51"/>
        <v>24385.200000000001</v>
      </c>
    </row>
    <row r="241" spans="1:23" x14ac:dyDescent="0.2">
      <c r="A241">
        <f t="shared" si="54"/>
        <v>224</v>
      </c>
      <c r="B241" s="163">
        <v>43836</v>
      </c>
      <c r="C241" s="131">
        <v>0</v>
      </c>
      <c r="D241">
        <v>23190</v>
      </c>
      <c r="E241">
        <v>23330</v>
      </c>
      <c r="F241">
        <v>23020</v>
      </c>
      <c r="G241">
        <v>23300</v>
      </c>
      <c r="H241">
        <v>88093</v>
      </c>
      <c r="I241">
        <f t="shared" ca="1" si="56"/>
        <v>23618</v>
      </c>
      <c r="J241">
        <f t="shared" ca="1" si="56"/>
        <v>23598.400000000001</v>
      </c>
      <c r="K241" t="e">
        <f t="shared" ca="1" si="56"/>
        <v>#N/A</v>
      </c>
      <c r="L241" t="e">
        <f t="shared" ca="1" si="56"/>
        <v>#N/A</v>
      </c>
      <c r="N241">
        <f t="shared" si="53"/>
        <v>15</v>
      </c>
      <c r="O241" s="163">
        <f t="shared" ca="1" si="43"/>
        <v>44287</v>
      </c>
      <c r="P241">
        <f t="shared" ca="1" si="44"/>
        <v>29530</v>
      </c>
      <c r="Q241">
        <f t="shared" ca="1" si="45"/>
        <v>29530</v>
      </c>
      <c r="R241">
        <f t="shared" ca="1" si="46"/>
        <v>29520</v>
      </c>
      <c r="S241">
        <f t="shared" ca="1" si="47"/>
        <v>29520</v>
      </c>
      <c r="T241">
        <f t="shared" ca="1" si="48"/>
        <v>29526</v>
      </c>
      <c r="U241">
        <f t="shared" ca="1" si="49"/>
        <v>27382.400000000001</v>
      </c>
      <c r="V241">
        <f t="shared" ca="1" si="50"/>
        <v>25306.400000000001</v>
      </c>
      <c r="W241">
        <f t="shared" ca="1" si="51"/>
        <v>24475.333333333332</v>
      </c>
    </row>
    <row r="242" spans="1:23" x14ac:dyDescent="0.2">
      <c r="A242">
        <f t="shared" si="54"/>
        <v>225</v>
      </c>
      <c r="B242" s="163">
        <v>43829</v>
      </c>
      <c r="C242" s="131">
        <v>0</v>
      </c>
      <c r="D242">
        <v>23750</v>
      </c>
      <c r="E242">
        <v>23770</v>
      </c>
      <c r="F242">
        <v>23410</v>
      </c>
      <c r="G242">
        <v>23450</v>
      </c>
      <c r="H242">
        <v>45220</v>
      </c>
      <c r="I242">
        <f t="shared" ca="1" si="56"/>
        <v>23712</v>
      </c>
      <c r="J242">
        <f t="shared" ca="1" si="56"/>
        <v>23602.799999999999</v>
      </c>
      <c r="K242" t="e">
        <f t="shared" ca="1" si="56"/>
        <v>#N/A</v>
      </c>
      <c r="L242" t="e">
        <f t="shared" ca="1" si="56"/>
        <v>#N/A</v>
      </c>
      <c r="N242">
        <f t="shared" si="53"/>
        <v>14</v>
      </c>
      <c r="O242" s="163">
        <f t="shared" ca="1" si="43"/>
        <v>44287</v>
      </c>
      <c r="P242">
        <f t="shared" ca="1" si="44"/>
        <v>29520</v>
      </c>
      <c r="Q242">
        <f t="shared" ca="1" si="45"/>
        <v>29520</v>
      </c>
      <c r="R242">
        <f t="shared" ca="1" si="46"/>
        <v>29520</v>
      </c>
      <c r="S242">
        <f t="shared" ca="1" si="47"/>
        <v>29520</v>
      </c>
      <c r="T242">
        <f t="shared" ca="1" si="48"/>
        <v>29524</v>
      </c>
      <c r="U242">
        <f t="shared" ca="1" si="49"/>
        <v>27618.400000000001</v>
      </c>
      <c r="V242">
        <f t="shared" ca="1" si="50"/>
        <v>25433.200000000001</v>
      </c>
      <c r="W242">
        <f t="shared" ca="1" si="51"/>
        <v>24566.533333333333</v>
      </c>
    </row>
    <row r="243" spans="1:23" x14ac:dyDescent="0.2">
      <c r="A243">
        <f t="shared" si="54"/>
        <v>226</v>
      </c>
      <c r="B243" s="163">
        <v>43826</v>
      </c>
      <c r="C243" s="131">
        <v>0</v>
      </c>
      <c r="D243">
        <v>23910</v>
      </c>
      <c r="E243">
        <v>23930</v>
      </c>
      <c r="F243">
        <v>23760</v>
      </c>
      <c r="G243">
        <v>23760</v>
      </c>
      <c r="H243">
        <v>40054</v>
      </c>
      <c r="I243">
        <f t="shared" ca="1" si="56"/>
        <v>23776</v>
      </c>
      <c r="J243">
        <f t="shared" ca="1" si="56"/>
        <v>23601.599999999999</v>
      </c>
      <c r="K243" t="e">
        <f t="shared" ca="1" si="56"/>
        <v>#N/A</v>
      </c>
      <c r="L243" t="e">
        <f t="shared" ca="1" si="56"/>
        <v>#N/A</v>
      </c>
      <c r="N243">
        <f t="shared" si="53"/>
        <v>13</v>
      </c>
      <c r="O243" s="163">
        <f t="shared" ca="1" si="43"/>
        <v>44287</v>
      </c>
      <c r="P243">
        <f t="shared" ca="1" si="44"/>
        <v>29520</v>
      </c>
      <c r="Q243">
        <f t="shared" ca="1" si="45"/>
        <v>29520</v>
      </c>
      <c r="R243">
        <f t="shared" ca="1" si="46"/>
        <v>29520</v>
      </c>
      <c r="S243">
        <f t="shared" ca="1" si="47"/>
        <v>29520</v>
      </c>
      <c r="T243">
        <f t="shared" ca="1" si="48"/>
        <v>29522</v>
      </c>
      <c r="U243">
        <f t="shared" ca="1" si="49"/>
        <v>27856.799999999999</v>
      </c>
      <c r="V243">
        <f t="shared" ca="1" si="50"/>
        <v>25553.200000000001</v>
      </c>
      <c r="W243">
        <f t="shared" ca="1" si="51"/>
        <v>24660.133333333335</v>
      </c>
    </row>
    <row r="244" spans="1:23" x14ac:dyDescent="0.2">
      <c r="A244">
        <f t="shared" si="54"/>
        <v>227</v>
      </c>
      <c r="B244" s="163">
        <v>43825</v>
      </c>
      <c r="C244" s="131">
        <v>0</v>
      </c>
      <c r="D244">
        <v>23700</v>
      </c>
      <c r="E244">
        <v>23910</v>
      </c>
      <c r="F244">
        <v>23690</v>
      </c>
      <c r="G244">
        <v>23890</v>
      </c>
      <c r="H244">
        <v>24664</v>
      </c>
      <c r="I244">
        <f t="shared" ca="1" si="56"/>
        <v>23784</v>
      </c>
      <c r="J244">
        <f t="shared" ca="1" si="56"/>
        <v>23577.599999999999</v>
      </c>
      <c r="K244" t="e">
        <f t="shared" ca="1" si="56"/>
        <v>#N/A</v>
      </c>
      <c r="L244" t="e">
        <f t="shared" ca="1" si="56"/>
        <v>#N/A</v>
      </c>
      <c r="N244">
        <f t="shared" si="53"/>
        <v>12</v>
      </c>
      <c r="O244" s="163">
        <f t="shared" ca="1" si="43"/>
        <v>44287</v>
      </c>
      <c r="P244">
        <f t="shared" ca="1" si="44"/>
        <v>29530</v>
      </c>
      <c r="Q244">
        <f t="shared" ca="1" si="45"/>
        <v>29540</v>
      </c>
      <c r="R244">
        <f t="shared" ca="1" si="46"/>
        <v>29530</v>
      </c>
      <c r="S244">
        <f t="shared" ca="1" si="47"/>
        <v>29530</v>
      </c>
      <c r="T244">
        <f t="shared" ca="1" si="48"/>
        <v>29524</v>
      </c>
      <c r="U244">
        <f t="shared" ca="1" si="49"/>
        <v>28093.200000000001</v>
      </c>
      <c r="V244">
        <f t="shared" ca="1" si="50"/>
        <v>25682.400000000001</v>
      </c>
      <c r="W244">
        <f t="shared" ca="1" si="51"/>
        <v>24753.466666666667</v>
      </c>
    </row>
    <row r="245" spans="1:23" x14ac:dyDescent="0.2">
      <c r="A245">
        <f t="shared" si="54"/>
        <v>228</v>
      </c>
      <c r="B245" s="163">
        <v>43824</v>
      </c>
      <c r="C245" s="131">
        <v>0</v>
      </c>
      <c r="D245">
        <v>23770</v>
      </c>
      <c r="E245">
        <v>23770</v>
      </c>
      <c r="F245">
        <v>23680</v>
      </c>
      <c r="G245">
        <v>23690</v>
      </c>
      <c r="H245">
        <v>7053</v>
      </c>
      <c r="I245">
        <f t="shared" ca="1" si="56"/>
        <v>23762</v>
      </c>
      <c r="J245">
        <f t="shared" ca="1" si="56"/>
        <v>23546</v>
      </c>
      <c r="K245" t="e">
        <f t="shared" ca="1" si="56"/>
        <v>#N/A</v>
      </c>
      <c r="L245" t="e">
        <f t="shared" ca="1" si="56"/>
        <v>#N/A</v>
      </c>
      <c r="N245">
        <f t="shared" si="53"/>
        <v>11</v>
      </c>
      <c r="O245" s="163">
        <f t="shared" ca="1" si="43"/>
        <v>44287</v>
      </c>
      <c r="P245">
        <f t="shared" ca="1" si="44"/>
        <v>29530</v>
      </c>
      <c r="Q245">
        <f t="shared" ca="1" si="45"/>
        <v>29550</v>
      </c>
      <c r="R245">
        <f t="shared" ca="1" si="46"/>
        <v>29530</v>
      </c>
      <c r="S245">
        <f t="shared" ca="1" si="47"/>
        <v>29550</v>
      </c>
      <c r="T245">
        <f t="shared" ca="1" si="48"/>
        <v>29528</v>
      </c>
      <c r="U245">
        <f t="shared" ca="1" si="49"/>
        <v>28335.200000000001</v>
      </c>
      <c r="V245">
        <f t="shared" ca="1" si="50"/>
        <v>25809.4</v>
      </c>
      <c r="W245">
        <f t="shared" ca="1" si="51"/>
        <v>24850.933333333334</v>
      </c>
    </row>
    <row r="246" spans="1:23" x14ac:dyDescent="0.2">
      <c r="A246">
        <f t="shared" si="54"/>
        <v>229</v>
      </c>
      <c r="B246" s="163">
        <v>43823</v>
      </c>
      <c r="C246" s="131">
        <v>0</v>
      </c>
      <c r="D246">
        <v>23790</v>
      </c>
      <c r="E246">
        <v>23790</v>
      </c>
      <c r="F246">
        <v>23730</v>
      </c>
      <c r="G246">
        <v>23770</v>
      </c>
      <c r="H246">
        <v>16018</v>
      </c>
      <c r="I246">
        <f t="shared" ca="1" si="56"/>
        <v>23796</v>
      </c>
      <c r="J246">
        <f t="shared" ca="1" si="56"/>
        <v>23522.799999999999</v>
      </c>
      <c r="K246" t="e">
        <f t="shared" ca="1" si="56"/>
        <v>#N/A</v>
      </c>
      <c r="L246" t="e">
        <f t="shared" ca="1" si="56"/>
        <v>#N/A</v>
      </c>
      <c r="N246">
        <f t="shared" si="53"/>
        <v>10</v>
      </c>
      <c r="O246" s="163">
        <f t="shared" ca="1" si="43"/>
        <v>44287</v>
      </c>
      <c r="P246">
        <f t="shared" ca="1" si="44"/>
        <v>29550</v>
      </c>
      <c r="Q246">
        <f t="shared" ca="1" si="45"/>
        <v>29550</v>
      </c>
      <c r="R246">
        <f t="shared" ca="1" si="46"/>
        <v>29540</v>
      </c>
      <c r="S246">
        <f t="shared" ca="1" si="47"/>
        <v>29540</v>
      </c>
      <c r="T246">
        <f t="shared" ca="1" si="48"/>
        <v>29532</v>
      </c>
      <c r="U246">
        <f t="shared" ca="1" si="49"/>
        <v>28575.200000000001</v>
      </c>
      <c r="V246">
        <f t="shared" ca="1" si="50"/>
        <v>25935.8</v>
      </c>
      <c r="W246">
        <f t="shared" ca="1" si="51"/>
        <v>24952.266666666666</v>
      </c>
    </row>
    <row r="247" spans="1:23" x14ac:dyDescent="0.2">
      <c r="A247">
        <f t="shared" si="54"/>
        <v>230</v>
      </c>
      <c r="B247" s="163">
        <v>43822</v>
      </c>
      <c r="C247" s="131">
        <v>0</v>
      </c>
      <c r="D247">
        <v>23840</v>
      </c>
      <c r="E247">
        <v>23870</v>
      </c>
      <c r="F247">
        <v>23730</v>
      </c>
      <c r="G247">
        <v>23770</v>
      </c>
      <c r="H247">
        <v>28629</v>
      </c>
      <c r="I247">
        <f t="shared" ca="1" si="56"/>
        <v>23846</v>
      </c>
      <c r="J247">
        <f t="shared" ca="1" si="56"/>
        <v>23502.400000000001</v>
      </c>
      <c r="K247" t="e">
        <f t="shared" ca="1" si="56"/>
        <v>#N/A</v>
      </c>
      <c r="L247" t="e">
        <f t="shared" ca="1" si="56"/>
        <v>#N/A</v>
      </c>
      <c r="N247">
        <f t="shared" si="53"/>
        <v>9</v>
      </c>
      <c r="O247" s="163">
        <f t="shared" ca="1" si="43"/>
        <v>44287</v>
      </c>
      <c r="P247">
        <f t="shared" ca="1" si="44"/>
        <v>29550</v>
      </c>
      <c r="Q247">
        <f t="shared" ca="1" si="45"/>
        <v>29560</v>
      </c>
      <c r="R247">
        <f t="shared" ca="1" si="46"/>
        <v>29550</v>
      </c>
      <c r="S247">
        <f t="shared" ca="1" si="47"/>
        <v>29560</v>
      </c>
      <c r="T247">
        <f t="shared" ca="1" si="48"/>
        <v>29540</v>
      </c>
      <c r="U247">
        <f t="shared" ca="1" si="49"/>
        <v>28817.599999999999</v>
      </c>
      <c r="V247">
        <f t="shared" ca="1" si="50"/>
        <v>26066.799999999999</v>
      </c>
      <c r="W247">
        <f t="shared" ca="1" si="51"/>
        <v>25048.133333333335</v>
      </c>
    </row>
    <row r="248" spans="1:23" x14ac:dyDescent="0.2">
      <c r="A248">
        <f t="shared" si="54"/>
        <v>231</v>
      </c>
      <c r="B248" s="163">
        <v>43819</v>
      </c>
      <c r="C248" s="131">
        <v>0</v>
      </c>
      <c r="D248">
        <v>23810</v>
      </c>
      <c r="E248">
        <v>23840</v>
      </c>
      <c r="F248">
        <v>23680</v>
      </c>
      <c r="G248">
        <v>23800</v>
      </c>
      <c r="H248">
        <v>45869</v>
      </c>
      <c r="I248">
        <f t="shared" ca="1" si="56"/>
        <v>23906</v>
      </c>
      <c r="J248">
        <f t="shared" ca="1" si="56"/>
        <v>23486.799999999999</v>
      </c>
      <c r="K248" t="e">
        <f t="shared" ca="1" si="56"/>
        <v>#N/A</v>
      </c>
      <c r="L248" t="e">
        <f t="shared" ca="1" si="56"/>
        <v>#N/A</v>
      </c>
      <c r="N248">
        <f t="shared" si="53"/>
        <v>8</v>
      </c>
      <c r="O248" s="163">
        <f t="shared" ca="1" si="43"/>
        <v>44287</v>
      </c>
      <c r="P248">
        <f t="shared" ca="1" si="44"/>
        <v>29550</v>
      </c>
      <c r="Q248">
        <f t="shared" ca="1" si="45"/>
        <v>29560</v>
      </c>
      <c r="R248">
        <f t="shared" ca="1" si="46"/>
        <v>29540</v>
      </c>
      <c r="S248">
        <f t="shared" ca="1" si="47"/>
        <v>29550</v>
      </c>
      <c r="T248">
        <f t="shared" ca="1" si="48"/>
        <v>29546</v>
      </c>
      <c r="U248">
        <f t="shared" ca="1" si="49"/>
        <v>29058.400000000001</v>
      </c>
      <c r="V248">
        <f t="shared" ca="1" si="50"/>
        <v>26194</v>
      </c>
      <c r="W248">
        <f t="shared" ca="1" si="51"/>
        <v>25142.533333333333</v>
      </c>
    </row>
    <row r="249" spans="1:23" x14ac:dyDescent="0.2">
      <c r="A249">
        <f t="shared" si="54"/>
        <v>232</v>
      </c>
      <c r="B249" s="163">
        <v>43818</v>
      </c>
      <c r="C249" s="131">
        <v>0</v>
      </c>
      <c r="D249">
        <v>23850</v>
      </c>
      <c r="E249">
        <v>23880</v>
      </c>
      <c r="F249">
        <v>23730</v>
      </c>
      <c r="G249">
        <v>23780</v>
      </c>
      <c r="H249">
        <v>36801</v>
      </c>
      <c r="I249">
        <f t="shared" ca="1" si="56"/>
        <v>23918</v>
      </c>
      <c r="J249">
        <f t="shared" ca="1" si="56"/>
        <v>23469.200000000001</v>
      </c>
      <c r="K249" t="e">
        <f t="shared" ca="1" si="56"/>
        <v>#N/A</v>
      </c>
      <c r="L249" t="e">
        <f t="shared" ca="1" si="56"/>
        <v>#N/A</v>
      </c>
      <c r="N249">
        <f t="shared" si="53"/>
        <v>7</v>
      </c>
      <c r="O249" s="163">
        <f t="shared" ca="1" si="43"/>
        <v>44287</v>
      </c>
      <c r="P249">
        <f t="shared" ca="1" si="44"/>
        <v>29540</v>
      </c>
      <c r="Q249">
        <f t="shared" ca="1" si="45"/>
        <v>29540</v>
      </c>
      <c r="R249">
        <f t="shared" ca="1" si="46"/>
        <v>29540</v>
      </c>
      <c r="S249">
        <f t="shared" ca="1" si="47"/>
        <v>29540</v>
      </c>
      <c r="T249">
        <f t="shared" ca="1" si="48"/>
        <v>29548</v>
      </c>
      <c r="U249">
        <f t="shared" ca="1" si="49"/>
        <v>29300</v>
      </c>
      <c r="V249">
        <f t="shared" ca="1" si="50"/>
        <v>26326</v>
      </c>
      <c r="W249">
        <f t="shared" ca="1" si="51"/>
        <v>25236.933333333334</v>
      </c>
    </row>
    <row r="250" spans="1:23" x14ac:dyDescent="0.2">
      <c r="A250">
        <f t="shared" si="54"/>
        <v>233</v>
      </c>
      <c r="B250" s="163">
        <v>43817</v>
      </c>
      <c r="C250" s="131">
        <v>0</v>
      </c>
      <c r="D250">
        <v>23970</v>
      </c>
      <c r="E250">
        <v>23990</v>
      </c>
      <c r="F250">
        <v>23800</v>
      </c>
      <c r="G250">
        <v>23860</v>
      </c>
      <c r="H250">
        <v>42950</v>
      </c>
      <c r="I250">
        <f t="shared" ca="1" si="56"/>
        <v>23900</v>
      </c>
      <c r="J250">
        <f t="shared" ca="1" si="56"/>
        <v>23442.799999999999</v>
      </c>
      <c r="K250" t="e">
        <f t="shared" ca="1" si="56"/>
        <v>#N/A</v>
      </c>
      <c r="L250" t="e">
        <f t="shared" ca="1" si="56"/>
        <v>#N/A</v>
      </c>
      <c r="N250">
        <f t="shared" si="53"/>
        <v>6</v>
      </c>
      <c r="O250" s="163">
        <f t="shared" ca="1" si="43"/>
        <v>44287</v>
      </c>
      <c r="P250">
        <f t="shared" ca="1" si="44"/>
        <v>29540</v>
      </c>
      <c r="Q250">
        <f t="shared" ca="1" si="45"/>
        <v>29540</v>
      </c>
      <c r="R250">
        <f t="shared" ca="1" si="46"/>
        <v>29530</v>
      </c>
      <c r="S250">
        <f t="shared" ca="1" si="47"/>
        <v>29530</v>
      </c>
      <c r="T250">
        <f t="shared" ca="1" si="48"/>
        <v>29544</v>
      </c>
      <c r="U250">
        <f t="shared" ca="1" si="49"/>
        <v>29537.599999999999</v>
      </c>
      <c r="V250">
        <f t="shared" ca="1" si="50"/>
        <v>26452.400000000001</v>
      </c>
      <c r="W250">
        <f t="shared" ca="1" si="51"/>
        <v>25331.866666666665</v>
      </c>
    </row>
    <row r="251" spans="1:23" x14ac:dyDescent="0.2">
      <c r="A251">
        <f t="shared" si="54"/>
        <v>234</v>
      </c>
      <c r="B251" s="163">
        <v>43816</v>
      </c>
      <c r="C251" s="131">
        <v>0</v>
      </c>
      <c r="D251">
        <v>24050</v>
      </c>
      <c r="E251">
        <v>24050</v>
      </c>
      <c r="F251">
        <v>23930</v>
      </c>
      <c r="G251">
        <v>24020</v>
      </c>
      <c r="H251">
        <v>47003</v>
      </c>
      <c r="I251">
        <f t="shared" ca="1" si="56"/>
        <v>23816</v>
      </c>
      <c r="J251">
        <f t="shared" ca="1" si="56"/>
        <v>23420.799999999999</v>
      </c>
      <c r="K251" t="e">
        <f t="shared" ca="1" si="56"/>
        <v>#N/A</v>
      </c>
      <c r="L251" t="e">
        <f t="shared" ca="1" si="56"/>
        <v>#N/A</v>
      </c>
      <c r="N251">
        <f t="shared" si="53"/>
        <v>5</v>
      </c>
      <c r="O251" s="163">
        <f t="shared" ca="1" si="43"/>
        <v>44287</v>
      </c>
      <c r="P251">
        <f t="shared" ca="1" si="44"/>
        <v>29530</v>
      </c>
      <c r="Q251">
        <f t="shared" ca="1" si="45"/>
        <v>29530</v>
      </c>
      <c r="R251">
        <f t="shared" ca="1" si="46"/>
        <v>29530</v>
      </c>
      <c r="S251">
        <f t="shared" ca="1" si="47"/>
        <v>29530</v>
      </c>
      <c r="T251">
        <f t="shared" ca="1" si="48"/>
        <v>29542</v>
      </c>
      <c r="U251">
        <f t="shared" ca="1" si="49"/>
        <v>29537.200000000001</v>
      </c>
      <c r="V251">
        <f t="shared" ca="1" si="50"/>
        <v>26577.200000000001</v>
      </c>
      <c r="W251">
        <f t="shared" ca="1" si="51"/>
        <v>25426.266666666666</v>
      </c>
    </row>
    <row r="252" spans="1:23" x14ac:dyDescent="0.2">
      <c r="A252">
        <f t="shared" si="54"/>
        <v>235</v>
      </c>
      <c r="B252" s="163">
        <v>43815</v>
      </c>
      <c r="C252" s="131">
        <v>0</v>
      </c>
      <c r="D252">
        <v>23930</v>
      </c>
      <c r="E252">
        <v>24110</v>
      </c>
      <c r="F252">
        <v>23880</v>
      </c>
      <c r="G252">
        <v>24070</v>
      </c>
      <c r="H252">
        <v>49309</v>
      </c>
      <c r="I252">
        <f t="shared" ca="1" si="56"/>
        <v>23702</v>
      </c>
      <c r="J252">
        <f t="shared" ca="1" si="56"/>
        <v>23397.599999999999</v>
      </c>
      <c r="K252" t="e">
        <f t="shared" ca="1" si="56"/>
        <v>#N/A</v>
      </c>
      <c r="L252" t="e">
        <f t="shared" ca="1" si="56"/>
        <v>#N/A</v>
      </c>
      <c r="N252">
        <f t="shared" si="53"/>
        <v>4</v>
      </c>
      <c r="O252" s="163">
        <f t="shared" ca="1" si="43"/>
        <v>44287</v>
      </c>
      <c r="P252">
        <f t="shared" ca="1" si="44"/>
        <v>29520</v>
      </c>
      <c r="Q252">
        <f t="shared" ca="1" si="45"/>
        <v>29520</v>
      </c>
      <c r="R252">
        <f t="shared" ca="1" si="46"/>
        <v>29520</v>
      </c>
      <c r="S252">
        <f t="shared" ca="1" si="47"/>
        <v>29520</v>
      </c>
      <c r="T252">
        <f t="shared" ca="1" si="48"/>
        <v>29534</v>
      </c>
      <c r="U252">
        <f t="shared" ca="1" si="49"/>
        <v>29536.400000000001</v>
      </c>
      <c r="V252">
        <f t="shared" ca="1" si="50"/>
        <v>26701.4</v>
      </c>
      <c r="W252">
        <f t="shared" ca="1" si="51"/>
        <v>25517.200000000001</v>
      </c>
    </row>
    <row r="253" spans="1:23" x14ac:dyDescent="0.2">
      <c r="A253">
        <f t="shared" si="54"/>
        <v>236</v>
      </c>
      <c r="B253" s="163">
        <v>43812</v>
      </c>
      <c r="C253" s="131">
        <v>0</v>
      </c>
      <c r="D253">
        <v>23800</v>
      </c>
      <c r="E253">
        <v>24040</v>
      </c>
      <c r="F253">
        <v>23730</v>
      </c>
      <c r="G253">
        <v>23860</v>
      </c>
      <c r="H253">
        <v>138432</v>
      </c>
      <c r="I253">
        <f t="shared" ca="1" si="56"/>
        <v>23572</v>
      </c>
      <c r="J253">
        <f t="shared" ca="1" si="56"/>
        <v>23368.799999999999</v>
      </c>
      <c r="K253" t="e">
        <f t="shared" ca="1" si="56"/>
        <v>#N/A</v>
      </c>
      <c r="L253" t="e">
        <f t="shared" ca="1" si="56"/>
        <v>#N/A</v>
      </c>
      <c r="N253">
        <f t="shared" si="53"/>
        <v>3</v>
      </c>
      <c r="O253" s="163">
        <f t="shared" ca="1" si="43"/>
        <v>44287</v>
      </c>
      <c r="P253">
        <f t="shared" ca="1" si="44"/>
        <v>29520</v>
      </c>
      <c r="Q253">
        <f t="shared" ca="1" si="45"/>
        <v>29520</v>
      </c>
      <c r="R253">
        <f t="shared" ca="1" si="46"/>
        <v>29510</v>
      </c>
      <c r="S253">
        <f t="shared" ca="1" si="47"/>
        <v>29510</v>
      </c>
      <c r="T253">
        <f t="shared" ca="1" si="48"/>
        <v>29526</v>
      </c>
      <c r="U253">
        <f t="shared" ca="1" si="49"/>
        <v>29534.799999999999</v>
      </c>
      <c r="V253">
        <f t="shared" ca="1" si="50"/>
        <v>26826</v>
      </c>
      <c r="W253">
        <f t="shared" ca="1" si="51"/>
        <v>25601.733333333334</v>
      </c>
    </row>
    <row r="254" spans="1:23" x14ac:dyDescent="0.2">
      <c r="A254">
        <f t="shared" si="54"/>
        <v>237</v>
      </c>
      <c r="B254" s="163">
        <v>43811</v>
      </c>
      <c r="C254" s="131">
        <v>0</v>
      </c>
      <c r="D254">
        <v>23430</v>
      </c>
      <c r="E254">
        <v>23720</v>
      </c>
      <c r="F254">
        <v>23350</v>
      </c>
      <c r="G254">
        <v>23690</v>
      </c>
      <c r="H254">
        <v>60189</v>
      </c>
      <c r="I254">
        <f t="shared" ca="1" si="56"/>
        <v>23506</v>
      </c>
      <c r="J254" t="e">
        <f t="shared" ca="1" si="56"/>
        <v>#N/A</v>
      </c>
      <c r="K254" t="e">
        <f t="shared" ca="1" si="56"/>
        <v>#N/A</v>
      </c>
      <c r="L254" t="e">
        <f t="shared" ca="1" si="56"/>
        <v>#N/A</v>
      </c>
      <c r="N254">
        <f t="shared" si="53"/>
        <v>2</v>
      </c>
      <c r="O254" s="163">
        <f t="shared" ca="1" si="43"/>
        <v>44287</v>
      </c>
      <c r="P254">
        <f t="shared" ca="1" si="44"/>
        <v>29510</v>
      </c>
      <c r="Q254">
        <f t="shared" ca="1" si="45"/>
        <v>29510</v>
      </c>
      <c r="R254">
        <f t="shared" ca="1" si="46"/>
        <v>29510</v>
      </c>
      <c r="S254">
        <f t="shared" ca="1" si="47"/>
        <v>29510</v>
      </c>
      <c r="T254">
        <f t="shared" ca="1" si="48"/>
        <v>29520</v>
      </c>
      <c r="U254">
        <f t="shared" ca="1" si="49"/>
        <v>29533.200000000001</v>
      </c>
      <c r="V254">
        <f t="shared" ca="1" si="50"/>
        <v>26951.8</v>
      </c>
      <c r="W254">
        <f t="shared" ca="1" si="51"/>
        <v>25686.133333333335</v>
      </c>
    </row>
    <row r="255" spans="1:23" x14ac:dyDescent="0.2">
      <c r="A255">
        <f t="shared" si="54"/>
        <v>238</v>
      </c>
      <c r="B255" s="163">
        <v>43810</v>
      </c>
      <c r="C255" s="131">
        <v>0</v>
      </c>
      <c r="D255">
        <v>23440</v>
      </c>
      <c r="E255">
        <v>23470</v>
      </c>
      <c r="F255">
        <v>23320</v>
      </c>
      <c r="G255">
        <v>23440</v>
      </c>
      <c r="H255">
        <v>88156</v>
      </c>
      <c r="I255">
        <f t="shared" ca="1" si="56"/>
        <v>23434</v>
      </c>
      <c r="J255" t="e">
        <f t="shared" ca="1" si="56"/>
        <v>#N/A</v>
      </c>
      <c r="K255" t="e">
        <f t="shared" ca="1" si="56"/>
        <v>#N/A</v>
      </c>
      <c r="L255" t="e">
        <f t="shared" ca="1" si="56"/>
        <v>#N/A</v>
      </c>
      <c r="N255">
        <f t="shared" si="53"/>
        <v>1</v>
      </c>
      <c r="O255" s="163">
        <f t="shared" ca="1" si="43"/>
        <v>44287</v>
      </c>
      <c r="P255">
        <f t="shared" ca="1" si="44"/>
        <v>29520</v>
      </c>
      <c r="Q255">
        <f t="shared" ca="1" si="45"/>
        <v>29530</v>
      </c>
      <c r="R255">
        <f t="shared" ca="1" si="46"/>
        <v>29520</v>
      </c>
      <c r="S255">
        <f t="shared" ca="1" si="47"/>
        <v>29530</v>
      </c>
      <c r="T255">
        <f t="shared" ca="1" si="48"/>
        <v>29520</v>
      </c>
      <c r="U255">
        <f t="shared" ca="1" si="49"/>
        <v>29532.799999999999</v>
      </c>
      <c r="V255">
        <f t="shared" ca="1" si="50"/>
        <v>27080.6</v>
      </c>
      <c r="W255">
        <f t="shared" ca="1" si="51"/>
        <v>25771.333333333332</v>
      </c>
    </row>
    <row r="256" spans="1:23" x14ac:dyDescent="0.2">
      <c r="A256">
        <f t="shared" si="54"/>
        <v>239</v>
      </c>
      <c r="B256" s="163">
        <v>43809</v>
      </c>
      <c r="C256" s="131">
        <v>0</v>
      </c>
      <c r="D256">
        <v>23370</v>
      </c>
      <c r="E256">
        <v>23480</v>
      </c>
      <c r="F256">
        <v>23270</v>
      </c>
      <c r="G256">
        <v>23450</v>
      </c>
      <c r="H256">
        <v>111226</v>
      </c>
      <c r="I256">
        <f t="shared" ca="1" si="56"/>
        <v>23418</v>
      </c>
      <c r="J256" t="e">
        <f t="shared" ca="1" si="56"/>
        <v>#N/A</v>
      </c>
      <c r="K256" t="e">
        <f t="shared" ca="1" si="56"/>
        <v>#N/A</v>
      </c>
      <c r="L256" t="e">
        <f t="shared" ca="1" si="56"/>
        <v>#N/A</v>
      </c>
      <c r="N256">
        <f t="shared" si="53"/>
        <v>0</v>
      </c>
      <c r="O256" s="163">
        <f t="shared" ca="1" si="43"/>
        <v>44288</v>
      </c>
      <c r="P256" t="e">
        <f t="shared" ca="1" si="44"/>
        <v>#N/A</v>
      </c>
      <c r="Q256" t="e">
        <f t="shared" ca="1" si="45"/>
        <v>#N/A</v>
      </c>
      <c r="R256" t="e">
        <f t="shared" ca="1" si="46"/>
        <v>#N/A</v>
      </c>
      <c r="S256" t="e">
        <f t="shared" ca="1" si="47"/>
        <v>#N/A</v>
      </c>
      <c r="T256" t="e">
        <f t="shared" ca="1" si="48"/>
        <v>#N/A</v>
      </c>
      <c r="U256" t="e">
        <f t="shared" ca="1" si="49"/>
        <v>#N/A</v>
      </c>
      <c r="V256" t="e">
        <f t="shared" ca="1" si="50"/>
        <v>#N/A</v>
      </c>
      <c r="W256" t="e">
        <f t="shared" ca="1" si="51"/>
        <v>#N/A</v>
      </c>
    </row>
    <row r="257" spans="1:23" x14ac:dyDescent="0.2">
      <c r="A257">
        <f t="shared" si="54"/>
        <v>240</v>
      </c>
      <c r="B257" s="163">
        <v>43808</v>
      </c>
      <c r="C257" s="131">
        <v>0</v>
      </c>
      <c r="D257">
        <v>23530</v>
      </c>
      <c r="E257">
        <v>23550</v>
      </c>
      <c r="F257">
        <v>23370</v>
      </c>
      <c r="G257">
        <v>23420</v>
      </c>
      <c r="H257">
        <v>73679</v>
      </c>
      <c r="I257">
        <f t="shared" ca="1" si="56"/>
        <v>23358</v>
      </c>
      <c r="J257" t="e">
        <f t="shared" ca="1" si="56"/>
        <v>#N/A</v>
      </c>
      <c r="K257" t="e">
        <f t="shared" ca="1" si="56"/>
        <v>#N/A</v>
      </c>
      <c r="L257" t="e">
        <f t="shared" ca="1" si="56"/>
        <v>#N/A</v>
      </c>
      <c r="N257">
        <f t="shared" si="53"/>
        <v>-1</v>
      </c>
      <c r="O257" s="163">
        <f t="shared" ca="1" si="43"/>
        <v>44288</v>
      </c>
      <c r="P257" t="e">
        <f t="shared" ca="1" si="44"/>
        <v>#N/A</v>
      </c>
      <c r="Q257" t="e">
        <f t="shared" ca="1" si="45"/>
        <v>#N/A</v>
      </c>
      <c r="R257" t="e">
        <f t="shared" ca="1" si="46"/>
        <v>#N/A</v>
      </c>
      <c r="S257" t="e">
        <f t="shared" ca="1" si="47"/>
        <v>#N/A</v>
      </c>
      <c r="T257" t="e">
        <f t="shared" ca="1" si="48"/>
        <v>#N/A</v>
      </c>
      <c r="U257" t="e">
        <f t="shared" ca="1" si="49"/>
        <v>#N/A</v>
      </c>
      <c r="V257" t="e">
        <f t="shared" ca="1" si="50"/>
        <v>#N/A</v>
      </c>
      <c r="W257" t="e">
        <f t="shared" ca="1" si="51"/>
        <v>#N/A</v>
      </c>
    </row>
    <row r="258" spans="1:23" x14ac:dyDescent="0.2">
      <c r="A258">
        <f t="shared" si="54"/>
        <v>241</v>
      </c>
      <c r="B258" s="163">
        <v>43805</v>
      </c>
      <c r="C258" s="131">
        <v>0</v>
      </c>
      <c r="D258">
        <v>23340</v>
      </c>
      <c r="E258">
        <v>23560</v>
      </c>
      <c r="F258">
        <v>23310</v>
      </c>
      <c r="G258">
        <v>23530</v>
      </c>
      <c r="H258">
        <v>66013</v>
      </c>
      <c r="I258">
        <f t="shared" ca="1" si="56"/>
        <v>23310</v>
      </c>
      <c r="J258" t="e">
        <f t="shared" ca="1" si="56"/>
        <v>#N/A</v>
      </c>
      <c r="K258" t="e">
        <f t="shared" ca="1" si="56"/>
        <v>#N/A</v>
      </c>
      <c r="L258" t="e">
        <f t="shared" ca="1" si="56"/>
        <v>#N/A</v>
      </c>
      <c r="N258">
        <f t="shared" si="53"/>
        <v>-2</v>
      </c>
      <c r="O258" s="163">
        <f t="shared" ca="1" si="43"/>
        <v>44289</v>
      </c>
      <c r="P258" t="e">
        <f t="shared" ca="1" si="44"/>
        <v>#N/A</v>
      </c>
      <c r="Q258" t="e">
        <f t="shared" ca="1" si="45"/>
        <v>#N/A</v>
      </c>
      <c r="R258" t="e">
        <f t="shared" ca="1" si="46"/>
        <v>#N/A</v>
      </c>
      <c r="S258" t="e">
        <f t="shared" ca="1" si="47"/>
        <v>#N/A</v>
      </c>
      <c r="T258" t="e">
        <f t="shared" ca="1" si="48"/>
        <v>#N/A</v>
      </c>
      <c r="U258" t="e">
        <f t="shared" ca="1" si="49"/>
        <v>#N/A</v>
      </c>
      <c r="V258" t="e">
        <f t="shared" ca="1" si="50"/>
        <v>#N/A</v>
      </c>
      <c r="W258" t="e">
        <f t="shared" ca="1" si="51"/>
        <v>#N/A</v>
      </c>
    </row>
    <row r="259" spans="1:23" x14ac:dyDescent="0.2">
      <c r="A259">
        <f t="shared" si="54"/>
        <v>242</v>
      </c>
      <c r="B259" s="163">
        <v>43804</v>
      </c>
      <c r="C259" s="131">
        <v>0</v>
      </c>
      <c r="D259">
        <v>23330</v>
      </c>
      <c r="E259">
        <v>23440</v>
      </c>
      <c r="F259">
        <v>23250</v>
      </c>
      <c r="G259">
        <v>23330</v>
      </c>
      <c r="H259">
        <v>67288</v>
      </c>
      <c r="I259">
        <f t="shared" ref="I259:L277" ca="1" si="57">IF(ISNUMBER($A259),IF($D$9-$A259&gt;=I$15-1,AVERAGE(OFFSET($G259,0,0,I$15,1)),NA()),"")</f>
        <v>23270</v>
      </c>
      <c r="J259" t="e">
        <f t="shared" ca="1" si="57"/>
        <v>#N/A</v>
      </c>
      <c r="K259" t="e">
        <f t="shared" ca="1" si="57"/>
        <v>#N/A</v>
      </c>
      <c r="L259" t="e">
        <f t="shared" ca="1" si="57"/>
        <v>#N/A</v>
      </c>
      <c r="N259">
        <f t="shared" si="53"/>
        <v>-3</v>
      </c>
      <c r="O259" s="163">
        <f t="shared" ca="1" si="43"/>
        <v>44289</v>
      </c>
      <c r="P259" t="e">
        <f t="shared" ca="1" si="44"/>
        <v>#N/A</v>
      </c>
      <c r="Q259" t="e">
        <f t="shared" ca="1" si="45"/>
        <v>#N/A</v>
      </c>
      <c r="R259" t="e">
        <f t="shared" ca="1" si="46"/>
        <v>#N/A</v>
      </c>
      <c r="S259" t="e">
        <f t="shared" ca="1" si="47"/>
        <v>#N/A</v>
      </c>
      <c r="T259" t="e">
        <f t="shared" ca="1" si="48"/>
        <v>#N/A</v>
      </c>
      <c r="U259" t="e">
        <f t="shared" ca="1" si="49"/>
        <v>#N/A</v>
      </c>
      <c r="V259" t="e">
        <f t="shared" ca="1" si="50"/>
        <v>#N/A</v>
      </c>
      <c r="W259" t="e">
        <f t="shared" ca="1" si="51"/>
        <v>#N/A</v>
      </c>
    </row>
    <row r="260" spans="1:23" x14ac:dyDescent="0.2">
      <c r="A260">
        <f t="shared" si="54"/>
        <v>243</v>
      </c>
      <c r="B260" s="163">
        <v>43803</v>
      </c>
      <c r="C260" s="131">
        <v>0</v>
      </c>
      <c r="D260">
        <v>23090</v>
      </c>
      <c r="E260">
        <v>23380</v>
      </c>
      <c r="F260">
        <v>22960</v>
      </c>
      <c r="G260">
        <v>23360</v>
      </c>
      <c r="H260">
        <v>97331</v>
      </c>
      <c r="I260">
        <f t="shared" ca="1" si="57"/>
        <v>23298</v>
      </c>
      <c r="J260" t="e">
        <f t="shared" ca="1" si="57"/>
        <v>#N/A</v>
      </c>
      <c r="K260" t="e">
        <f t="shared" ca="1" si="57"/>
        <v>#N/A</v>
      </c>
      <c r="L260" t="e">
        <f t="shared" ca="1" si="57"/>
        <v>#N/A</v>
      </c>
      <c r="N260">
        <f t="shared" si="53"/>
        <v>-4</v>
      </c>
      <c r="O260" s="163">
        <f t="shared" ca="1" si="43"/>
        <v>44290</v>
      </c>
      <c r="P260" t="e">
        <f t="shared" ca="1" si="44"/>
        <v>#N/A</v>
      </c>
      <c r="Q260" t="e">
        <f t="shared" ca="1" si="45"/>
        <v>#N/A</v>
      </c>
      <c r="R260" t="e">
        <f t="shared" ca="1" si="46"/>
        <v>#N/A</v>
      </c>
      <c r="S260" t="e">
        <f t="shared" ca="1" si="47"/>
        <v>#N/A</v>
      </c>
      <c r="T260" t="e">
        <f t="shared" ca="1" si="48"/>
        <v>#N/A</v>
      </c>
      <c r="U260" t="e">
        <f t="shared" ca="1" si="49"/>
        <v>#N/A</v>
      </c>
      <c r="V260" t="e">
        <f t="shared" ca="1" si="50"/>
        <v>#N/A</v>
      </c>
      <c r="W260" t="e">
        <f t="shared" ca="1" si="51"/>
        <v>#N/A</v>
      </c>
    </row>
    <row r="261" spans="1:23" x14ac:dyDescent="0.2">
      <c r="A261">
        <f t="shared" si="54"/>
        <v>244</v>
      </c>
      <c r="B261" s="163">
        <v>43802</v>
      </c>
      <c r="C261" s="131">
        <v>0</v>
      </c>
      <c r="D261">
        <v>23190</v>
      </c>
      <c r="E261">
        <v>23390</v>
      </c>
      <c r="F261">
        <v>22900</v>
      </c>
      <c r="G261">
        <v>23150</v>
      </c>
      <c r="H261">
        <v>100292</v>
      </c>
      <c r="I261">
        <f t="shared" ca="1" si="57"/>
        <v>23344</v>
      </c>
      <c r="J261" t="e">
        <f t="shared" ca="1" si="57"/>
        <v>#N/A</v>
      </c>
      <c r="K261" t="e">
        <f t="shared" ca="1" si="57"/>
        <v>#N/A</v>
      </c>
      <c r="L261" t="e">
        <f t="shared" ca="1" si="57"/>
        <v>#N/A</v>
      </c>
      <c r="N261">
        <f t="shared" si="53"/>
        <v>-5</v>
      </c>
      <c r="O261" s="163">
        <f t="shared" ca="1" si="43"/>
        <v>44290</v>
      </c>
      <c r="P261" t="e">
        <f t="shared" ca="1" si="44"/>
        <v>#N/A</v>
      </c>
      <c r="Q261" t="e">
        <f t="shared" ca="1" si="45"/>
        <v>#N/A</v>
      </c>
      <c r="R261" t="e">
        <f t="shared" ca="1" si="46"/>
        <v>#N/A</v>
      </c>
      <c r="S261" t="e">
        <f t="shared" ca="1" si="47"/>
        <v>#N/A</v>
      </c>
      <c r="T261" t="e">
        <f t="shared" ca="1" si="48"/>
        <v>#N/A</v>
      </c>
      <c r="U261" t="e">
        <f t="shared" ca="1" si="49"/>
        <v>#N/A</v>
      </c>
      <c r="V261" t="e">
        <f t="shared" ca="1" si="50"/>
        <v>#N/A</v>
      </c>
      <c r="W261" t="e">
        <f t="shared" ca="1" si="51"/>
        <v>#N/A</v>
      </c>
    </row>
    <row r="262" spans="1:23" x14ac:dyDescent="0.2">
      <c r="A262">
        <f t="shared" si="54"/>
        <v>245</v>
      </c>
      <c r="B262" s="163">
        <v>43801</v>
      </c>
      <c r="C262" s="131">
        <v>0</v>
      </c>
      <c r="D262">
        <v>23370</v>
      </c>
      <c r="E262">
        <v>23590</v>
      </c>
      <c r="F262">
        <v>23060</v>
      </c>
      <c r="G262">
        <v>23180</v>
      </c>
      <c r="H262">
        <v>79535</v>
      </c>
      <c r="I262">
        <f t="shared" ca="1" si="57"/>
        <v>23396</v>
      </c>
      <c r="J262" t="e">
        <f t="shared" ca="1" si="57"/>
        <v>#N/A</v>
      </c>
      <c r="K262" t="e">
        <f t="shared" ca="1" si="57"/>
        <v>#N/A</v>
      </c>
      <c r="L262" t="e">
        <f t="shared" ca="1" si="57"/>
        <v>#N/A</v>
      </c>
      <c r="N262">
        <f t="shared" si="53"/>
        <v>-6</v>
      </c>
      <c r="O262" s="163">
        <f t="shared" ref="O262:O268" ca="1" si="58">IF($N262&lt;=0,O260+1,OFFSET($B$17,$N262,0))</f>
        <v>44291</v>
      </c>
      <c r="P262" t="e">
        <f t="shared" ref="P262:P268" ca="1" si="59">IF($N262&lt;=0,NA(),OFFSET($B$17,$N262,2))</f>
        <v>#N/A</v>
      </c>
      <c r="Q262" t="e">
        <f t="shared" ref="Q262:Q268" ca="1" si="60">IF($N262&lt;=0,NA(),OFFSET($B$17,$N262,3))</f>
        <v>#N/A</v>
      </c>
      <c r="R262" t="e">
        <f t="shared" ref="R262:R268" ca="1" si="61">IF($N262&lt;=0,NA(),OFFSET($B$17,$N262,4))</f>
        <v>#N/A</v>
      </c>
      <c r="S262" t="e">
        <f t="shared" ref="S262:S268" ca="1" si="62">IF($N262&lt;=0,NA(),OFFSET($B$17,$N262,5))</f>
        <v>#N/A</v>
      </c>
      <c r="T262" t="e">
        <f t="shared" ref="T262:T268" ca="1" si="63">IF($N262&lt;=0,NA(),OFFSET($B$17,$N262,7))</f>
        <v>#N/A</v>
      </c>
      <c r="U262" t="e">
        <f t="shared" ref="U262:U268" ca="1" si="64">IF($N262&lt;=0,NA(),OFFSET($B$17,$N262,8))</f>
        <v>#N/A</v>
      </c>
      <c r="V262" t="e">
        <f t="shared" ref="V262:V268" ca="1" si="65">IF($N262&lt;=0,NA(),OFFSET($B$17,$N262,9))</f>
        <v>#N/A</v>
      </c>
      <c r="W262" t="e">
        <f t="shared" ref="W262:W268" ca="1" si="66">IF($N262&lt;=0,NA(),OFFSET($B$17,$N262,10))</f>
        <v>#N/A</v>
      </c>
    </row>
    <row r="263" spans="1:23" x14ac:dyDescent="0.2">
      <c r="A263">
        <f t="shared" si="54"/>
        <v>246</v>
      </c>
      <c r="B263" s="163">
        <v>43798</v>
      </c>
      <c r="C263" s="131">
        <v>0</v>
      </c>
      <c r="D263">
        <v>23480</v>
      </c>
      <c r="E263">
        <v>23490</v>
      </c>
      <c r="F263">
        <v>23280</v>
      </c>
      <c r="G263">
        <v>23330</v>
      </c>
      <c r="H263">
        <v>47860</v>
      </c>
      <c r="I263">
        <f t="shared" ca="1" si="57"/>
        <v>23444</v>
      </c>
      <c r="J263" t="e">
        <f t="shared" ca="1" si="57"/>
        <v>#N/A</v>
      </c>
      <c r="K263" t="e">
        <f t="shared" ca="1" si="57"/>
        <v>#N/A</v>
      </c>
      <c r="L263" t="e">
        <f t="shared" ca="1" si="57"/>
        <v>#N/A</v>
      </c>
      <c r="N263">
        <f t="shared" si="53"/>
        <v>-7</v>
      </c>
      <c r="O263" s="163">
        <f t="shared" ca="1" si="58"/>
        <v>44291</v>
      </c>
      <c r="P263" t="e">
        <f t="shared" ca="1" si="59"/>
        <v>#N/A</v>
      </c>
      <c r="Q263" t="e">
        <f t="shared" ca="1" si="60"/>
        <v>#N/A</v>
      </c>
      <c r="R263" t="e">
        <f t="shared" ca="1" si="61"/>
        <v>#N/A</v>
      </c>
      <c r="S263" t="e">
        <f t="shared" ca="1" si="62"/>
        <v>#N/A</v>
      </c>
      <c r="T263" t="e">
        <f t="shared" ca="1" si="63"/>
        <v>#N/A</v>
      </c>
      <c r="U263" t="e">
        <f t="shared" ca="1" si="64"/>
        <v>#N/A</v>
      </c>
      <c r="V263" t="e">
        <f t="shared" ca="1" si="65"/>
        <v>#N/A</v>
      </c>
      <c r="W263" t="e">
        <f t="shared" ca="1" si="66"/>
        <v>#N/A</v>
      </c>
    </row>
    <row r="264" spans="1:23" x14ac:dyDescent="0.2">
      <c r="A264">
        <f t="shared" si="54"/>
        <v>247</v>
      </c>
      <c r="B264" s="163">
        <v>43797</v>
      </c>
      <c r="C264" s="131">
        <v>0</v>
      </c>
      <c r="D264">
        <v>23480</v>
      </c>
      <c r="E264">
        <v>23490</v>
      </c>
      <c r="F264">
        <v>23370</v>
      </c>
      <c r="G264">
        <v>23470</v>
      </c>
      <c r="H264">
        <v>35261</v>
      </c>
      <c r="I264">
        <f t="shared" ca="1" si="57"/>
        <v>23410</v>
      </c>
      <c r="J264" t="e">
        <f t="shared" ca="1" si="57"/>
        <v>#N/A</v>
      </c>
      <c r="K264" t="e">
        <f t="shared" ca="1" si="57"/>
        <v>#N/A</v>
      </c>
      <c r="L264" t="e">
        <f t="shared" ca="1" si="57"/>
        <v>#N/A</v>
      </c>
      <c r="N264">
        <f>N263-1</f>
        <v>-8</v>
      </c>
      <c r="O264" s="163">
        <f t="shared" ca="1" si="58"/>
        <v>44292</v>
      </c>
      <c r="P264" t="e">
        <f t="shared" ca="1" si="59"/>
        <v>#N/A</v>
      </c>
      <c r="Q264" t="e">
        <f t="shared" ca="1" si="60"/>
        <v>#N/A</v>
      </c>
      <c r="R264" t="e">
        <f t="shared" ca="1" si="61"/>
        <v>#N/A</v>
      </c>
      <c r="S264" t="e">
        <f t="shared" ca="1" si="62"/>
        <v>#N/A</v>
      </c>
      <c r="T264" t="e">
        <f t="shared" ca="1" si="63"/>
        <v>#N/A</v>
      </c>
      <c r="U264" t="e">
        <f t="shared" ca="1" si="64"/>
        <v>#N/A</v>
      </c>
      <c r="V264" t="e">
        <f t="shared" ca="1" si="65"/>
        <v>#N/A</v>
      </c>
      <c r="W264" t="e">
        <f t="shared" ca="1" si="66"/>
        <v>#N/A</v>
      </c>
    </row>
    <row r="265" spans="1:23" x14ac:dyDescent="0.2">
      <c r="A265">
        <f t="shared" si="54"/>
        <v>248</v>
      </c>
      <c r="B265" s="163">
        <v>43796</v>
      </c>
      <c r="C265" s="131">
        <v>0</v>
      </c>
      <c r="D265">
        <v>23460</v>
      </c>
      <c r="E265">
        <v>23590</v>
      </c>
      <c r="F265">
        <v>23410</v>
      </c>
      <c r="G265">
        <v>23590</v>
      </c>
      <c r="H265">
        <v>39823</v>
      </c>
      <c r="I265">
        <f t="shared" ca="1" si="57"/>
        <v>23336</v>
      </c>
      <c r="J265" t="e">
        <f t="shared" ca="1" si="57"/>
        <v>#N/A</v>
      </c>
      <c r="K265" t="e">
        <f t="shared" ca="1" si="57"/>
        <v>#N/A</v>
      </c>
      <c r="L265" t="e">
        <f t="shared" ca="1" si="57"/>
        <v>#N/A</v>
      </c>
      <c r="N265">
        <f>N264-1</f>
        <v>-9</v>
      </c>
      <c r="O265" s="163">
        <f t="shared" ca="1" si="58"/>
        <v>44292</v>
      </c>
      <c r="P265" t="e">
        <f t="shared" ca="1" si="59"/>
        <v>#N/A</v>
      </c>
      <c r="Q265" t="e">
        <f t="shared" ca="1" si="60"/>
        <v>#N/A</v>
      </c>
      <c r="R265" t="e">
        <f t="shared" ca="1" si="61"/>
        <v>#N/A</v>
      </c>
      <c r="S265" t="e">
        <f t="shared" ca="1" si="62"/>
        <v>#N/A</v>
      </c>
      <c r="T265" t="e">
        <f t="shared" ca="1" si="63"/>
        <v>#N/A</v>
      </c>
      <c r="U265" t="e">
        <f t="shared" ca="1" si="64"/>
        <v>#N/A</v>
      </c>
      <c r="V265" t="e">
        <f t="shared" ca="1" si="65"/>
        <v>#N/A</v>
      </c>
      <c r="W265" t="e">
        <f t="shared" ca="1" si="66"/>
        <v>#N/A</v>
      </c>
    </row>
    <row r="266" spans="1:23" x14ac:dyDescent="0.2">
      <c r="A266">
        <f t="shared" si="54"/>
        <v>249</v>
      </c>
      <c r="B266" s="163">
        <v>43795</v>
      </c>
      <c r="C266" s="131">
        <v>0</v>
      </c>
      <c r="D266">
        <v>23450</v>
      </c>
      <c r="E266">
        <v>23620</v>
      </c>
      <c r="F266">
        <v>23310</v>
      </c>
      <c r="G266">
        <v>23410</v>
      </c>
      <c r="H266">
        <v>70180</v>
      </c>
      <c r="I266">
        <f t="shared" ca="1" si="57"/>
        <v>23240</v>
      </c>
      <c r="J266" t="e">
        <f t="shared" ca="1" si="57"/>
        <v>#N/A</v>
      </c>
      <c r="K266" t="e">
        <f t="shared" ca="1" si="57"/>
        <v>#N/A</v>
      </c>
      <c r="L266" t="e">
        <f t="shared" ca="1" si="57"/>
        <v>#N/A</v>
      </c>
      <c r="N266">
        <f>N265-1</f>
        <v>-10</v>
      </c>
      <c r="O266" s="163">
        <f t="shared" ca="1" si="58"/>
        <v>44293</v>
      </c>
      <c r="P266" t="e">
        <f t="shared" ca="1" si="59"/>
        <v>#N/A</v>
      </c>
      <c r="Q266" t="e">
        <f t="shared" ca="1" si="60"/>
        <v>#N/A</v>
      </c>
      <c r="R266" t="e">
        <f t="shared" ca="1" si="61"/>
        <v>#N/A</v>
      </c>
      <c r="S266" t="e">
        <f t="shared" ca="1" si="62"/>
        <v>#N/A</v>
      </c>
      <c r="T266" t="e">
        <f t="shared" ca="1" si="63"/>
        <v>#N/A</v>
      </c>
      <c r="U266" t="e">
        <f t="shared" ca="1" si="64"/>
        <v>#N/A</v>
      </c>
      <c r="V266" t="e">
        <f t="shared" ca="1" si="65"/>
        <v>#N/A</v>
      </c>
      <c r="W266" t="e">
        <f t="shared" ca="1" si="66"/>
        <v>#N/A</v>
      </c>
    </row>
    <row r="267" spans="1:23" x14ac:dyDescent="0.2">
      <c r="A267">
        <f t="shared" si="54"/>
        <v>250</v>
      </c>
      <c r="B267" s="163">
        <v>43794</v>
      </c>
      <c r="C267" s="131">
        <v>0</v>
      </c>
      <c r="D267">
        <v>23280</v>
      </c>
      <c r="E267">
        <v>23430</v>
      </c>
      <c r="F267">
        <v>23250</v>
      </c>
      <c r="G267">
        <v>23420</v>
      </c>
      <c r="H267">
        <v>43248</v>
      </c>
      <c r="I267">
        <f t="shared" ca="1" si="57"/>
        <v>23210</v>
      </c>
      <c r="J267" t="e">
        <f t="shared" ca="1" si="57"/>
        <v>#N/A</v>
      </c>
      <c r="K267" t="e">
        <f t="shared" ca="1" si="57"/>
        <v>#N/A</v>
      </c>
      <c r="L267" t="e">
        <f t="shared" ca="1" si="57"/>
        <v>#N/A</v>
      </c>
      <c r="N267">
        <f>N266-1</f>
        <v>-11</v>
      </c>
      <c r="O267" s="163">
        <f t="shared" ca="1" si="58"/>
        <v>44293</v>
      </c>
      <c r="P267" t="e">
        <f t="shared" ca="1" si="59"/>
        <v>#N/A</v>
      </c>
      <c r="Q267" t="e">
        <f t="shared" ca="1" si="60"/>
        <v>#N/A</v>
      </c>
      <c r="R267" t="e">
        <f t="shared" ca="1" si="61"/>
        <v>#N/A</v>
      </c>
      <c r="S267" t="e">
        <f t="shared" ca="1" si="62"/>
        <v>#N/A</v>
      </c>
      <c r="T267" t="e">
        <f t="shared" ca="1" si="63"/>
        <v>#N/A</v>
      </c>
      <c r="U267" t="e">
        <f t="shared" ca="1" si="64"/>
        <v>#N/A</v>
      </c>
      <c r="V267" t="e">
        <f t="shared" ca="1" si="65"/>
        <v>#N/A</v>
      </c>
      <c r="W267" t="e">
        <f t="shared" ca="1" si="66"/>
        <v>#N/A</v>
      </c>
    </row>
    <row r="268" spans="1:23" x14ac:dyDescent="0.2">
      <c r="A268">
        <f t="shared" si="54"/>
        <v>251</v>
      </c>
      <c r="B268" s="163">
        <v>43791</v>
      </c>
      <c r="C268" s="131">
        <v>0</v>
      </c>
      <c r="D268">
        <v>23070</v>
      </c>
      <c r="E268">
        <v>23210</v>
      </c>
      <c r="F268">
        <v>23030</v>
      </c>
      <c r="G268">
        <v>23160</v>
      </c>
      <c r="H268">
        <v>49765</v>
      </c>
      <c r="I268">
        <f t="shared" ca="1" si="57"/>
        <v>23202</v>
      </c>
      <c r="J268" t="e">
        <f t="shared" ca="1" si="57"/>
        <v>#N/A</v>
      </c>
      <c r="K268" t="e">
        <f t="shared" ca="1" si="57"/>
        <v>#N/A</v>
      </c>
      <c r="L268" t="e">
        <f t="shared" ca="1" si="57"/>
        <v>#N/A</v>
      </c>
      <c r="N268">
        <f>N267-1</f>
        <v>-12</v>
      </c>
      <c r="O268" s="163">
        <f t="shared" ca="1" si="58"/>
        <v>44294</v>
      </c>
      <c r="P268" t="e">
        <f t="shared" ca="1" si="59"/>
        <v>#N/A</v>
      </c>
      <c r="Q268" t="e">
        <f t="shared" ca="1" si="60"/>
        <v>#N/A</v>
      </c>
      <c r="R268" t="e">
        <f t="shared" ca="1" si="61"/>
        <v>#N/A</v>
      </c>
      <c r="S268" t="e">
        <f t="shared" ca="1" si="62"/>
        <v>#N/A</v>
      </c>
      <c r="T268" t="e">
        <f t="shared" ca="1" si="63"/>
        <v>#N/A</v>
      </c>
      <c r="U268" t="e">
        <f t="shared" ca="1" si="64"/>
        <v>#N/A</v>
      </c>
      <c r="V268" t="e">
        <f t="shared" ca="1" si="65"/>
        <v>#N/A</v>
      </c>
      <c r="W268" t="e">
        <f t="shared" ca="1" si="66"/>
        <v>#N/A</v>
      </c>
    </row>
    <row r="269" spans="1:23" x14ac:dyDescent="0.2">
      <c r="A269">
        <f t="shared" si="54"/>
        <v>252</v>
      </c>
      <c r="B269" s="163">
        <v>43790</v>
      </c>
      <c r="C269" s="131">
        <v>0</v>
      </c>
      <c r="D269">
        <v>23090</v>
      </c>
      <c r="E269">
        <v>23160</v>
      </c>
      <c r="F269">
        <v>22720</v>
      </c>
      <c r="G269">
        <v>23100</v>
      </c>
      <c r="H269">
        <v>97228</v>
      </c>
      <c r="I269">
        <f t="shared" ca="1" si="57"/>
        <v>23242</v>
      </c>
      <c r="J269" t="e">
        <f t="shared" ca="1" si="57"/>
        <v>#N/A</v>
      </c>
      <c r="K269" t="e">
        <f t="shared" ca="1" si="57"/>
        <v>#N/A</v>
      </c>
      <c r="L269" t="e">
        <f t="shared" ca="1" si="57"/>
        <v>#N/A</v>
      </c>
      <c r="O269" s="163"/>
    </row>
    <row r="270" spans="1:23" x14ac:dyDescent="0.2">
      <c r="A270">
        <f t="shared" si="54"/>
        <v>253</v>
      </c>
      <c r="B270" s="163">
        <v>43789</v>
      </c>
      <c r="C270" s="131">
        <v>0</v>
      </c>
      <c r="D270">
        <v>23200</v>
      </c>
      <c r="E270">
        <v>23300</v>
      </c>
      <c r="F270">
        <v>23010</v>
      </c>
      <c r="G270">
        <v>23110</v>
      </c>
      <c r="H270">
        <v>78737</v>
      </c>
      <c r="I270">
        <f t="shared" ca="1" si="57"/>
        <v>23246</v>
      </c>
      <c r="J270" t="e">
        <f t="shared" ca="1" si="57"/>
        <v>#N/A</v>
      </c>
      <c r="K270" t="e">
        <f t="shared" ca="1" si="57"/>
        <v>#N/A</v>
      </c>
      <c r="L270" t="e">
        <f t="shared" ca="1" si="57"/>
        <v>#N/A</v>
      </c>
      <c r="O270" s="163"/>
    </row>
    <row r="271" spans="1:23" x14ac:dyDescent="0.2">
      <c r="A271">
        <f t="shared" si="54"/>
        <v>254</v>
      </c>
      <c r="B271" s="163">
        <v>43788</v>
      </c>
      <c r="C271" s="131">
        <v>0</v>
      </c>
      <c r="D271">
        <v>23350</v>
      </c>
      <c r="E271">
        <v>23440</v>
      </c>
      <c r="F271">
        <v>23200</v>
      </c>
      <c r="G271">
        <v>23260</v>
      </c>
      <c r="H271">
        <v>53627</v>
      </c>
      <c r="I271">
        <f t="shared" ca="1" si="57"/>
        <v>23286</v>
      </c>
      <c r="J271" t="e">
        <f t="shared" ca="1" si="57"/>
        <v>#N/A</v>
      </c>
      <c r="K271" t="e">
        <f t="shared" ca="1" si="57"/>
        <v>#N/A</v>
      </c>
      <c r="L271" t="e">
        <f t="shared" ca="1" si="57"/>
        <v>#N/A</v>
      </c>
      <c r="O271" s="163"/>
    </row>
    <row r="272" spans="1:23" x14ac:dyDescent="0.2">
      <c r="A272">
        <f t="shared" si="54"/>
        <v>255</v>
      </c>
      <c r="B272" s="163">
        <v>43787</v>
      </c>
      <c r="C272" s="131">
        <v>0</v>
      </c>
      <c r="D272">
        <v>23300</v>
      </c>
      <c r="E272">
        <v>23490</v>
      </c>
      <c r="F272">
        <v>23270</v>
      </c>
      <c r="G272">
        <v>23380</v>
      </c>
      <c r="H272">
        <v>46417</v>
      </c>
      <c r="I272">
        <f t="shared" ca="1" si="57"/>
        <v>23322</v>
      </c>
      <c r="J272" t="e">
        <f t="shared" ca="1" si="57"/>
        <v>#N/A</v>
      </c>
      <c r="K272" t="e">
        <f t="shared" ca="1" si="57"/>
        <v>#N/A</v>
      </c>
      <c r="L272" t="e">
        <f t="shared" ca="1" si="57"/>
        <v>#N/A</v>
      </c>
      <c r="O272" s="163"/>
    </row>
    <row r="273" spans="1:15" x14ac:dyDescent="0.2">
      <c r="A273">
        <f t="shared" si="54"/>
        <v>256</v>
      </c>
      <c r="B273" s="163">
        <v>43784</v>
      </c>
      <c r="C273" s="131">
        <v>0</v>
      </c>
      <c r="D273">
        <v>23140</v>
      </c>
      <c r="E273">
        <v>23400</v>
      </c>
      <c r="F273">
        <v>23120</v>
      </c>
      <c r="G273">
        <v>23360</v>
      </c>
      <c r="H273">
        <v>58667</v>
      </c>
      <c r="I273">
        <f t="shared" ca="1" si="57"/>
        <v>23316</v>
      </c>
      <c r="J273" t="e">
        <f t="shared" ca="1" si="57"/>
        <v>#N/A</v>
      </c>
      <c r="K273" t="e">
        <f t="shared" ca="1" si="57"/>
        <v>#N/A</v>
      </c>
      <c r="L273" t="e">
        <f t="shared" ca="1" si="57"/>
        <v>#N/A</v>
      </c>
      <c r="O273" s="163"/>
    </row>
    <row r="274" spans="1:15" x14ac:dyDescent="0.2">
      <c r="A274">
        <f t="shared" si="54"/>
        <v>257</v>
      </c>
      <c r="B274" s="163">
        <v>43783</v>
      </c>
      <c r="C274" s="131">
        <v>0</v>
      </c>
      <c r="D274">
        <v>23310</v>
      </c>
      <c r="E274">
        <v>23360</v>
      </c>
      <c r="F274">
        <v>23000</v>
      </c>
      <c r="G274">
        <v>23120</v>
      </c>
      <c r="H274">
        <v>69220</v>
      </c>
      <c r="I274" t="e">
        <f t="shared" ca="1" si="57"/>
        <v>#N/A</v>
      </c>
      <c r="J274" t="e">
        <f t="shared" ca="1" si="57"/>
        <v>#N/A</v>
      </c>
      <c r="K274" t="e">
        <f t="shared" ca="1" si="57"/>
        <v>#N/A</v>
      </c>
      <c r="L274" t="e">
        <f t="shared" ca="1" si="57"/>
        <v>#N/A</v>
      </c>
      <c r="O274" s="163"/>
    </row>
    <row r="275" spans="1:15" x14ac:dyDescent="0.2">
      <c r="A275">
        <f t="shared" si="54"/>
        <v>258</v>
      </c>
      <c r="B275" s="163">
        <v>43782</v>
      </c>
      <c r="C275" s="131">
        <v>0</v>
      </c>
      <c r="D275">
        <v>23430</v>
      </c>
      <c r="E275">
        <v>23450</v>
      </c>
      <c r="F275">
        <v>23160</v>
      </c>
      <c r="G275">
        <v>23310</v>
      </c>
      <c r="H275">
        <v>62405</v>
      </c>
      <c r="I275" t="e">
        <f t="shared" ca="1" si="57"/>
        <v>#N/A</v>
      </c>
      <c r="J275" t="e">
        <f t="shared" ca="1" si="57"/>
        <v>#N/A</v>
      </c>
      <c r="K275" t="e">
        <f t="shared" ca="1" si="57"/>
        <v>#N/A</v>
      </c>
      <c r="L275" t="e">
        <f t="shared" ca="1" si="57"/>
        <v>#N/A</v>
      </c>
      <c r="O275" s="163"/>
    </row>
    <row r="276" spans="1:15" x14ac:dyDescent="0.2">
      <c r="A276">
        <f>IF(ISNUMBER(B276),A275+1,"")</f>
        <v>259</v>
      </c>
      <c r="B276" s="163">
        <v>43781</v>
      </c>
      <c r="C276" s="131">
        <v>0</v>
      </c>
      <c r="D276">
        <v>23360</v>
      </c>
      <c r="E276">
        <v>23580</v>
      </c>
      <c r="F276">
        <v>23310</v>
      </c>
      <c r="G276">
        <v>23440</v>
      </c>
      <c r="H276">
        <v>51030</v>
      </c>
      <c r="I276" t="e">
        <f t="shared" ca="1" si="57"/>
        <v>#N/A</v>
      </c>
      <c r="J276" t="e">
        <f t="shared" ca="1" si="57"/>
        <v>#N/A</v>
      </c>
      <c r="K276" t="e">
        <f t="shared" ca="1" si="57"/>
        <v>#N/A</v>
      </c>
      <c r="L276" t="e">
        <f t="shared" ca="1" si="57"/>
        <v>#N/A</v>
      </c>
      <c r="O276" s="163"/>
    </row>
    <row r="277" spans="1:15" x14ac:dyDescent="0.2">
      <c r="A277">
        <f>IF(ISNUMBER(B277),A276+1,"")</f>
        <v>260</v>
      </c>
      <c r="B277" s="163">
        <v>43780</v>
      </c>
      <c r="C277" s="131">
        <v>0</v>
      </c>
      <c r="D277">
        <v>23450</v>
      </c>
      <c r="E277">
        <v>23470</v>
      </c>
      <c r="F277">
        <v>23220</v>
      </c>
      <c r="G277">
        <v>23350</v>
      </c>
      <c r="H277">
        <v>42937</v>
      </c>
      <c r="I277" t="e">
        <f t="shared" ca="1" si="57"/>
        <v>#N/A</v>
      </c>
      <c r="J277" t="e">
        <f t="shared" ca="1" si="57"/>
        <v>#N/A</v>
      </c>
      <c r="K277" t="e">
        <f t="shared" ca="1" si="57"/>
        <v>#N/A</v>
      </c>
      <c r="L277" t="e">
        <f t="shared" ca="1" si="57"/>
        <v>#N/A</v>
      </c>
      <c r="O277" s="163"/>
    </row>
  </sheetData>
  <mergeCells count="3">
    <mergeCell ref="D14:E14"/>
    <mergeCell ref="F14:G14"/>
    <mergeCell ref="I16:L16"/>
  </mergeCells>
  <phoneticPr fontId="2"/>
  <dataValidations count="1">
    <dataValidation type="list" allowBlank="1" showInputMessage="1" showErrorMessage="1" sqref="C4" xr:uid="{2C36E9AE-9973-4131-9121-31DC1B52AA20}">
      <formula1>$F$2:$F$8</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A8615-F96B-423B-AD2F-98DE6E58606F}">
  <sheetPr codeName="Sheet11"/>
  <dimension ref="A1"/>
  <sheetViews>
    <sheetView zoomScale="50" zoomScaleNormal="50" workbookViewId="0">
      <selection activeCell="S11" sqref="S11"/>
    </sheetView>
  </sheetViews>
  <sheetFormatPr defaultRowHeight="13" x14ac:dyDescent="0.2"/>
  <sheetData/>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4</vt:i4>
      </vt:variant>
    </vt:vector>
  </HeadingPairs>
  <TitlesOfParts>
    <vt:vector size="15" baseType="lpstr">
      <vt:lpstr>一般注文</vt:lpstr>
      <vt:lpstr>条件注文</vt:lpstr>
      <vt:lpstr>戦略解説</vt:lpstr>
      <vt:lpstr>注文照会</vt:lpstr>
      <vt:lpstr>約定一覧</vt:lpstr>
      <vt:lpstr>保有</vt:lpstr>
      <vt:lpstr>市場モニター</vt:lpstr>
      <vt:lpstr>複数注文総合管理</vt:lpstr>
      <vt:lpstr>Sheet1</vt:lpstr>
      <vt:lpstr>Sheet2</vt:lpstr>
      <vt:lpstr>Sheet3</vt:lpstr>
      <vt:lpstr>Interval</vt:lpstr>
      <vt:lpstr>InvalidTime</vt:lpstr>
      <vt:lpstr>TimeforDakoku</vt:lpstr>
      <vt:lpstr>ValidTime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2020-10-29T02:01:17Z</dcterms:created>
  <dcterms:modified xsi:type="dcterms:W3CDTF">2021-04-01T01:22:06Z</dcterms:modified>
</cp:coreProperties>
</file>