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ownloads\"/>
    </mc:Choice>
  </mc:AlternateContent>
  <xr:revisionPtr revIDLastSave="0" documentId="13_ncr:1_{BA0AD9C6-8310-4810-8AFD-03251731F931}" xr6:coauthVersionLast="37" xr6:coauthVersionMax="37" xr10:uidLastSave="{00000000-0000-0000-0000-000000000000}"/>
  <bookViews>
    <workbookView xWindow="0" yWindow="0" windowWidth="28770" windowHeight="11190" xr2:uid="{1031E7F6-A55F-47AC-9540-0FC70231EEB8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02" i="1" l="1"/>
  <c r="P201" i="1"/>
  <c r="H207" i="1"/>
  <c r="G207" i="1"/>
  <c r="G200" i="1" l="1"/>
  <c r="H201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3" i="1"/>
  <c r="H2" i="1"/>
  <c r="A1" i="1"/>
  <c r="L201" i="1" l="1"/>
  <c r="C210" i="1" s="1"/>
  <c r="N202" i="1"/>
  <c r="C208" i="1" s="1"/>
  <c r="N201" i="1"/>
  <c r="C207" i="1" s="1"/>
  <c r="L202" i="1"/>
  <c r="J202" i="1"/>
  <c r="J201" i="1"/>
  <c r="C209" i="1" l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B207" i="1" s="1"/>
  <c r="G196" i="1"/>
  <c r="G197" i="1"/>
  <c r="G198" i="1"/>
  <c r="G199" i="1"/>
  <c r="G201" i="1"/>
  <c r="G77" i="1"/>
  <c r="G76" i="1"/>
  <c r="B1" i="1"/>
  <c r="F1" i="1"/>
  <c r="E1" i="1"/>
  <c r="C1" i="1"/>
  <c r="D1" i="1"/>
  <c r="B210" i="1" l="1"/>
  <c r="B208" i="1"/>
  <c r="B209" i="1"/>
</calcChain>
</file>

<file path=xl/sharedStrings.xml><?xml version="1.0" encoding="utf-8"?>
<sst xmlns="http://schemas.openxmlformats.org/spreadsheetml/2006/main" count="20" uniqueCount="20">
  <si>
    <t>高値</t>
    <rPh sb="0" eb="2">
      <t>タカネ</t>
    </rPh>
    <phoneticPr fontId="1"/>
  </si>
  <si>
    <t>安値</t>
    <rPh sb="0" eb="2">
      <t>ヤスネ</t>
    </rPh>
    <phoneticPr fontId="1"/>
  </si>
  <si>
    <t>終値</t>
    <rPh sb="0" eb="2">
      <t>オワリネ</t>
    </rPh>
    <phoneticPr fontId="1"/>
  </si>
  <si>
    <t>始値</t>
    <rPh sb="0" eb="2">
      <t>ハジメネ</t>
    </rPh>
    <phoneticPr fontId="1"/>
  </si>
  <si>
    <t>中値1</t>
    <rPh sb="0" eb="1">
      <t>ナカ</t>
    </rPh>
    <rPh sb="1" eb="2">
      <t>ネ</t>
    </rPh>
    <phoneticPr fontId="1"/>
  </si>
  <si>
    <t>中値2</t>
    <rPh sb="0" eb="1">
      <t>ナカ</t>
    </rPh>
    <rPh sb="1" eb="2">
      <t>ネ</t>
    </rPh>
    <phoneticPr fontId="1"/>
  </si>
  <si>
    <t>買 期間1</t>
    <rPh sb="0" eb="1">
      <t>カ</t>
    </rPh>
    <rPh sb="2" eb="4">
      <t>キカン</t>
    </rPh>
    <phoneticPr fontId="1"/>
  </si>
  <si>
    <t>買 期間2</t>
    <rPh sb="0" eb="1">
      <t>カ</t>
    </rPh>
    <rPh sb="2" eb="4">
      <t>キカン</t>
    </rPh>
    <phoneticPr fontId="1"/>
  </si>
  <si>
    <t>売 期間1</t>
    <rPh sb="0" eb="1">
      <t>ウ</t>
    </rPh>
    <rPh sb="2" eb="4">
      <t>キカン</t>
    </rPh>
    <phoneticPr fontId="1"/>
  </si>
  <si>
    <t>売 期間2</t>
    <rPh sb="0" eb="1">
      <t>ウ</t>
    </rPh>
    <rPh sb="2" eb="4">
      <t>キカン</t>
    </rPh>
    <phoneticPr fontId="1"/>
  </si>
  <si>
    <t>建玉番号</t>
    <rPh sb="0" eb="2">
      <t>タテギョク</t>
    </rPh>
    <rPh sb="2" eb="4">
      <t>バンゴウ</t>
    </rPh>
    <phoneticPr fontId="1"/>
  </si>
  <si>
    <t>損切</t>
    <rPh sb="0" eb="2">
      <t>ソンギリ</t>
    </rPh>
    <phoneticPr fontId="1"/>
  </si>
  <si>
    <t>メモ</t>
    <phoneticPr fontId="1"/>
  </si>
  <si>
    <t>高値1</t>
    <rPh sb="0" eb="2">
      <t>タカネ</t>
    </rPh>
    <phoneticPr fontId="1"/>
  </si>
  <si>
    <t>高値2</t>
    <rPh sb="0" eb="2">
      <t>タカネ</t>
    </rPh>
    <phoneticPr fontId="1"/>
  </si>
  <si>
    <t>安値1</t>
    <rPh sb="0" eb="2">
      <t>ヤスネ</t>
    </rPh>
    <phoneticPr fontId="1"/>
  </si>
  <si>
    <t>安値2</t>
    <rPh sb="0" eb="2">
      <t>ヤスネ</t>
    </rPh>
    <phoneticPr fontId="1"/>
  </si>
  <si>
    <t>75移動平均線</t>
    <rPh sb="2" eb="4">
      <t>イドウ</t>
    </rPh>
    <rPh sb="4" eb="6">
      <t>ヘイキン</t>
    </rPh>
    <rPh sb="6" eb="7">
      <t>セン</t>
    </rPh>
    <phoneticPr fontId="1"/>
  </si>
  <si>
    <t>10時半以降</t>
    <rPh sb="2" eb="4">
      <t>ジハン</t>
    </rPh>
    <rPh sb="4" eb="6">
      <t>イコウ</t>
    </rPh>
    <phoneticPr fontId="1"/>
  </si>
  <si>
    <t>12時半以降</t>
    <rPh sb="2" eb="3">
      <t>ジ</t>
    </rPh>
    <rPh sb="3" eb="4">
      <t>ハン</t>
    </rPh>
    <rPh sb="4" eb="6">
      <t>イコウ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</si>
</sst>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=FCANDLE("N225mini","0","15","0","安値",E2,"A","200")</stp>
        <tr r="E1" s="1"/>
      </tp>
      <tp t="e">
        <v>#N/A</v>
        <stp/>
        <stp>Sheet1</stp>
        <stp>=FCANDLE("N225mini","0","15","0","始値",C2,"A","200")</stp>
        <tr r="C1" s="1"/>
      </tp>
      <tp t="e">
        <v>#N/A</v>
        <stp/>
        <stp>Sheet1</stp>
        <stp>=FCANDLE("N225mini","0","15","0","終値",F2,"A","200")</stp>
        <tr r="F1" s="1"/>
      </tp>
      <tp t="e">
        <v>#N/A</v>
        <stp/>
        <stp>Sheet1</stp>
        <stp>=FCANDLE("N225mini","0","15","0","高値",D2,"A","200")</stp>
        <tr r="D1" s="1"/>
      </tp>
      <tp t="e">
        <v>#N/A</v>
        <stp/>
        <stp>Sheet1</stp>
        <stp>=FCANDLE("N225mini","0","15","0","約定時刻",B2,"A","200")</stp>
        <tr r="B1" s="1"/>
      </tp>
      <tp t="e">
        <v>#N/A</v>
        <stp/>
        <stp>Sheet1</stp>
        <stp>=FOPPOSITION("メモ",H208,"")</stp>
        <tr r="H207" s="1"/>
      </tp>
      <tp t="e">
        <v>#N/A</v>
        <stp/>
        <stp>Sheet1</stp>
        <stp>=FCANDLE("N225mini","0","15","0","取引日付",A2,"A","200")</stp>
        <tr r="A1" s="1"/>
      </tp>
      <tp t="e">
        <v>#N/A</v>
        <stp/>
        <stp>Sheet1</stp>
        <stp>=FOPPOSITION("建玉番号",G208,"")</stp>
        <tr r="G207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OP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CDC8-9F9E-42E2-B789-B8701DC84591}">
  <sheetPr codeName="Sheet1"/>
  <dimension ref="A1:P213"/>
  <sheetViews>
    <sheetView tabSelected="1" topLeftCell="A193" workbookViewId="0">
      <selection activeCell="F202" sqref="F202"/>
    </sheetView>
  </sheetViews>
  <sheetFormatPr defaultRowHeight="18.75" x14ac:dyDescent="0.4"/>
  <cols>
    <col min="1" max="1" width="9.875" customWidth="1"/>
    <col min="3" max="3" width="8.75" style="3" customWidth="1"/>
    <col min="7" max="8" width="13.5" customWidth="1"/>
    <col min="15" max="15" width="10.875" customWidth="1"/>
  </cols>
  <sheetData>
    <row r="1" spans="1:8" x14ac:dyDescent="0.4">
      <c r="A1" t="e">
        <f>[1]!FCANDLE("N225mini","0","15","0","取引日付",A2,"A","200")</f>
        <v>#N/A</v>
      </c>
      <c r="B1" t="e">
        <f>[1]!FCANDLE("N225mini","0","15","0","約定時刻",B2,"A","200")</f>
        <v>#N/A</v>
      </c>
      <c r="C1" s="3" t="e">
        <f>[1]!FCANDLE("N225mini","0","15","0","始値",C2,"A","200")</f>
        <v>#N/A</v>
      </c>
      <c r="D1" t="e">
        <f>[1]!FCANDLE("N225mini","0","15","0","高値",D2,"A","200")</f>
        <v>#N/A</v>
      </c>
      <c r="E1" t="e">
        <f>[1]!FCANDLE("N225mini","0","15","0","安値",E2,"A","200")</f>
        <v>#N/A</v>
      </c>
      <c r="F1" t="e">
        <f>[1]!FCANDLE("N225mini","0","15","0","終値",F2,"A","200")</f>
        <v>#N/A</v>
      </c>
    </row>
    <row r="2" spans="1:8" x14ac:dyDescent="0.4">
      <c r="A2" s="1">
        <v>43377</v>
      </c>
      <c r="B2" s="2">
        <v>0.42708333333333331</v>
      </c>
      <c r="C2" s="3">
        <v>24125</v>
      </c>
      <c r="D2">
        <v>24155</v>
      </c>
      <c r="E2">
        <v>24095</v>
      </c>
      <c r="F2">
        <v>24115</v>
      </c>
      <c r="H2">
        <f>_xlfn.IFS(AND(B2&gt;=TIMEVALUE("8:45:00"),B2&lt;=TIMEVALUE("10:15:00")),1,AND(B2&gt;=TIMEVALUE("10:30:00"),B2&lt;=TIMEVALUE("12:15:00")),2,TRUE,0)</f>
        <v>1</v>
      </c>
    </row>
    <row r="3" spans="1:8" x14ac:dyDescent="0.4">
      <c r="A3" s="1">
        <v>43377</v>
      </c>
      <c r="B3" s="2">
        <v>0.4375</v>
      </c>
      <c r="C3" s="3">
        <v>24115</v>
      </c>
      <c r="D3">
        <v>24120</v>
      </c>
      <c r="E3">
        <v>24035</v>
      </c>
      <c r="F3">
        <v>24090</v>
      </c>
      <c r="H3">
        <f>_xlfn.IFS(AND(B3&gt;=TIMEVALUE("8:45:00"),B3&lt;=TIMEVALUE("10:15:00")),1,AND(B3&gt;=TIMEVALUE("10:30:00"),B3&lt;=TIMEVALUE("12:15:00")),2,TRUE,0)</f>
        <v>2</v>
      </c>
    </row>
    <row r="4" spans="1:8" x14ac:dyDescent="0.4">
      <c r="A4" s="1">
        <v>43377</v>
      </c>
      <c r="B4" s="2">
        <v>0.44791666666666669</v>
      </c>
      <c r="C4" s="3">
        <v>24085</v>
      </c>
      <c r="D4">
        <v>24090</v>
      </c>
      <c r="E4">
        <v>24035</v>
      </c>
      <c r="F4">
        <v>24065</v>
      </c>
      <c r="H4">
        <f t="shared" ref="H4:H67" si="0">_xlfn.IFS(AND(B4&gt;=TIMEVALUE("8:45:00"),B4&lt;=TIMEVALUE("10:15:00")),1,AND(B4&gt;=TIMEVALUE("10:30:00"),B4&lt;=TIMEVALUE("12:15:00")),2,TRUE,0)</f>
        <v>2</v>
      </c>
    </row>
    <row r="5" spans="1:8" x14ac:dyDescent="0.4">
      <c r="A5" s="1">
        <v>43377</v>
      </c>
      <c r="B5" s="2">
        <v>0.45833333333333331</v>
      </c>
      <c r="C5" s="3">
        <v>24065</v>
      </c>
      <c r="D5">
        <v>24070</v>
      </c>
      <c r="E5">
        <v>24015</v>
      </c>
      <c r="F5">
        <v>24020</v>
      </c>
      <c r="H5">
        <f t="shared" si="0"/>
        <v>2</v>
      </c>
    </row>
    <row r="6" spans="1:8" x14ac:dyDescent="0.4">
      <c r="A6" s="1">
        <v>43377</v>
      </c>
      <c r="B6" s="2">
        <v>0.46875</v>
      </c>
      <c r="C6" s="3">
        <v>24020</v>
      </c>
      <c r="D6">
        <v>24070</v>
      </c>
      <c r="E6">
        <v>24020</v>
      </c>
      <c r="F6">
        <v>24055</v>
      </c>
      <c r="H6">
        <f t="shared" si="0"/>
        <v>2</v>
      </c>
    </row>
    <row r="7" spans="1:8" x14ac:dyDescent="0.4">
      <c r="A7" s="1">
        <v>43377</v>
      </c>
      <c r="B7" s="2">
        <v>0.47916666666666669</v>
      </c>
      <c r="C7" s="3">
        <v>24055</v>
      </c>
      <c r="D7">
        <v>24080</v>
      </c>
      <c r="E7">
        <v>24050</v>
      </c>
      <c r="F7">
        <v>24065</v>
      </c>
      <c r="H7">
        <f t="shared" si="0"/>
        <v>2</v>
      </c>
    </row>
    <row r="8" spans="1:8" x14ac:dyDescent="0.4">
      <c r="A8" s="1">
        <v>43377</v>
      </c>
      <c r="B8" s="2">
        <v>0.48958333333333331</v>
      </c>
      <c r="C8" s="3">
        <v>24065</v>
      </c>
      <c r="D8">
        <v>24070</v>
      </c>
      <c r="E8">
        <v>24045</v>
      </c>
      <c r="F8">
        <v>24070</v>
      </c>
      <c r="H8">
        <f t="shared" si="0"/>
        <v>2</v>
      </c>
    </row>
    <row r="9" spans="1:8" x14ac:dyDescent="0.4">
      <c r="A9" s="1">
        <v>43377</v>
      </c>
      <c r="B9" s="2">
        <v>0.5</v>
      </c>
      <c r="C9" s="3">
        <v>24070</v>
      </c>
      <c r="D9">
        <v>24075</v>
      </c>
      <c r="E9">
        <v>24055</v>
      </c>
      <c r="F9">
        <v>24055</v>
      </c>
      <c r="H9">
        <f t="shared" si="0"/>
        <v>2</v>
      </c>
    </row>
    <row r="10" spans="1:8" x14ac:dyDescent="0.4">
      <c r="A10" s="1">
        <v>43377</v>
      </c>
      <c r="B10" s="2">
        <v>0.51041666666666663</v>
      </c>
      <c r="C10" s="3">
        <v>24060</v>
      </c>
      <c r="D10">
        <v>24065</v>
      </c>
      <c r="E10">
        <v>24030</v>
      </c>
      <c r="F10">
        <v>24040</v>
      </c>
      <c r="H10">
        <f t="shared" si="0"/>
        <v>2</v>
      </c>
    </row>
    <row r="11" spans="1:8" x14ac:dyDescent="0.4">
      <c r="A11" s="1">
        <v>43377</v>
      </c>
      <c r="B11" s="2">
        <v>0.52083333333333337</v>
      </c>
      <c r="C11" s="3">
        <v>24035</v>
      </c>
      <c r="D11">
        <v>24040</v>
      </c>
      <c r="E11">
        <v>23940</v>
      </c>
      <c r="F11">
        <v>23950</v>
      </c>
      <c r="H11">
        <f t="shared" si="0"/>
        <v>0</v>
      </c>
    </row>
    <row r="12" spans="1:8" x14ac:dyDescent="0.4">
      <c r="A12" s="1">
        <v>43377</v>
      </c>
      <c r="B12" s="2">
        <v>0.53125</v>
      </c>
      <c r="C12" s="3">
        <v>23945</v>
      </c>
      <c r="D12">
        <v>23975</v>
      </c>
      <c r="E12">
        <v>23925</v>
      </c>
      <c r="F12">
        <v>23970</v>
      </c>
      <c r="H12">
        <f t="shared" si="0"/>
        <v>0</v>
      </c>
    </row>
    <row r="13" spans="1:8" x14ac:dyDescent="0.4">
      <c r="A13" s="1">
        <v>43377</v>
      </c>
      <c r="B13" s="2">
        <v>0.54166666666666663</v>
      </c>
      <c r="C13" s="3">
        <v>23965</v>
      </c>
      <c r="D13">
        <v>24010</v>
      </c>
      <c r="E13">
        <v>23960</v>
      </c>
      <c r="F13">
        <v>23990</v>
      </c>
      <c r="H13">
        <f t="shared" si="0"/>
        <v>0</v>
      </c>
    </row>
    <row r="14" spans="1:8" x14ac:dyDescent="0.4">
      <c r="A14" s="1">
        <v>43377</v>
      </c>
      <c r="B14" s="2">
        <v>0.55208333333333337</v>
      </c>
      <c r="C14" s="3">
        <v>23995</v>
      </c>
      <c r="D14">
        <v>24060</v>
      </c>
      <c r="E14">
        <v>23990</v>
      </c>
      <c r="F14">
        <v>24050</v>
      </c>
      <c r="H14">
        <f t="shared" si="0"/>
        <v>0</v>
      </c>
    </row>
    <row r="15" spans="1:8" x14ac:dyDescent="0.4">
      <c r="A15" s="1">
        <v>43377</v>
      </c>
      <c r="B15" s="2">
        <v>0.5625</v>
      </c>
      <c r="C15" s="3">
        <v>24055</v>
      </c>
      <c r="D15">
        <v>24080</v>
      </c>
      <c r="E15">
        <v>24030</v>
      </c>
      <c r="F15">
        <v>24060</v>
      </c>
      <c r="H15">
        <f t="shared" si="0"/>
        <v>0</v>
      </c>
    </row>
    <row r="16" spans="1:8" x14ac:dyDescent="0.4">
      <c r="A16" s="1">
        <v>43377</v>
      </c>
      <c r="B16" s="2">
        <v>0.57291666666666663</v>
      </c>
      <c r="C16" s="3">
        <v>24060</v>
      </c>
      <c r="D16">
        <v>24070</v>
      </c>
      <c r="E16">
        <v>24010</v>
      </c>
      <c r="F16">
        <v>24050</v>
      </c>
      <c r="H16">
        <f t="shared" si="0"/>
        <v>0</v>
      </c>
    </row>
    <row r="17" spans="1:8" x14ac:dyDescent="0.4">
      <c r="A17" s="1">
        <v>43377</v>
      </c>
      <c r="B17" s="2">
        <v>0.58333333333333337</v>
      </c>
      <c r="C17" s="3">
        <v>24050</v>
      </c>
      <c r="D17">
        <v>24050</v>
      </c>
      <c r="E17">
        <v>24015</v>
      </c>
      <c r="F17">
        <v>24030</v>
      </c>
      <c r="H17">
        <f t="shared" si="0"/>
        <v>0</v>
      </c>
    </row>
    <row r="18" spans="1:8" x14ac:dyDescent="0.4">
      <c r="A18" s="1">
        <v>43377</v>
      </c>
      <c r="B18" s="2">
        <v>0.59375</v>
      </c>
      <c r="C18" s="3">
        <v>24035</v>
      </c>
      <c r="D18">
        <v>24070</v>
      </c>
      <c r="E18">
        <v>24025</v>
      </c>
      <c r="F18">
        <v>24035</v>
      </c>
      <c r="H18">
        <f t="shared" si="0"/>
        <v>0</v>
      </c>
    </row>
    <row r="19" spans="1:8" x14ac:dyDescent="0.4">
      <c r="A19" s="1">
        <v>43377</v>
      </c>
      <c r="B19" s="2">
        <v>0.60416666666666663</v>
      </c>
      <c r="C19" s="3">
        <v>24035</v>
      </c>
      <c r="D19">
        <v>24040</v>
      </c>
      <c r="E19">
        <v>23960</v>
      </c>
      <c r="F19">
        <v>23960</v>
      </c>
      <c r="H19">
        <f t="shared" si="0"/>
        <v>0</v>
      </c>
    </row>
    <row r="20" spans="1:8" x14ac:dyDescent="0.4">
      <c r="A20" s="1">
        <v>43377</v>
      </c>
      <c r="B20" s="2">
        <v>0.61458333333333337</v>
      </c>
      <c r="C20" s="3">
        <v>23960</v>
      </c>
      <c r="D20">
        <v>23965</v>
      </c>
      <c r="E20">
        <v>23925</v>
      </c>
      <c r="F20">
        <v>23960</v>
      </c>
      <c r="H20">
        <f t="shared" si="0"/>
        <v>0</v>
      </c>
    </row>
    <row r="21" spans="1:8" x14ac:dyDescent="0.4">
      <c r="A21" s="1">
        <v>43377</v>
      </c>
      <c r="B21" s="2">
        <v>0.625</v>
      </c>
      <c r="C21" s="3">
        <v>23960</v>
      </c>
      <c r="D21">
        <v>23970</v>
      </c>
      <c r="E21">
        <v>23910</v>
      </c>
      <c r="F21">
        <v>23930</v>
      </c>
      <c r="H21">
        <f t="shared" si="0"/>
        <v>0</v>
      </c>
    </row>
    <row r="22" spans="1:8" x14ac:dyDescent="0.4">
      <c r="A22" s="1">
        <v>43377</v>
      </c>
      <c r="B22" s="2">
        <v>0.63541666666666663</v>
      </c>
      <c r="C22" s="3">
        <v>23920</v>
      </c>
      <c r="D22">
        <v>23920</v>
      </c>
      <c r="E22">
        <v>23920</v>
      </c>
      <c r="F22">
        <v>23920</v>
      </c>
      <c r="H22">
        <f t="shared" si="0"/>
        <v>0</v>
      </c>
    </row>
    <row r="23" spans="1:8" x14ac:dyDescent="0.4">
      <c r="A23" s="1">
        <v>43377</v>
      </c>
      <c r="B23" s="2">
        <v>0.6875</v>
      </c>
      <c r="C23" s="3">
        <v>23920</v>
      </c>
      <c r="D23">
        <v>23925</v>
      </c>
      <c r="E23">
        <v>23885</v>
      </c>
      <c r="F23">
        <v>23905</v>
      </c>
      <c r="H23">
        <f t="shared" si="0"/>
        <v>0</v>
      </c>
    </row>
    <row r="24" spans="1:8" x14ac:dyDescent="0.4">
      <c r="A24" s="1">
        <v>43377</v>
      </c>
      <c r="B24" s="2">
        <v>0.69791666666666663</v>
      </c>
      <c r="C24" s="3">
        <v>23905</v>
      </c>
      <c r="D24">
        <v>23940</v>
      </c>
      <c r="E24">
        <v>23905</v>
      </c>
      <c r="F24">
        <v>23935</v>
      </c>
      <c r="H24">
        <f t="shared" si="0"/>
        <v>0</v>
      </c>
    </row>
    <row r="25" spans="1:8" x14ac:dyDescent="0.4">
      <c r="A25" s="1">
        <v>43377</v>
      </c>
      <c r="B25" s="2">
        <v>0.70833333333333337</v>
      </c>
      <c r="C25" s="3">
        <v>23935</v>
      </c>
      <c r="D25">
        <v>23945</v>
      </c>
      <c r="E25">
        <v>23905</v>
      </c>
      <c r="F25">
        <v>23925</v>
      </c>
      <c r="H25">
        <f t="shared" si="0"/>
        <v>0</v>
      </c>
    </row>
    <row r="26" spans="1:8" x14ac:dyDescent="0.4">
      <c r="A26" s="1">
        <v>43377</v>
      </c>
      <c r="B26" s="2">
        <v>0.71875</v>
      </c>
      <c r="C26" s="3">
        <v>23925</v>
      </c>
      <c r="D26">
        <v>23945</v>
      </c>
      <c r="E26">
        <v>23905</v>
      </c>
      <c r="F26">
        <v>23925</v>
      </c>
      <c r="H26">
        <f t="shared" si="0"/>
        <v>0</v>
      </c>
    </row>
    <row r="27" spans="1:8" x14ac:dyDescent="0.4">
      <c r="A27" s="1">
        <v>43377</v>
      </c>
      <c r="B27" s="2">
        <v>0.72916666666666663</v>
      </c>
      <c r="C27" s="3">
        <v>23925</v>
      </c>
      <c r="D27">
        <v>23955</v>
      </c>
      <c r="E27">
        <v>23920</v>
      </c>
      <c r="F27">
        <v>23935</v>
      </c>
      <c r="H27">
        <f t="shared" si="0"/>
        <v>0</v>
      </c>
    </row>
    <row r="28" spans="1:8" x14ac:dyDescent="0.4">
      <c r="A28" s="1">
        <v>43377</v>
      </c>
      <c r="B28" s="2">
        <v>0.73958333333333337</v>
      </c>
      <c r="C28" s="3">
        <v>23940</v>
      </c>
      <c r="D28">
        <v>23955</v>
      </c>
      <c r="E28">
        <v>23930</v>
      </c>
      <c r="F28">
        <v>23945</v>
      </c>
      <c r="H28">
        <f t="shared" si="0"/>
        <v>0</v>
      </c>
    </row>
    <row r="29" spans="1:8" x14ac:dyDescent="0.4">
      <c r="A29" s="1">
        <v>43377</v>
      </c>
      <c r="B29" s="2">
        <v>0.75</v>
      </c>
      <c r="C29" s="3">
        <v>23945</v>
      </c>
      <c r="D29">
        <v>23945</v>
      </c>
      <c r="E29">
        <v>23910</v>
      </c>
      <c r="F29">
        <v>23925</v>
      </c>
      <c r="H29">
        <f t="shared" si="0"/>
        <v>0</v>
      </c>
    </row>
    <row r="30" spans="1:8" x14ac:dyDescent="0.4">
      <c r="A30" s="1">
        <v>43377</v>
      </c>
      <c r="B30" s="2">
        <v>0.76041666666666663</v>
      </c>
      <c r="C30" s="3">
        <v>23925</v>
      </c>
      <c r="D30">
        <v>23955</v>
      </c>
      <c r="E30">
        <v>23925</v>
      </c>
      <c r="F30">
        <v>23950</v>
      </c>
      <c r="H30">
        <f t="shared" si="0"/>
        <v>0</v>
      </c>
    </row>
    <row r="31" spans="1:8" x14ac:dyDescent="0.4">
      <c r="A31" s="1">
        <v>43377</v>
      </c>
      <c r="B31" s="2">
        <v>0.77083333333333337</v>
      </c>
      <c r="C31" s="3">
        <v>23950</v>
      </c>
      <c r="D31">
        <v>23975</v>
      </c>
      <c r="E31">
        <v>23950</v>
      </c>
      <c r="F31">
        <v>23965</v>
      </c>
      <c r="H31">
        <f t="shared" si="0"/>
        <v>0</v>
      </c>
    </row>
    <row r="32" spans="1:8" x14ac:dyDescent="0.4">
      <c r="A32" s="1">
        <v>43377</v>
      </c>
      <c r="B32" s="2">
        <v>0.78125</v>
      </c>
      <c r="C32" s="3">
        <v>23965</v>
      </c>
      <c r="D32">
        <v>23975</v>
      </c>
      <c r="E32">
        <v>23940</v>
      </c>
      <c r="F32">
        <v>23945</v>
      </c>
      <c r="H32">
        <f t="shared" si="0"/>
        <v>0</v>
      </c>
    </row>
    <row r="33" spans="1:8" x14ac:dyDescent="0.4">
      <c r="A33" s="1">
        <v>43377</v>
      </c>
      <c r="B33" s="2">
        <v>0.79166666666666663</v>
      </c>
      <c r="C33" s="3">
        <v>23945</v>
      </c>
      <c r="D33">
        <v>23980</v>
      </c>
      <c r="E33">
        <v>23945</v>
      </c>
      <c r="F33">
        <v>23960</v>
      </c>
      <c r="H33">
        <f t="shared" si="0"/>
        <v>0</v>
      </c>
    </row>
    <row r="34" spans="1:8" x14ac:dyDescent="0.4">
      <c r="A34" s="1">
        <v>43377</v>
      </c>
      <c r="B34" s="2">
        <v>0.80208333333333337</v>
      </c>
      <c r="C34" s="3">
        <v>23960</v>
      </c>
      <c r="D34">
        <v>23975</v>
      </c>
      <c r="E34">
        <v>23960</v>
      </c>
      <c r="F34">
        <v>23960</v>
      </c>
      <c r="H34">
        <f t="shared" si="0"/>
        <v>0</v>
      </c>
    </row>
    <row r="35" spans="1:8" x14ac:dyDescent="0.4">
      <c r="A35" s="1">
        <v>43377</v>
      </c>
      <c r="B35" s="2">
        <v>0.8125</v>
      </c>
      <c r="C35" s="3">
        <v>23960</v>
      </c>
      <c r="D35">
        <v>23975</v>
      </c>
      <c r="E35">
        <v>23960</v>
      </c>
      <c r="F35">
        <v>23965</v>
      </c>
      <c r="H35">
        <f t="shared" si="0"/>
        <v>0</v>
      </c>
    </row>
    <row r="36" spans="1:8" x14ac:dyDescent="0.4">
      <c r="A36" s="1">
        <v>43377</v>
      </c>
      <c r="B36" s="2">
        <v>0.82291666666666663</v>
      </c>
      <c r="C36" s="3">
        <v>23965</v>
      </c>
      <c r="D36">
        <v>24000</v>
      </c>
      <c r="E36">
        <v>23960</v>
      </c>
      <c r="F36">
        <v>23995</v>
      </c>
      <c r="H36">
        <f t="shared" si="0"/>
        <v>0</v>
      </c>
    </row>
    <row r="37" spans="1:8" x14ac:dyDescent="0.4">
      <c r="A37" s="1">
        <v>43377</v>
      </c>
      <c r="B37" s="2">
        <v>0.83333333333333337</v>
      </c>
      <c r="C37" s="3">
        <v>23995</v>
      </c>
      <c r="D37">
        <v>24020</v>
      </c>
      <c r="E37">
        <v>23985</v>
      </c>
      <c r="F37">
        <v>24010</v>
      </c>
      <c r="H37">
        <f t="shared" si="0"/>
        <v>0</v>
      </c>
    </row>
    <row r="38" spans="1:8" x14ac:dyDescent="0.4">
      <c r="A38" s="1">
        <v>43377</v>
      </c>
      <c r="B38" s="2">
        <v>0.84375</v>
      </c>
      <c r="C38" s="3">
        <v>24010</v>
      </c>
      <c r="D38">
        <v>24030</v>
      </c>
      <c r="E38">
        <v>24000</v>
      </c>
      <c r="F38">
        <v>24000</v>
      </c>
      <c r="H38">
        <f t="shared" si="0"/>
        <v>0</v>
      </c>
    </row>
    <row r="39" spans="1:8" x14ac:dyDescent="0.4">
      <c r="A39" s="1">
        <v>43377</v>
      </c>
      <c r="B39" s="2">
        <v>0.85416666666666663</v>
      </c>
      <c r="C39" s="3">
        <v>24000</v>
      </c>
      <c r="D39">
        <v>24005</v>
      </c>
      <c r="E39">
        <v>23975</v>
      </c>
      <c r="F39">
        <v>23985</v>
      </c>
      <c r="H39">
        <f t="shared" si="0"/>
        <v>0</v>
      </c>
    </row>
    <row r="40" spans="1:8" x14ac:dyDescent="0.4">
      <c r="A40" s="1">
        <v>43377</v>
      </c>
      <c r="B40" s="2">
        <v>0.86458333333333337</v>
      </c>
      <c r="C40" s="3">
        <v>23985</v>
      </c>
      <c r="D40">
        <v>23995</v>
      </c>
      <c r="E40">
        <v>23960</v>
      </c>
      <c r="F40">
        <v>23995</v>
      </c>
      <c r="H40">
        <f t="shared" si="0"/>
        <v>0</v>
      </c>
    </row>
    <row r="41" spans="1:8" x14ac:dyDescent="0.4">
      <c r="A41" s="1">
        <v>43377</v>
      </c>
      <c r="B41" s="2">
        <v>0.875</v>
      </c>
      <c r="C41" s="3">
        <v>23995</v>
      </c>
      <c r="D41">
        <v>23995</v>
      </c>
      <c r="E41">
        <v>23950</v>
      </c>
      <c r="F41">
        <v>23955</v>
      </c>
      <c r="H41">
        <f t="shared" si="0"/>
        <v>0</v>
      </c>
    </row>
    <row r="42" spans="1:8" x14ac:dyDescent="0.4">
      <c r="A42" s="1">
        <v>43377</v>
      </c>
      <c r="B42" s="2">
        <v>0.88541666666666663</v>
      </c>
      <c r="C42" s="3">
        <v>23955</v>
      </c>
      <c r="D42">
        <v>23955</v>
      </c>
      <c r="E42">
        <v>23930</v>
      </c>
      <c r="F42">
        <v>23945</v>
      </c>
      <c r="H42">
        <f t="shared" si="0"/>
        <v>0</v>
      </c>
    </row>
    <row r="43" spans="1:8" x14ac:dyDescent="0.4">
      <c r="A43" s="1">
        <v>43377</v>
      </c>
      <c r="B43" s="2">
        <v>0.89583333333333337</v>
      </c>
      <c r="C43" s="3">
        <v>23945</v>
      </c>
      <c r="D43">
        <v>23950</v>
      </c>
      <c r="E43">
        <v>23930</v>
      </c>
      <c r="F43">
        <v>23930</v>
      </c>
      <c r="H43">
        <f t="shared" si="0"/>
        <v>0</v>
      </c>
    </row>
    <row r="44" spans="1:8" x14ac:dyDescent="0.4">
      <c r="A44" s="1">
        <v>43377</v>
      </c>
      <c r="B44" s="2">
        <v>0.90625</v>
      </c>
      <c r="C44" s="3">
        <v>23930</v>
      </c>
      <c r="D44">
        <v>23990</v>
      </c>
      <c r="E44">
        <v>23930</v>
      </c>
      <c r="F44">
        <v>23980</v>
      </c>
      <c r="H44">
        <f t="shared" si="0"/>
        <v>0</v>
      </c>
    </row>
    <row r="45" spans="1:8" x14ac:dyDescent="0.4">
      <c r="A45" s="1">
        <v>43377</v>
      </c>
      <c r="B45" s="2">
        <v>0.91666666666666663</v>
      </c>
      <c r="C45" s="3">
        <v>23980</v>
      </c>
      <c r="D45">
        <v>24000</v>
      </c>
      <c r="E45">
        <v>23970</v>
      </c>
      <c r="F45">
        <v>24000</v>
      </c>
      <c r="H45">
        <f t="shared" si="0"/>
        <v>0</v>
      </c>
    </row>
    <row r="46" spans="1:8" x14ac:dyDescent="0.4">
      <c r="A46" s="1">
        <v>43377</v>
      </c>
      <c r="B46" s="2">
        <v>0.92708333333333337</v>
      </c>
      <c r="C46" s="3">
        <v>23995</v>
      </c>
      <c r="D46">
        <v>24010</v>
      </c>
      <c r="E46">
        <v>23985</v>
      </c>
      <c r="F46">
        <v>24005</v>
      </c>
      <c r="H46">
        <f t="shared" si="0"/>
        <v>0</v>
      </c>
    </row>
    <row r="47" spans="1:8" x14ac:dyDescent="0.4">
      <c r="A47" s="1">
        <v>43377</v>
      </c>
      <c r="B47" s="2">
        <v>0.9375</v>
      </c>
      <c r="C47" s="3">
        <v>24005</v>
      </c>
      <c r="D47">
        <v>24010</v>
      </c>
      <c r="E47">
        <v>23945</v>
      </c>
      <c r="F47">
        <v>23945</v>
      </c>
      <c r="H47">
        <f t="shared" si="0"/>
        <v>0</v>
      </c>
    </row>
    <row r="48" spans="1:8" x14ac:dyDescent="0.4">
      <c r="A48" s="1">
        <v>43377</v>
      </c>
      <c r="B48" s="2">
        <v>0.94791666666666663</v>
      </c>
      <c r="C48" s="3">
        <v>23945</v>
      </c>
      <c r="D48">
        <v>23965</v>
      </c>
      <c r="E48">
        <v>23930</v>
      </c>
      <c r="F48">
        <v>23940</v>
      </c>
      <c r="H48">
        <f t="shared" si="0"/>
        <v>0</v>
      </c>
    </row>
    <row r="49" spans="1:8" x14ac:dyDescent="0.4">
      <c r="A49" s="1">
        <v>43377</v>
      </c>
      <c r="B49" s="2">
        <v>0.95833333333333337</v>
      </c>
      <c r="C49" s="3">
        <v>23935</v>
      </c>
      <c r="D49">
        <v>23940</v>
      </c>
      <c r="E49">
        <v>23835</v>
      </c>
      <c r="F49">
        <v>23850</v>
      </c>
      <c r="H49">
        <f t="shared" si="0"/>
        <v>0</v>
      </c>
    </row>
    <row r="50" spans="1:8" x14ac:dyDescent="0.4">
      <c r="A50" s="1">
        <v>43377</v>
      </c>
      <c r="B50" s="2">
        <v>0.96875</v>
      </c>
      <c r="C50" s="3">
        <v>23850</v>
      </c>
      <c r="D50">
        <v>23855</v>
      </c>
      <c r="E50">
        <v>23785</v>
      </c>
      <c r="F50">
        <v>23800</v>
      </c>
      <c r="H50">
        <f t="shared" si="0"/>
        <v>0</v>
      </c>
    </row>
    <row r="51" spans="1:8" x14ac:dyDescent="0.4">
      <c r="A51" s="1">
        <v>43377</v>
      </c>
      <c r="B51" s="2">
        <v>0.97916666666666663</v>
      </c>
      <c r="C51" s="3">
        <v>23800</v>
      </c>
      <c r="D51">
        <v>23825</v>
      </c>
      <c r="E51">
        <v>23770</v>
      </c>
      <c r="F51">
        <v>23785</v>
      </c>
      <c r="H51">
        <f t="shared" si="0"/>
        <v>0</v>
      </c>
    </row>
    <row r="52" spans="1:8" x14ac:dyDescent="0.4">
      <c r="A52" s="1">
        <v>43377</v>
      </c>
      <c r="B52" s="2">
        <v>0.98958333333333337</v>
      </c>
      <c r="C52" s="3">
        <v>23785</v>
      </c>
      <c r="D52">
        <v>23810</v>
      </c>
      <c r="E52">
        <v>23770</v>
      </c>
      <c r="F52">
        <v>23770</v>
      </c>
      <c r="H52">
        <f t="shared" si="0"/>
        <v>0</v>
      </c>
    </row>
    <row r="53" spans="1:8" x14ac:dyDescent="0.4">
      <c r="A53" s="1">
        <v>43378</v>
      </c>
      <c r="B53" s="2">
        <v>0</v>
      </c>
      <c r="C53" s="3">
        <v>23770</v>
      </c>
      <c r="D53">
        <v>23830</v>
      </c>
      <c r="E53">
        <v>23770</v>
      </c>
      <c r="F53">
        <v>23800</v>
      </c>
      <c r="H53">
        <f t="shared" si="0"/>
        <v>0</v>
      </c>
    </row>
    <row r="54" spans="1:8" x14ac:dyDescent="0.4">
      <c r="A54" s="1">
        <v>43378</v>
      </c>
      <c r="B54" s="2">
        <v>1.0416666666666666E-2</v>
      </c>
      <c r="C54" s="3">
        <v>23795</v>
      </c>
      <c r="D54">
        <v>23805</v>
      </c>
      <c r="E54">
        <v>23775</v>
      </c>
      <c r="F54">
        <v>23775</v>
      </c>
      <c r="H54">
        <f t="shared" si="0"/>
        <v>0</v>
      </c>
    </row>
    <row r="55" spans="1:8" x14ac:dyDescent="0.4">
      <c r="A55" s="1">
        <v>43378</v>
      </c>
      <c r="B55" s="2">
        <v>2.0833333333333332E-2</v>
      </c>
      <c r="C55" s="3">
        <v>23780</v>
      </c>
      <c r="D55">
        <v>23795</v>
      </c>
      <c r="E55">
        <v>23745</v>
      </c>
      <c r="F55">
        <v>23750</v>
      </c>
      <c r="H55">
        <f t="shared" si="0"/>
        <v>0</v>
      </c>
    </row>
    <row r="56" spans="1:8" x14ac:dyDescent="0.4">
      <c r="A56" s="1">
        <v>43378</v>
      </c>
      <c r="B56" s="2">
        <v>3.125E-2</v>
      </c>
      <c r="C56" s="3">
        <v>23750</v>
      </c>
      <c r="D56">
        <v>23770</v>
      </c>
      <c r="E56">
        <v>23725</v>
      </c>
      <c r="F56">
        <v>23730</v>
      </c>
      <c r="H56">
        <f t="shared" si="0"/>
        <v>0</v>
      </c>
    </row>
    <row r="57" spans="1:8" x14ac:dyDescent="0.4">
      <c r="A57" s="1">
        <v>43378</v>
      </c>
      <c r="B57" s="2">
        <v>4.1666666666666664E-2</v>
      </c>
      <c r="C57" s="3">
        <v>23730</v>
      </c>
      <c r="D57">
        <v>23730</v>
      </c>
      <c r="E57">
        <v>23680</v>
      </c>
      <c r="F57">
        <v>23690</v>
      </c>
      <c r="H57">
        <f t="shared" si="0"/>
        <v>0</v>
      </c>
    </row>
    <row r="58" spans="1:8" x14ac:dyDescent="0.4">
      <c r="A58" s="1">
        <v>43378</v>
      </c>
      <c r="B58" s="2">
        <v>5.2083333333333336E-2</v>
      </c>
      <c r="C58" s="3">
        <v>23690</v>
      </c>
      <c r="D58">
        <v>23690</v>
      </c>
      <c r="E58">
        <v>23650</v>
      </c>
      <c r="F58">
        <v>23685</v>
      </c>
      <c r="H58">
        <f t="shared" si="0"/>
        <v>0</v>
      </c>
    </row>
    <row r="59" spans="1:8" x14ac:dyDescent="0.4">
      <c r="A59" s="1">
        <v>43378</v>
      </c>
      <c r="B59" s="2">
        <v>6.25E-2</v>
      </c>
      <c r="C59" s="3">
        <v>23680</v>
      </c>
      <c r="D59">
        <v>23725</v>
      </c>
      <c r="E59">
        <v>23675</v>
      </c>
      <c r="F59">
        <v>23695</v>
      </c>
      <c r="H59">
        <f t="shared" si="0"/>
        <v>0</v>
      </c>
    </row>
    <row r="60" spans="1:8" x14ac:dyDescent="0.4">
      <c r="A60" s="1">
        <v>43378</v>
      </c>
      <c r="B60" s="2">
        <v>7.2916666666666671E-2</v>
      </c>
      <c r="C60" s="3">
        <v>23690</v>
      </c>
      <c r="D60">
        <v>23725</v>
      </c>
      <c r="E60">
        <v>23680</v>
      </c>
      <c r="F60">
        <v>23695</v>
      </c>
      <c r="H60">
        <f t="shared" si="0"/>
        <v>0</v>
      </c>
    </row>
    <row r="61" spans="1:8" x14ac:dyDescent="0.4">
      <c r="A61" s="1">
        <v>43378</v>
      </c>
      <c r="B61" s="2">
        <v>8.3333333333333329E-2</v>
      </c>
      <c r="C61" s="3">
        <v>23695</v>
      </c>
      <c r="D61">
        <v>23705</v>
      </c>
      <c r="E61">
        <v>23655</v>
      </c>
      <c r="F61">
        <v>23660</v>
      </c>
      <c r="H61">
        <f t="shared" si="0"/>
        <v>0</v>
      </c>
    </row>
    <row r="62" spans="1:8" x14ac:dyDescent="0.4">
      <c r="A62" s="1">
        <v>43378</v>
      </c>
      <c r="B62" s="2">
        <v>9.375E-2</v>
      </c>
      <c r="C62" s="3">
        <v>23665</v>
      </c>
      <c r="D62">
        <v>23675</v>
      </c>
      <c r="E62">
        <v>23615</v>
      </c>
      <c r="F62">
        <v>23665</v>
      </c>
      <c r="H62">
        <f t="shared" si="0"/>
        <v>0</v>
      </c>
    </row>
    <row r="63" spans="1:8" x14ac:dyDescent="0.4">
      <c r="A63" s="1">
        <v>43378</v>
      </c>
      <c r="B63" s="2">
        <v>0.10416666666666667</v>
      </c>
      <c r="C63" s="3">
        <v>23665</v>
      </c>
      <c r="D63">
        <v>23685</v>
      </c>
      <c r="E63">
        <v>23630</v>
      </c>
      <c r="F63">
        <v>23680</v>
      </c>
      <c r="H63">
        <f t="shared" si="0"/>
        <v>0</v>
      </c>
    </row>
    <row r="64" spans="1:8" x14ac:dyDescent="0.4">
      <c r="A64" s="1">
        <v>43378</v>
      </c>
      <c r="B64" s="2">
        <v>0.11458333333333333</v>
      </c>
      <c r="C64" s="3">
        <v>23680</v>
      </c>
      <c r="D64">
        <v>23685</v>
      </c>
      <c r="E64">
        <v>23655</v>
      </c>
      <c r="F64">
        <v>23675</v>
      </c>
      <c r="H64">
        <f t="shared" si="0"/>
        <v>0</v>
      </c>
    </row>
    <row r="65" spans="1:8" x14ac:dyDescent="0.4">
      <c r="A65" s="1">
        <v>43378</v>
      </c>
      <c r="B65" s="2">
        <v>0.125</v>
      </c>
      <c r="C65" s="3">
        <v>23670</v>
      </c>
      <c r="D65">
        <v>23685</v>
      </c>
      <c r="E65">
        <v>23655</v>
      </c>
      <c r="F65">
        <v>23680</v>
      </c>
      <c r="H65">
        <f t="shared" si="0"/>
        <v>0</v>
      </c>
    </row>
    <row r="66" spans="1:8" x14ac:dyDescent="0.4">
      <c r="A66" s="1">
        <v>43378</v>
      </c>
      <c r="B66" s="2">
        <v>0.13541666666666666</v>
      </c>
      <c r="C66" s="3">
        <v>23680</v>
      </c>
      <c r="D66">
        <v>23685</v>
      </c>
      <c r="E66">
        <v>23645</v>
      </c>
      <c r="F66">
        <v>23680</v>
      </c>
      <c r="H66">
        <f t="shared" si="0"/>
        <v>0</v>
      </c>
    </row>
    <row r="67" spans="1:8" x14ac:dyDescent="0.4">
      <c r="A67" s="1">
        <v>43378</v>
      </c>
      <c r="B67" s="2">
        <v>0.14583333333333334</v>
      </c>
      <c r="C67" s="3">
        <v>23680</v>
      </c>
      <c r="D67">
        <v>23730</v>
      </c>
      <c r="E67">
        <v>23675</v>
      </c>
      <c r="F67">
        <v>23705</v>
      </c>
      <c r="H67">
        <f t="shared" si="0"/>
        <v>0</v>
      </c>
    </row>
    <row r="68" spans="1:8" x14ac:dyDescent="0.4">
      <c r="A68" s="1">
        <v>43378</v>
      </c>
      <c r="B68" s="2">
        <v>0.15625</v>
      </c>
      <c r="C68" s="3">
        <v>23705</v>
      </c>
      <c r="D68">
        <v>23740</v>
      </c>
      <c r="E68">
        <v>23695</v>
      </c>
      <c r="F68">
        <v>23735</v>
      </c>
      <c r="H68">
        <f t="shared" ref="H68:H131" si="1">_xlfn.IFS(AND(B68&gt;=TIMEVALUE("8:45:00"),B68&lt;=TIMEVALUE("10:15:00")),1,AND(B68&gt;=TIMEVALUE("10:30:00"),B68&lt;=TIMEVALUE("12:15:00")),2,TRUE,0)</f>
        <v>0</v>
      </c>
    </row>
    <row r="69" spans="1:8" x14ac:dyDescent="0.4">
      <c r="A69" s="1">
        <v>43378</v>
      </c>
      <c r="B69" s="2">
        <v>0.16666666666666666</v>
      </c>
      <c r="C69" s="3">
        <v>23735</v>
      </c>
      <c r="D69">
        <v>23765</v>
      </c>
      <c r="E69">
        <v>23725</v>
      </c>
      <c r="F69">
        <v>23750</v>
      </c>
      <c r="H69">
        <f t="shared" si="1"/>
        <v>0</v>
      </c>
    </row>
    <row r="70" spans="1:8" x14ac:dyDescent="0.4">
      <c r="A70" s="1">
        <v>43378</v>
      </c>
      <c r="B70" s="2">
        <v>0.17708333333333334</v>
      </c>
      <c r="C70" s="3">
        <v>23755</v>
      </c>
      <c r="D70">
        <v>23765</v>
      </c>
      <c r="E70">
        <v>23710</v>
      </c>
      <c r="F70">
        <v>23710</v>
      </c>
      <c r="H70">
        <f t="shared" si="1"/>
        <v>0</v>
      </c>
    </row>
    <row r="71" spans="1:8" x14ac:dyDescent="0.4">
      <c r="A71" s="1">
        <v>43378</v>
      </c>
      <c r="B71" s="2">
        <v>0.1875</v>
      </c>
      <c r="C71" s="3">
        <v>23710</v>
      </c>
      <c r="D71">
        <v>23730</v>
      </c>
      <c r="E71">
        <v>23700</v>
      </c>
      <c r="F71">
        <v>23730</v>
      </c>
      <c r="H71">
        <f t="shared" si="1"/>
        <v>0</v>
      </c>
    </row>
    <row r="72" spans="1:8" x14ac:dyDescent="0.4">
      <c r="A72" s="1">
        <v>43378</v>
      </c>
      <c r="B72" s="2">
        <v>0.19791666666666666</v>
      </c>
      <c r="C72" s="3">
        <v>23730</v>
      </c>
      <c r="D72">
        <v>23770</v>
      </c>
      <c r="E72">
        <v>23725</v>
      </c>
      <c r="F72">
        <v>23755</v>
      </c>
      <c r="H72">
        <f t="shared" si="1"/>
        <v>0</v>
      </c>
    </row>
    <row r="73" spans="1:8" x14ac:dyDescent="0.4">
      <c r="A73" s="1">
        <v>43378</v>
      </c>
      <c r="B73" s="2">
        <v>0.20833333333333334</v>
      </c>
      <c r="C73" s="3">
        <v>23760</v>
      </c>
      <c r="D73">
        <v>23775</v>
      </c>
      <c r="E73">
        <v>23745</v>
      </c>
      <c r="F73">
        <v>23755</v>
      </c>
      <c r="H73">
        <f t="shared" si="1"/>
        <v>0</v>
      </c>
    </row>
    <row r="74" spans="1:8" x14ac:dyDescent="0.4">
      <c r="A74" s="1">
        <v>43378</v>
      </c>
      <c r="B74" s="2">
        <v>0.21875</v>
      </c>
      <c r="C74" s="3">
        <v>23755</v>
      </c>
      <c r="D74">
        <v>23755</v>
      </c>
      <c r="E74">
        <v>23745</v>
      </c>
      <c r="F74">
        <v>23745</v>
      </c>
      <c r="H74">
        <f t="shared" si="1"/>
        <v>0</v>
      </c>
    </row>
    <row r="75" spans="1:8" x14ac:dyDescent="0.4">
      <c r="A75" s="1">
        <v>43378</v>
      </c>
      <c r="B75" s="2">
        <v>0.22916666666666666</v>
      </c>
      <c r="C75" s="3">
        <v>23745</v>
      </c>
      <c r="D75">
        <v>23745</v>
      </c>
      <c r="E75">
        <v>23745</v>
      </c>
      <c r="F75">
        <v>23745</v>
      </c>
      <c r="H75">
        <f t="shared" si="1"/>
        <v>0</v>
      </c>
    </row>
    <row r="76" spans="1:8" x14ac:dyDescent="0.4">
      <c r="A76" s="1">
        <v>43378</v>
      </c>
      <c r="B76" s="2">
        <v>0.36458333333333331</v>
      </c>
      <c r="C76" s="3">
        <v>23760</v>
      </c>
      <c r="D76">
        <v>23800</v>
      </c>
      <c r="E76">
        <v>23755</v>
      </c>
      <c r="F76">
        <v>23780</v>
      </c>
      <c r="G76">
        <f>ROUNDDOWN(AVERAGE(F2:F76),0)</f>
        <v>23891</v>
      </c>
      <c r="H76">
        <f t="shared" si="1"/>
        <v>1</v>
      </c>
    </row>
    <row r="77" spans="1:8" x14ac:dyDescent="0.4">
      <c r="A77" s="1">
        <v>43378</v>
      </c>
      <c r="B77" s="2">
        <v>0.375</v>
      </c>
      <c r="C77" s="3">
        <v>23785</v>
      </c>
      <c r="D77">
        <v>23850</v>
      </c>
      <c r="E77">
        <v>23725</v>
      </c>
      <c r="F77">
        <v>23840</v>
      </c>
      <c r="G77">
        <f>ROUNDDOWN(AVERAGE(F3:F77),0)</f>
        <v>23888</v>
      </c>
      <c r="H77">
        <f t="shared" si="1"/>
        <v>1</v>
      </c>
    </row>
    <row r="78" spans="1:8" x14ac:dyDescent="0.4">
      <c r="A78" s="1">
        <v>43378</v>
      </c>
      <c r="B78" s="2">
        <v>0.38541666666666669</v>
      </c>
      <c r="C78" s="3">
        <v>23840</v>
      </c>
      <c r="D78">
        <v>23860</v>
      </c>
      <c r="E78">
        <v>23800</v>
      </c>
      <c r="F78">
        <v>23805</v>
      </c>
      <c r="G78">
        <f t="shared" ref="G78:G141" si="2">ROUNDDOWN(AVERAGE(F4:F78),0)</f>
        <v>23884</v>
      </c>
      <c r="H78">
        <f t="shared" si="1"/>
        <v>1</v>
      </c>
    </row>
    <row r="79" spans="1:8" x14ac:dyDescent="0.4">
      <c r="A79" s="1">
        <v>43378</v>
      </c>
      <c r="B79" s="2">
        <v>0.39583333333333331</v>
      </c>
      <c r="C79" s="3">
        <v>23805</v>
      </c>
      <c r="D79">
        <v>23875</v>
      </c>
      <c r="E79">
        <v>23800</v>
      </c>
      <c r="F79">
        <v>23850</v>
      </c>
      <c r="G79">
        <f t="shared" si="2"/>
        <v>23881</v>
      </c>
      <c r="H79">
        <f t="shared" si="1"/>
        <v>1</v>
      </c>
    </row>
    <row r="80" spans="1:8" x14ac:dyDescent="0.4">
      <c r="A80" s="1">
        <v>43378</v>
      </c>
      <c r="B80" s="2">
        <v>0.40625</v>
      </c>
      <c r="C80" s="3">
        <v>23855</v>
      </c>
      <c r="D80">
        <v>23890</v>
      </c>
      <c r="E80">
        <v>23850</v>
      </c>
      <c r="F80">
        <v>23850</v>
      </c>
      <c r="G80">
        <f t="shared" si="2"/>
        <v>23879</v>
      </c>
      <c r="H80">
        <f t="shared" si="1"/>
        <v>1</v>
      </c>
    </row>
    <row r="81" spans="1:8" x14ac:dyDescent="0.4">
      <c r="A81" s="1">
        <v>43378</v>
      </c>
      <c r="B81" s="2">
        <v>0.41666666666666669</v>
      </c>
      <c r="C81" s="3">
        <v>23855</v>
      </c>
      <c r="D81">
        <v>23865</v>
      </c>
      <c r="E81">
        <v>23825</v>
      </c>
      <c r="F81">
        <v>23845</v>
      </c>
      <c r="G81">
        <f t="shared" si="2"/>
        <v>23876</v>
      </c>
      <c r="H81">
        <f t="shared" si="1"/>
        <v>1</v>
      </c>
    </row>
    <row r="82" spans="1:8" x14ac:dyDescent="0.4">
      <c r="A82" s="1">
        <v>43378</v>
      </c>
      <c r="B82" s="2">
        <v>0.42708333333333331</v>
      </c>
      <c r="C82" s="3">
        <v>23850</v>
      </c>
      <c r="D82">
        <v>23870</v>
      </c>
      <c r="E82">
        <v>23820</v>
      </c>
      <c r="F82">
        <v>23850</v>
      </c>
      <c r="G82">
        <f t="shared" si="2"/>
        <v>23873</v>
      </c>
      <c r="H82">
        <f t="shared" si="1"/>
        <v>1</v>
      </c>
    </row>
    <row r="83" spans="1:8" x14ac:dyDescent="0.4">
      <c r="A83" s="1">
        <v>43378</v>
      </c>
      <c r="B83" s="2">
        <v>0.4375</v>
      </c>
      <c r="C83" s="3">
        <v>23850</v>
      </c>
      <c r="D83">
        <v>23940</v>
      </c>
      <c r="E83">
        <v>23845</v>
      </c>
      <c r="F83">
        <v>23870</v>
      </c>
      <c r="G83">
        <f t="shared" si="2"/>
        <v>23870</v>
      </c>
      <c r="H83">
        <f t="shared" si="1"/>
        <v>2</v>
      </c>
    </row>
    <row r="84" spans="1:8" x14ac:dyDescent="0.4">
      <c r="A84" s="1">
        <v>43378</v>
      </c>
      <c r="B84" s="2">
        <v>0.44791666666666669</v>
      </c>
      <c r="C84" s="3">
        <v>23870</v>
      </c>
      <c r="D84">
        <v>23875</v>
      </c>
      <c r="E84">
        <v>23805</v>
      </c>
      <c r="F84">
        <v>23815</v>
      </c>
      <c r="G84">
        <f t="shared" si="2"/>
        <v>23867</v>
      </c>
      <c r="H84">
        <f t="shared" si="1"/>
        <v>2</v>
      </c>
    </row>
    <row r="85" spans="1:8" x14ac:dyDescent="0.4">
      <c r="A85" s="1">
        <v>43378</v>
      </c>
      <c r="B85" s="2">
        <v>0.45833333333333331</v>
      </c>
      <c r="C85" s="3">
        <v>23815</v>
      </c>
      <c r="D85">
        <v>23845</v>
      </c>
      <c r="E85">
        <v>23775</v>
      </c>
      <c r="F85">
        <v>23795</v>
      </c>
      <c r="G85">
        <f t="shared" si="2"/>
        <v>23864</v>
      </c>
      <c r="H85">
        <f t="shared" si="1"/>
        <v>2</v>
      </c>
    </row>
    <row r="86" spans="1:8" x14ac:dyDescent="0.4">
      <c r="A86" s="1">
        <v>43378</v>
      </c>
      <c r="B86" s="2">
        <v>0.46875</v>
      </c>
      <c r="C86" s="3">
        <v>23795</v>
      </c>
      <c r="D86">
        <v>23820</v>
      </c>
      <c r="E86">
        <v>23770</v>
      </c>
      <c r="F86">
        <v>23780</v>
      </c>
      <c r="G86">
        <f t="shared" si="2"/>
        <v>23862</v>
      </c>
      <c r="H86">
        <f t="shared" si="1"/>
        <v>2</v>
      </c>
    </row>
    <row r="87" spans="1:8" x14ac:dyDescent="0.4">
      <c r="A87" s="1">
        <v>43378</v>
      </c>
      <c r="B87" s="2">
        <v>0.47916666666666669</v>
      </c>
      <c r="C87" s="3">
        <v>23775</v>
      </c>
      <c r="D87">
        <v>23820</v>
      </c>
      <c r="E87">
        <v>23770</v>
      </c>
      <c r="F87">
        <v>23820</v>
      </c>
      <c r="G87">
        <f t="shared" si="2"/>
        <v>23860</v>
      </c>
      <c r="H87">
        <f t="shared" si="1"/>
        <v>2</v>
      </c>
    </row>
    <row r="88" spans="1:8" x14ac:dyDescent="0.4">
      <c r="A88" s="1">
        <v>43378</v>
      </c>
      <c r="B88" s="2">
        <v>0.48958333333333331</v>
      </c>
      <c r="C88" s="3">
        <v>23815</v>
      </c>
      <c r="D88">
        <v>23830</v>
      </c>
      <c r="E88">
        <v>23805</v>
      </c>
      <c r="F88">
        <v>23815</v>
      </c>
      <c r="G88">
        <f t="shared" si="2"/>
        <v>23857</v>
      </c>
      <c r="H88">
        <f t="shared" si="1"/>
        <v>2</v>
      </c>
    </row>
    <row r="89" spans="1:8" x14ac:dyDescent="0.4">
      <c r="A89" s="1">
        <v>43378</v>
      </c>
      <c r="B89" s="2">
        <v>0.5</v>
      </c>
      <c r="C89" s="3">
        <v>23820</v>
      </c>
      <c r="D89">
        <v>23830</v>
      </c>
      <c r="E89">
        <v>23785</v>
      </c>
      <c r="F89">
        <v>23805</v>
      </c>
      <c r="G89">
        <f t="shared" si="2"/>
        <v>23854</v>
      </c>
      <c r="H89">
        <f t="shared" si="1"/>
        <v>2</v>
      </c>
    </row>
    <row r="90" spans="1:8" x14ac:dyDescent="0.4">
      <c r="A90" s="1">
        <v>43378</v>
      </c>
      <c r="B90" s="2">
        <v>0.51041666666666663</v>
      </c>
      <c r="C90" s="3">
        <v>23800</v>
      </c>
      <c r="D90">
        <v>23835</v>
      </c>
      <c r="E90">
        <v>23790</v>
      </c>
      <c r="F90">
        <v>23815</v>
      </c>
      <c r="G90">
        <f t="shared" si="2"/>
        <v>23851</v>
      </c>
      <c r="H90">
        <f t="shared" si="1"/>
        <v>2</v>
      </c>
    </row>
    <row r="91" spans="1:8" x14ac:dyDescent="0.4">
      <c r="A91" s="1">
        <v>43378</v>
      </c>
      <c r="B91" s="2">
        <v>0.52083333333333337</v>
      </c>
      <c r="C91" s="3">
        <v>23815</v>
      </c>
      <c r="D91">
        <v>23855</v>
      </c>
      <c r="E91">
        <v>23790</v>
      </c>
      <c r="F91">
        <v>23835</v>
      </c>
      <c r="G91">
        <f t="shared" si="2"/>
        <v>23848</v>
      </c>
      <c r="H91">
        <f t="shared" si="1"/>
        <v>0</v>
      </c>
    </row>
    <row r="92" spans="1:8" x14ac:dyDescent="0.4">
      <c r="A92" s="1">
        <v>43378</v>
      </c>
      <c r="B92" s="2">
        <v>0.53125</v>
      </c>
      <c r="C92" s="3">
        <v>23835</v>
      </c>
      <c r="D92">
        <v>23840</v>
      </c>
      <c r="E92">
        <v>23780</v>
      </c>
      <c r="F92">
        <v>23815</v>
      </c>
      <c r="G92">
        <f t="shared" si="2"/>
        <v>23845</v>
      </c>
      <c r="H92">
        <f t="shared" si="1"/>
        <v>0</v>
      </c>
    </row>
    <row r="93" spans="1:8" x14ac:dyDescent="0.4">
      <c r="A93" s="1">
        <v>43378</v>
      </c>
      <c r="B93" s="2">
        <v>0.54166666666666663</v>
      </c>
      <c r="C93" s="3">
        <v>23810</v>
      </c>
      <c r="D93">
        <v>23870</v>
      </c>
      <c r="E93">
        <v>23810</v>
      </c>
      <c r="F93">
        <v>23870</v>
      </c>
      <c r="G93">
        <f t="shared" si="2"/>
        <v>23843</v>
      </c>
      <c r="H93">
        <f t="shared" si="1"/>
        <v>0</v>
      </c>
    </row>
    <row r="94" spans="1:8" x14ac:dyDescent="0.4">
      <c r="A94" s="1">
        <v>43378</v>
      </c>
      <c r="B94" s="2">
        <v>0.55208333333333337</v>
      </c>
      <c r="C94" s="3">
        <v>23875</v>
      </c>
      <c r="D94">
        <v>23885</v>
      </c>
      <c r="E94">
        <v>23835</v>
      </c>
      <c r="F94">
        <v>23855</v>
      </c>
      <c r="G94">
        <f t="shared" si="2"/>
        <v>23841</v>
      </c>
      <c r="H94">
        <f t="shared" si="1"/>
        <v>0</v>
      </c>
    </row>
    <row r="95" spans="1:8" x14ac:dyDescent="0.4">
      <c r="A95" s="1">
        <v>43378</v>
      </c>
      <c r="B95" s="2">
        <v>0.5625</v>
      </c>
      <c r="C95" s="3">
        <v>23855</v>
      </c>
      <c r="D95">
        <v>23865</v>
      </c>
      <c r="E95">
        <v>23840</v>
      </c>
      <c r="F95">
        <v>23845</v>
      </c>
      <c r="G95">
        <f t="shared" si="2"/>
        <v>23840</v>
      </c>
      <c r="H95">
        <f t="shared" si="1"/>
        <v>0</v>
      </c>
    </row>
    <row r="96" spans="1:8" x14ac:dyDescent="0.4">
      <c r="A96" s="1">
        <v>43378</v>
      </c>
      <c r="B96" s="2">
        <v>0.57291666666666663</v>
      </c>
      <c r="C96" s="3">
        <v>23845</v>
      </c>
      <c r="D96">
        <v>23885</v>
      </c>
      <c r="E96">
        <v>23845</v>
      </c>
      <c r="F96">
        <v>23860</v>
      </c>
      <c r="G96">
        <f t="shared" si="2"/>
        <v>23839</v>
      </c>
      <c r="H96">
        <f t="shared" si="1"/>
        <v>0</v>
      </c>
    </row>
    <row r="97" spans="1:8" x14ac:dyDescent="0.4">
      <c r="A97" s="1">
        <v>43378</v>
      </c>
      <c r="B97" s="2">
        <v>0.58333333333333337</v>
      </c>
      <c r="C97" s="3">
        <v>23860</v>
      </c>
      <c r="D97">
        <v>23875</v>
      </c>
      <c r="E97">
        <v>23825</v>
      </c>
      <c r="F97">
        <v>23845</v>
      </c>
      <c r="G97">
        <f t="shared" si="2"/>
        <v>23838</v>
      </c>
      <c r="H97">
        <f t="shared" si="1"/>
        <v>0</v>
      </c>
    </row>
    <row r="98" spans="1:8" x14ac:dyDescent="0.4">
      <c r="A98" s="1">
        <v>43378</v>
      </c>
      <c r="B98" s="2">
        <v>0.59375</v>
      </c>
      <c r="C98" s="3">
        <v>23845</v>
      </c>
      <c r="D98">
        <v>23865</v>
      </c>
      <c r="E98">
        <v>23835</v>
      </c>
      <c r="F98">
        <v>23840</v>
      </c>
      <c r="G98">
        <f t="shared" si="2"/>
        <v>23837</v>
      </c>
      <c r="H98">
        <f t="shared" si="1"/>
        <v>0</v>
      </c>
    </row>
    <row r="99" spans="1:8" x14ac:dyDescent="0.4">
      <c r="A99" s="1">
        <v>43378</v>
      </c>
      <c r="B99" s="2">
        <v>0.60416666666666663</v>
      </c>
      <c r="C99" s="3">
        <v>23835</v>
      </c>
      <c r="D99">
        <v>23850</v>
      </c>
      <c r="E99">
        <v>23810</v>
      </c>
      <c r="F99">
        <v>23810</v>
      </c>
      <c r="G99">
        <f t="shared" si="2"/>
        <v>23835</v>
      </c>
      <c r="H99">
        <f t="shared" si="1"/>
        <v>0</v>
      </c>
    </row>
    <row r="100" spans="1:8" x14ac:dyDescent="0.4">
      <c r="A100" s="1">
        <v>43378</v>
      </c>
      <c r="B100" s="2">
        <v>0.61458333333333337</v>
      </c>
      <c r="C100" s="3">
        <v>23815</v>
      </c>
      <c r="D100">
        <v>23820</v>
      </c>
      <c r="E100">
        <v>23780</v>
      </c>
      <c r="F100">
        <v>23810</v>
      </c>
      <c r="G100">
        <f t="shared" si="2"/>
        <v>23834</v>
      </c>
      <c r="H100">
        <f t="shared" si="1"/>
        <v>0</v>
      </c>
    </row>
    <row r="101" spans="1:8" x14ac:dyDescent="0.4">
      <c r="A101" s="1">
        <v>43378</v>
      </c>
      <c r="B101" s="2">
        <v>0.625</v>
      </c>
      <c r="C101" s="3">
        <v>23810</v>
      </c>
      <c r="D101">
        <v>23830</v>
      </c>
      <c r="E101">
        <v>23790</v>
      </c>
      <c r="F101">
        <v>23820</v>
      </c>
      <c r="G101">
        <f t="shared" si="2"/>
        <v>23832</v>
      </c>
      <c r="H101">
        <f t="shared" si="1"/>
        <v>0</v>
      </c>
    </row>
    <row r="102" spans="1:8" x14ac:dyDescent="0.4">
      <c r="A102" s="1">
        <v>43378</v>
      </c>
      <c r="B102" s="2">
        <v>0.63541666666666663</v>
      </c>
      <c r="C102" s="3">
        <v>23820</v>
      </c>
      <c r="D102">
        <v>23820</v>
      </c>
      <c r="E102">
        <v>23820</v>
      </c>
      <c r="F102">
        <v>23820</v>
      </c>
      <c r="G102">
        <f t="shared" si="2"/>
        <v>23831</v>
      </c>
      <c r="H102">
        <f t="shared" si="1"/>
        <v>0</v>
      </c>
    </row>
    <row r="103" spans="1:8" x14ac:dyDescent="0.4">
      <c r="A103" s="1">
        <v>43378</v>
      </c>
      <c r="B103" s="2">
        <v>0.6875</v>
      </c>
      <c r="C103" s="3">
        <v>23780</v>
      </c>
      <c r="D103">
        <v>23800</v>
      </c>
      <c r="E103">
        <v>23770</v>
      </c>
      <c r="F103">
        <v>23785</v>
      </c>
      <c r="G103">
        <f t="shared" si="2"/>
        <v>23829</v>
      </c>
      <c r="H103">
        <f t="shared" si="1"/>
        <v>0</v>
      </c>
    </row>
    <row r="104" spans="1:8" x14ac:dyDescent="0.4">
      <c r="A104" s="1">
        <v>43378</v>
      </c>
      <c r="B104" s="2">
        <v>0.69791666666666663</v>
      </c>
      <c r="C104" s="3">
        <v>23785</v>
      </c>
      <c r="D104">
        <v>23800</v>
      </c>
      <c r="E104">
        <v>23770</v>
      </c>
      <c r="F104">
        <v>23775</v>
      </c>
      <c r="G104">
        <f t="shared" si="2"/>
        <v>23827</v>
      </c>
      <c r="H104">
        <f t="shared" si="1"/>
        <v>0</v>
      </c>
    </row>
    <row r="105" spans="1:8" x14ac:dyDescent="0.4">
      <c r="A105" s="1">
        <v>43378</v>
      </c>
      <c r="B105" s="2">
        <v>0.70833333333333337</v>
      </c>
      <c r="C105" s="3">
        <v>23775</v>
      </c>
      <c r="D105">
        <v>23780</v>
      </c>
      <c r="E105">
        <v>23750</v>
      </c>
      <c r="F105">
        <v>23775</v>
      </c>
      <c r="G105">
        <f t="shared" si="2"/>
        <v>23824</v>
      </c>
      <c r="H105">
        <f t="shared" si="1"/>
        <v>0</v>
      </c>
    </row>
    <row r="106" spans="1:8" x14ac:dyDescent="0.4">
      <c r="A106" s="1">
        <v>43378</v>
      </c>
      <c r="B106" s="2">
        <v>0.71875</v>
      </c>
      <c r="C106" s="3">
        <v>23775</v>
      </c>
      <c r="D106">
        <v>23780</v>
      </c>
      <c r="E106">
        <v>23740</v>
      </c>
      <c r="F106">
        <v>23745</v>
      </c>
      <c r="G106">
        <f t="shared" si="2"/>
        <v>23822</v>
      </c>
      <c r="H106">
        <f t="shared" si="1"/>
        <v>0</v>
      </c>
    </row>
    <row r="107" spans="1:8" x14ac:dyDescent="0.4">
      <c r="A107" s="1">
        <v>43378</v>
      </c>
      <c r="B107" s="2">
        <v>0.72916666666666663</v>
      </c>
      <c r="C107" s="3">
        <v>23745</v>
      </c>
      <c r="D107">
        <v>23755</v>
      </c>
      <c r="E107">
        <v>23725</v>
      </c>
      <c r="F107">
        <v>23730</v>
      </c>
      <c r="G107">
        <f t="shared" si="2"/>
        <v>23819</v>
      </c>
      <c r="H107">
        <f t="shared" si="1"/>
        <v>0</v>
      </c>
    </row>
    <row r="108" spans="1:8" x14ac:dyDescent="0.4">
      <c r="A108" s="1">
        <v>43378</v>
      </c>
      <c r="B108" s="2">
        <v>0.73958333333333337</v>
      </c>
      <c r="C108" s="3">
        <v>23730</v>
      </c>
      <c r="D108">
        <v>23755</v>
      </c>
      <c r="E108">
        <v>23725</v>
      </c>
      <c r="F108">
        <v>23755</v>
      </c>
      <c r="G108">
        <f t="shared" si="2"/>
        <v>23816</v>
      </c>
      <c r="H108">
        <f t="shared" si="1"/>
        <v>0</v>
      </c>
    </row>
    <row r="109" spans="1:8" x14ac:dyDescent="0.4">
      <c r="A109" s="1">
        <v>43378</v>
      </c>
      <c r="B109" s="2">
        <v>0.75</v>
      </c>
      <c r="C109" s="3">
        <v>23750</v>
      </c>
      <c r="D109">
        <v>23775</v>
      </c>
      <c r="E109">
        <v>23750</v>
      </c>
      <c r="F109">
        <v>23770</v>
      </c>
      <c r="G109">
        <f t="shared" si="2"/>
        <v>23813</v>
      </c>
      <c r="H109">
        <f t="shared" si="1"/>
        <v>0</v>
      </c>
    </row>
    <row r="110" spans="1:8" x14ac:dyDescent="0.4">
      <c r="A110" s="1">
        <v>43378</v>
      </c>
      <c r="B110" s="2">
        <v>0.76041666666666663</v>
      </c>
      <c r="C110" s="3">
        <v>23770</v>
      </c>
      <c r="D110">
        <v>23775</v>
      </c>
      <c r="E110">
        <v>23760</v>
      </c>
      <c r="F110">
        <v>23770</v>
      </c>
      <c r="G110">
        <f t="shared" si="2"/>
        <v>23811</v>
      </c>
      <c r="H110">
        <f t="shared" si="1"/>
        <v>0</v>
      </c>
    </row>
    <row r="111" spans="1:8" x14ac:dyDescent="0.4">
      <c r="A111" s="1">
        <v>43378</v>
      </c>
      <c r="B111" s="2">
        <v>0.77083333333333337</v>
      </c>
      <c r="C111" s="3">
        <v>23770</v>
      </c>
      <c r="D111">
        <v>23775</v>
      </c>
      <c r="E111">
        <v>23750</v>
      </c>
      <c r="F111">
        <v>23775</v>
      </c>
      <c r="G111">
        <f t="shared" si="2"/>
        <v>23808</v>
      </c>
      <c r="H111">
        <f t="shared" si="1"/>
        <v>0</v>
      </c>
    </row>
    <row r="112" spans="1:8" x14ac:dyDescent="0.4">
      <c r="A112" s="1">
        <v>43378</v>
      </c>
      <c r="B112" s="2">
        <v>0.78125</v>
      </c>
      <c r="C112" s="3">
        <v>23775</v>
      </c>
      <c r="D112">
        <v>23780</v>
      </c>
      <c r="E112">
        <v>23760</v>
      </c>
      <c r="F112">
        <v>23775</v>
      </c>
      <c r="G112">
        <f t="shared" si="2"/>
        <v>23805</v>
      </c>
      <c r="H112">
        <f t="shared" si="1"/>
        <v>0</v>
      </c>
    </row>
    <row r="113" spans="1:8" x14ac:dyDescent="0.4">
      <c r="A113" s="1">
        <v>43378</v>
      </c>
      <c r="B113" s="2">
        <v>0.79166666666666663</v>
      </c>
      <c r="C113" s="3">
        <v>23780</v>
      </c>
      <c r="D113">
        <v>23810</v>
      </c>
      <c r="E113">
        <v>23770</v>
      </c>
      <c r="F113">
        <v>23800</v>
      </c>
      <c r="G113">
        <f t="shared" si="2"/>
        <v>23802</v>
      </c>
      <c r="H113">
        <f t="shared" si="1"/>
        <v>0</v>
      </c>
    </row>
    <row r="114" spans="1:8" x14ac:dyDescent="0.4">
      <c r="A114" s="1">
        <v>43378</v>
      </c>
      <c r="B114" s="2">
        <v>0.80208333333333337</v>
      </c>
      <c r="C114" s="3">
        <v>23800</v>
      </c>
      <c r="D114">
        <v>23810</v>
      </c>
      <c r="E114">
        <v>23795</v>
      </c>
      <c r="F114">
        <v>23800</v>
      </c>
      <c r="G114">
        <f t="shared" si="2"/>
        <v>23800</v>
      </c>
      <c r="H114">
        <f t="shared" si="1"/>
        <v>0</v>
      </c>
    </row>
    <row r="115" spans="1:8" x14ac:dyDescent="0.4">
      <c r="A115" s="1">
        <v>43378</v>
      </c>
      <c r="B115" s="2">
        <v>0.8125</v>
      </c>
      <c r="C115" s="3">
        <v>23795</v>
      </c>
      <c r="D115">
        <v>23805</v>
      </c>
      <c r="E115">
        <v>23785</v>
      </c>
      <c r="F115">
        <v>23805</v>
      </c>
      <c r="G115">
        <f t="shared" si="2"/>
        <v>23797</v>
      </c>
      <c r="H115">
        <f t="shared" si="1"/>
        <v>0</v>
      </c>
    </row>
    <row r="116" spans="1:8" x14ac:dyDescent="0.4">
      <c r="A116" s="1">
        <v>43378</v>
      </c>
      <c r="B116" s="2">
        <v>0.82291666666666663</v>
      </c>
      <c r="C116" s="3">
        <v>23805</v>
      </c>
      <c r="D116">
        <v>23805</v>
      </c>
      <c r="E116">
        <v>23780</v>
      </c>
      <c r="F116">
        <v>23790</v>
      </c>
      <c r="G116">
        <f t="shared" si="2"/>
        <v>23795</v>
      </c>
      <c r="H116">
        <f t="shared" si="1"/>
        <v>0</v>
      </c>
    </row>
    <row r="117" spans="1:8" x14ac:dyDescent="0.4">
      <c r="A117" s="1">
        <v>43378</v>
      </c>
      <c r="B117" s="2">
        <v>0.83333333333333337</v>
      </c>
      <c r="C117" s="3">
        <v>23785</v>
      </c>
      <c r="D117">
        <v>23825</v>
      </c>
      <c r="E117">
        <v>23785</v>
      </c>
      <c r="F117">
        <v>23820</v>
      </c>
      <c r="G117">
        <f t="shared" si="2"/>
        <v>23793</v>
      </c>
      <c r="H117">
        <f t="shared" si="1"/>
        <v>0</v>
      </c>
    </row>
    <row r="118" spans="1:8" x14ac:dyDescent="0.4">
      <c r="A118" s="1">
        <v>43378</v>
      </c>
      <c r="B118" s="2">
        <v>0.84375</v>
      </c>
      <c r="C118" s="3">
        <v>23820</v>
      </c>
      <c r="D118">
        <v>23820</v>
      </c>
      <c r="E118">
        <v>23800</v>
      </c>
      <c r="F118">
        <v>23805</v>
      </c>
      <c r="G118">
        <f t="shared" si="2"/>
        <v>23792</v>
      </c>
      <c r="H118">
        <f t="shared" si="1"/>
        <v>0</v>
      </c>
    </row>
    <row r="119" spans="1:8" x14ac:dyDescent="0.4">
      <c r="A119" s="1">
        <v>43378</v>
      </c>
      <c r="B119" s="2">
        <v>0.85416666666666663</v>
      </c>
      <c r="C119" s="3">
        <v>23805</v>
      </c>
      <c r="D119">
        <v>23815</v>
      </c>
      <c r="E119">
        <v>23795</v>
      </c>
      <c r="F119">
        <v>23805</v>
      </c>
      <c r="G119">
        <f t="shared" si="2"/>
        <v>23789</v>
      </c>
      <c r="H119">
        <f t="shared" si="1"/>
        <v>0</v>
      </c>
    </row>
    <row r="120" spans="1:8" x14ac:dyDescent="0.4">
      <c r="A120" s="1">
        <v>43378</v>
      </c>
      <c r="B120" s="2">
        <v>0.86458333333333337</v>
      </c>
      <c r="C120" s="3">
        <v>23805</v>
      </c>
      <c r="D120">
        <v>23815</v>
      </c>
      <c r="E120">
        <v>23795</v>
      </c>
      <c r="F120">
        <v>23810</v>
      </c>
      <c r="G120">
        <f t="shared" si="2"/>
        <v>23787</v>
      </c>
      <c r="H120">
        <f t="shared" si="1"/>
        <v>0</v>
      </c>
    </row>
    <row r="121" spans="1:8" x14ac:dyDescent="0.4">
      <c r="A121" s="1">
        <v>43378</v>
      </c>
      <c r="B121" s="2">
        <v>0.875</v>
      </c>
      <c r="C121" s="3">
        <v>23810</v>
      </c>
      <c r="D121">
        <v>23810</v>
      </c>
      <c r="E121">
        <v>23780</v>
      </c>
      <c r="F121">
        <v>23790</v>
      </c>
      <c r="G121">
        <f t="shared" si="2"/>
        <v>23784</v>
      </c>
      <c r="H121">
        <f t="shared" si="1"/>
        <v>0</v>
      </c>
    </row>
    <row r="122" spans="1:8" x14ac:dyDescent="0.4">
      <c r="A122" s="1">
        <v>43378</v>
      </c>
      <c r="B122" s="2">
        <v>0.88541666666666663</v>
      </c>
      <c r="C122" s="3">
        <v>23790</v>
      </c>
      <c r="D122">
        <v>23790</v>
      </c>
      <c r="E122">
        <v>23760</v>
      </c>
      <c r="F122">
        <v>23785</v>
      </c>
      <c r="G122">
        <f t="shared" si="2"/>
        <v>23782</v>
      </c>
      <c r="H122">
        <f t="shared" si="1"/>
        <v>0</v>
      </c>
    </row>
    <row r="123" spans="1:8" x14ac:dyDescent="0.4">
      <c r="A123" s="1">
        <v>43378</v>
      </c>
      <c r="B123" s="2">
        <v>0.89583333333333337</v>
      </c>
      <c r="C123" s="3">
        <v>23780</v>
      </c>
      <c r="D123">
        <v>23840</v>
      </c>
      <c r="E123">
        <v>23750</v>
      </c>
      <c r="F123">
        <v>23775</v>
      </c>
      <c r="G123">
        <f t="shared" si="2"/>
        <v>23779</v>
      </c>
      <c r="H123">
        <f t="shared" si="1"/>
        <v>0</v>
      </c>
    </row>
    <row r="124" spans="1:8" x14ac:dyDescent="0.4">
      <c r="A124" s="1">
        <v>43378</v>
      </c>
      <c r="B124" s="2">
        <v>0.90625</v>
      </c>
      <c r="C124" s="3">
        <v>23775</v>
      </c>
      <c r="D124">
        <v>23795</v>
      </c>
      <c r="E124">
        <v>23760</v>
      </c>
      <c r="F124">
        <v>23780</v>
      </c>
      <c r="G124">
        <f t="shared" si="2"/>
        <v>23779</v>
      </c>
      <c r="H124">
        <f t="shared" si="1"/>
        <v>0</v>
      </c>
    </row>
    <row r="125" spans="1:8" x14ac:dyDescent="0.4">
      <c r="A125" s="1">
        <v>43378</v>
      </c>
      <c r="B125" s="2">
        <v>0.91666666666666663</v>
      </c>
      <c r="C125" s="3">
        <v>23775</v>
      </c>
      <c r="D125">
        <v>23825</v>
      </c>
      <c r="E125">
        <v>23770</v>
      </c>
      <c r="F125">
        <v>23820</v>
      </c>
      <c r="G125">
        <f t="shared" si="2"/>
        <v>23779</v>
      </c>
      <c r="H125">
        <f t="shared" si="1"/>
        <v>0</v>
      </c>
    </row>
    <row r="126" spans="1:8" x14ac:dyDescent="0.4">
      <c r="A126" s="1">
        <v>43378</v>
      </c>
      <c r="B126" s="2">
        <v>0.92708333333333337</v>
      </c>
      <c r="C126" s="3">
        <v>23820</v>
      </c>
      <c r="D126">
        <v>23835</v>
      </c>
      <c r="E126">
        <v>23790</v>
      </c>
      <c r="F126">
        <v>23795</v>
      </c>
      <c r="G126">
        <f t="shared" si="2"/>
        <v>23779</v>
      </c>
      <c r="H126">
        <f t="shared" si="1"/>
        <v>0</v>
      </c>
    </row>
    <row r="127" spans="1:8" x14ac:dyDescent="0.4">
      <c r="A127" s="1">
        <v>43378</v>
      </c>
      <c r="B127" s="2">
        <v>0.9375</v>
      </c>
      <c r="C127" s="3">
        <v>23795</v>
      </c>
      <c r="D127">
        <v>23855</v>
      </c>
      <c r="E127">
        <v>23770</v>
      </c>
      <c r="F127">
        <v>23850</v>
      </c>
      <c r="G127">
        <f t="shared" si="2"/>
        <v>23780</v>
      </c>
      <c r="H127">
        <f t="shared" si="1"/>
        <v>0</v>
      </c>
    </row>
    <row r="128" spans="1:8" x14ac:dyDescent="0.4">
      <c r="A128" s="1">
        <v>43378</v>
      </c>
      <c r="B128" s="2">
        <v>0.94791666666666663</v>
      </c>
      <c r="C128" s="3">
        <v>23850</v>
      </c>
      <c r="D128">
        <v>23885</v>
      </c>
      <c r="E128">
        <v>23760</v>
      </c>
      <c r="F128">
        <v>23765</v>
      </c>
      <c r="G128">
        <f t="shared" si="2"/>
        <v>23780</v>
      </c>
      <c r="H128">
        <f t="shared" si="1"/>
        <v>0</v>
      </c>
    </row>
    <row r="129" spans="1:8" x14ac:dyDescent="0.4">
      <c r="A129" s="1">
        <v>43378</v>
      </c>
      <c r="B129" s="2">
        <v>0.95833333333333337</v>
      </c>
      <c r="C129" s="3">
        <v>23760</v>
      </c>
      <c r="D129">
        <v>23790</v>
      </c>
      <c r="E129">
        <v>23740</v>
      </c>
      <c r="F129">
        <v>23745</v>
      </c>
      <c r="G129">
        <f t="shared" si="2"/>
        <v>23779</v>
      </c>
      <c r="H129">
        <f t="shared" si="1"/>
        <v>0</v>
      </c>
    </row>
    <row r="130" spans="1:8" x14ac:dyDescent="0.4">
      <c r="A130" s="1">
        <v>43378</v>
      </c>
      <c r="B130" s="2">
        <v>0.96875</v>
      </c>
      <c r="C130" s="3">
        <v>23745</v>
      </c>
      <c r="D130">
        <v>23800</v>
      </c>
      <c r="E130">
        <v>23740</v>
      </c>
      <c r="F130">
        <v>23785</v>
      </c>
      <c r="G130">
        <f t="shared" si="2"/>
        <v>23780</v>
      </c>
      <c r="H130">
        <f t="shared" si="1"/>
        <v>0</v>
      </c>
    </row>
    <row r="131" spans="1:8" x14ac:dyDescent="0.4">
      <c r="A131" s="1">
        <v>43378</v>
      </c>
      <c r="B131" s="2">
        <v>0.97916666666666663</v>
      </c>
      <c r="C131" s="3">
        <v>23785</v>
      </c>
      <c r="D131">
        <v>23790</v>
      </c>
      <c r="E131">
        <v>23750</v>
      </c>
      <c r="F131">
        <v>23765</v>
      </c>
      <c r="G131">
        <f t="shared" si="2"/>
        <v>23780</v>
      </c>
      <c r="H131">
        <f t="shared" si="1"/>
        <v>0</v>
      </c>
    </row>
    <row r="132" spans="1:8" x14ac:dyDescent="0.4">
      <c r="A132" s="1">
        <v>43378</v>
      </c>
      <c r="B132" s="2">
        <v>0.98958333333333337</v>
      </c>
      <c r="C132" s="3">
        <v>23770</v>
      </c>
      <c r="D132">
        <v>23770</v>
      </c>
      <c r="E132">
        <v>23710</v>
      </c>
      <c r="F132">
        <v>23730</v>
      </c>
      <c r="G132">
        <f t="shared" si="2"/>
        <v>23781</v>
      </c>
      <c r="H132">
        <f t="shared" ref="H132:H195" si="3">_xlfn.IFS(AND(B132&gt;=TIMEVALUE("8:45:00"),B132&lt;=TIMEVALUE("10:15:00")),1,AND(B132&gt;=TIMEVALUE("10:30:00"),B132&lt;=TIMEVALUE("12:15:00")),2,TRUE,0)</f>
        <v>0</v>
      </c>
    </row>
    <row r="133" spans="1:8" x14ac:dyDescent="0.4">
      <c r="A133" s="1">
        <v>43379</v>
      </c>
      <c r="B133" s="2">
        <v>0</v>
      </c>
      <c r="C133" s="3">
        <v>23725</v>
      </c>
      <c r="D133">
        <v>23735</v>
      </c>
      <c r="E133">
        <v>23665</v>
      </c>
      <c r="F133">
        <v>23690</v>
      </c>
      <c r="G133">
        <f t="shared" si="2"/>
        <v>23781</v>
      </c>
      <c r="H133">
        <f t="shared" si="3"/>
        <v>0</v>
      </c>
    </row>
    <row r="134" spans="1:8" x14ac:dyDescent="0.4">
      <c r="A134" s="1">
        <v>43379</v>
      </c>
      <c r="B134" s="2">
        <v>1.0416666666666666E-2</v>
      </c>
      <c r="C134" s="3">
        <v>23690</v>
      </c>
      <c r="D134">
        <v>23695</v>
      </c>
      <c r="E134">
        <v>23640</v>
      </c>
      <c r="F134">
        <v>23645</v>
      </c>
      <c r="G134">
        <f t="shared" si="2"/>
        <v>23780</v>
      </c>
      <c r="H134">
        <f t="shared" si="3"/>
        <v>0</v>
      </c>
    </row>
    <row r="135" spans="1:8" x14ac:dyDescent="0.4">
      <c r="A135" s="1">
        <v>43379</v>
      </c>
      <c r="B135" s="2">
        <v>2.0833333333333332E-2</v>
      </c>
      <c r="C135" s="3">
        <v>23645</v>
      </c>
      <c r="D135">
        <v>23655</v>
      </c>
      <c r="E135">
        <v>23600</v>
      </c>
      <c r="F135">
        <v>23615</v>
      </c>
      <c r="G135">
        <f t="shared" si="2"/>
        <v>23779</v>
      </c>
      <c r="H135">
        <f t="shared" si="3"/>
        <v>0</v>
      </c>
    </row>
    <row r="136" spans="1:8" x14ac:dyDescent="0.4">
      <c r="A136" s="1">
        <v>43379</v>
      </c>
      <c r="B136" s="2">
        <v>3.125E-2</v>
      </c>
      <c r="C136" s="3">
        <v>23615</v>
      </c>
      <c r="D136">
        <v>23620</v>
      </c>
      <c r="E136">
        <v>23585</v>
      </c>
      <c r="F136">
        <v>23590</v>
      </c>
      <c r="G136">
        <f t="shared" si="2"/>
        <v>23778</v>
      </c>
      <c r="H136">
        <f t="shared" si="3"/>
        <v>0</v>
      </c>
    </row>
    <row r="137" spans="1:8" x14ac:dyDescent="0.4">
      <c r="A137" s="1">
        <v>43379</v>
      </c>
      <c r="B137" s="2">
        <v>4.1666666666666664E-2</v>
      </c>
      <c r="C137" s="3">
        <v>23590</v>
      </c>
      <c r="D137">
        <v>23620</v>
      </c>
      <c r="E137">
        <v>23585</v>
      </c>
      <c r="F137">
        <v>23595</v>
      </c>
      <c r="G137">
        <f t="shared" si="2"/>
        <v>23777</v>
      </c>
      <c r="H137">
        <f t="shared" si="3"/>
        <v>0</v>
      </c>
    </row>
    <row r="138" spans="1:8" x14ac:dyDescent="0.4">
      <c r="A138" s="1">
        <v>43379</v>
      </c>
      <c r="B138" s="2">
        <v>5.2083333333333336E-2</v>
      </c>
      <c r="C138" s="3">
        <v>23595</v>
      </c>
      <c r="D138">
        <v>23625</v>
      </c>
      <c r="E138">
        <v>23585</v>
      </c>
      <c r="F138">
        <v>23615</v>
      </c>
      <c r="G138">
        <f t="shared" si="2"/>
        <v>23776</v>
      </c>
      <c r="H138">
        <f t="shared" si="3"/>
        <v>0</v>
      </c>
    </row>
    <row r="139" spans="1:8" x14ac:dyDescent="0.4">
      <c r="A139" s="1">
        <v>43379</v>
      </c>
      <c r="B139" s="2">
        <v>6.25E-2</v>
      </c>
      <c r="C139" s="3">
        <v>23615</v>
      </c>
      <c r="D139">
        <v>23615</v>
      </c>
      <c r="E139">
        <v>23555</v>
      </c>
      <c r="F139">
        <v>23570</v>
      </c>
      <c r="G139">
        <f t="shared" si="2"/>
        <v>23775</v>
      </c>
      <c r="H139">
        <f t="shared" si="3"/>
        <v>0</v>
      </c>
    </row>
    <row r="140" spans="1:8" x14ac:dyDescent="0.4">
      <c r="A140" s="1">
        <v>43379</v>
      </c>
      <c r="B140" s="2">
        <v>7.2916666666666671E-2</v>
      </c>
      <c r="C140" s="3">
        <v>23565</v>
      </c>
      <c r="D140">
        <v>23600</v>
      </c>
      <c r="E140">
        <v>23560</v>
      </c>
      <c r="F140">
        <v>23585</v>
      </c>
      <c r="G140">
        <f t="shared" si="2"/>
        <v>23774</v>
      </c>
      <c r="H140">
        <f t="shared" si="3"/>
        <v>0</v>
      </c>
    </row>
    <row r="141" spans="1:8" x14ac:dyDescent="0.4">
      <c r="A141" s="1">
        <v>43379</v>
      </c>
      <c r="B141" s="2">
        <v>8.3333333333333329E-2</v>
      </c>
      <c r="C141" s="3">
        <v>23580</v>
      </c>
      <c r="D141">
        <v>23590</v>
      </c>
      <c r="E141">
        <v>23560</v>
      </c>
      <c r="F141">
        <v>23580</v>
      </c>
      <c r="G141">
        <f t="shared" si="2"/>
        <v>23772</v>
      </c>
      <c r="H141">
        <f t="shared" si="3"/>
        <v>0</v>
      </c>
    </row>
    <row r="142" spans="1:8" x14ac:dyDescent="0.4">
      <c r="A142" s="1">
        <v>43379</v>
      </c>
      <c r="B142" s="2">
        <v>9.375E-2</v>
      </c>
      <c r="C142" s="3">
        <v>23580</v>
      </c>
      <c r="D142">
        <v>23600</v>
      </c>
      <c r="E142">
        <v>23555</v>
      </c>
      <c r="F142">
        <v>23570</v>
      </c>
      <c r="G142">
        <f t="shared" ref="G142:G201" si="4">ROUNDDOWN(AVERAGE(F68:F142),0)</f>
        <v>23770</v>
      </c>
      <c r="H142">
        <f t="shared" si="3"/>
        <v>0</v>
      </c>
    </row>
    <row r="143" spans="1:8" x14ac:dyDescent="0.4">
      <c r="A143" s="1">
        <v>43379</v>
      </c>
      <c r="B143" s="2">
        <v>0.10416666666666667</v>
      </c>
      <c r="C143" s="3">
        <v>23575</v>
      </c>
      <c r="D143">
        <v>23610</v>
      </c>
      <c r="E143">
        <v>23560</v>
      </c>
      <c r="F143">
        <v>23610</v>
      </c>
      <c r="G143">
        <f t="shared" si="4"/>
        <v>23769</v>
      </c>
      <c r="H143">
        <f t="shared" si="3"/>
        <v>0</v>
      </c>
    </row>
    <row r="144" spans="1:8" x14ac:dyDescent="0.4">
      <c r="A144" s="1">
        <v>43379</v>
      </c>
      <c r="B144" s="2">
        <v>0.11458333333333333</v>
      </c>
      <c r="C144" s="3">
        <v>23610</v>
      </c>
      <c r="D144">
        <v>23625</v>
      </c>
      <c r="E144">
        <v>23590</v>
      </c>
      <c r="F144">
        <v>23600</v>
      </c>
      <c r="G144">
        <f t="shared" si="4"/>
        <v>23767</v>
      </c>
      <c r="H144">
        <f t="shared" si="3"/>
        <v>0</v>
      </c>
    </row>
    <row r="145" spans="1:8" x14ac:dyDescent="0.4">
      <c r="A145" s="1">
        <v>43379</v>
      </c>
      <c r="B145" s="2">
        <v>0.125</v>
      </c>
      <c r="C145" s="3">
        <v>23600</v>
      </c>
      <c r="D145">
        <v>23610</v>
      </c>
      <c r="E145">
        <v>23580</v>
      </c>
      <c r="F145">
        <v>23585</v>
      </c>
      <c r="G145">
        <f t="shared" si="4"/>
        <v>23765</v>
      </c>
      <c r="H145">
        <f t="shared" si="3"/>
        <v>0</v>
      </c>
    </row>
    <row r="146" spans="1:8" x14ac:dyDescent="0.4">
      <c r="A146" s="1">
        <v>43379</v>
      </c>
      <c r="B146" s="2">
        <v>0.13541666666666666</v>
      </c>
      <c r="C146" s="3">
        <v>23580</v>
      </c>
      <c r="D146">
        <v>23635</v>
      </c>
      <c r="E146">
        <v>23580</v>
      </c>
      <c r="F146">
        <v>23630</v>
      </c>
      <c r="G146">
        <f t="shared" si="4"/>
        <v>23764</v>
      </c>
      <c r="H146">
        <f t="shared" si="3"/>
        <v>0</v>
      </c>
    </row>
    <row r="147" spans="1:8" x14ac:dyDescent="0.4">
      <c r="A147" s="1">
        <v>43379</v>
      </c>
      <c r="B147" s="2">
        <v>0.14583333333333334</v>
      </c>
      <c r="C147" s="3">
        <v>23630</v>
      </c>
      <c r="D147">
        <v>23645</v>
      </c>
      <c r="E147">
        <v>23615</v>
      </c>
      <c r="F147">
        <v>23635</v>
      </c>
      <c r="G147">
        <f t="shared" si="4"/>
        <v>23762</v>
      </c>
      <c r="H147">
        <f t="shared" si="3"/>
        <v>0</v>
      </c>
    </row>
    <row r="148" spans="1:8" x14ac:dyDescent="0.4">
      <c r="A148" s="1">
        <v>43379</v>
      </c>
      <c r="B148" s="2">
        <v>0.15625</v>
      </c>
      <c r="C148" s="3">
        <v>23635</v>
      </c>
      <c r="D148">
        <v>23645</v>
      </c>
      <c r="E148">
        <v>23615</v>
      </c>
      <c r="F148">
        <v>23635</v>
      </c>
      <c r="G148">
        <f t="shared" si="4"/>
        <v>23761</v>
      </c>
      <c r="H148">
        <f t="shared" si="3"/>
        <v>0</v>
      </c>
    </row>
    <row r="149" spans="1:8" x14ac:dyDescent="0.4">
      <c r="A149" s="1">
        <v>43379</v>
      </c>
      <c r="B149" s="2">
        <v>0.16666666666666666</v>
      </c>
      <c r="C149" s="3">
        <v>23635</v>
      </c>
      <c r="D149">
        <v>23655</v>
      </c>
      <c r="E149">
        <v>23620</v>
      </c>
      <c r="F149">
        <v>23640</v>
      </c>
      <c r="G149">
        <f t="shared" si="4"/>
        <v>23759</v>
      </c>
      <c r="H149">
        <f t="shared" si="3"/>
        <v>0</v>
      </c>
    </row>
    <row r="150" spans="1:8" x14ac:dyDescent="0.4">
      <c r="A150" s="1">
        <v>43379</v>
      </c>
      <c r="B150" s="2">
        <v>0.17708333333333334</v>
      </c>
      <c r="C150" s="3">
        <v>23640</v>
      </c>
      <c r="D150">
        <v>23650</v>
      </c>
      <c r="E150">
        <v>23625</v>
      </c>
      <c r="F150">
        <v>23630</v>
      </c>
      <c r="G150">
        <f t="shared" si="4"/>
        <v>23758</v>
      </c>
      <c r="H150">
        <f t="shared" si="3"/>
        <v>0</v>
      </c>
    </row>
    <row r="151" spans="1:8" x14ac:dyDescent="0.4">
      <c r="A151" s="1">
        <v>43379</v>
      </c>
      <c r="B151" s="2">
        <v>0.1875</v>
      </c>
      <c r="C151" s="3">
        <v>23635</v>
      </c>
      <c r="D151">
        <v>23635</v>
      </c>
      <c r="E151">
        <v>23595</v>
      </c>
      <c r="F151">
        <v>23635</v>
      </c>
      <c r="G151">
        <f t="shared" si="4"/>
        <v>23756</v>
      </c>
      <c r="H151">
        <f t="shared" si="3"/>
        <v>0</v>
      </c>
    </row>
    <row r="152" spans="1:8" x14ac:dyDescent="0.4">
      <c r="A152" s="1">
        <v>43379</v>
      </c>
      <c r="B152" s="2">
        <v>0.19791666666666666</v>
      </c>
      <c r="C152" s="3">
        <v>23630</v>
      </c>
      <c r="D152">
        <v>23660</v>
      </c>
      <c r="E152">
        <v>23630</v>
      </c>
      <c r="F152">
        <v>23655</v>
      </c>
      <c r="G152">
        <f t="shared" si="4"/>
        <v>23753</v>
      </c>
      <c r="H152">
        <f t="shared" si="3"/>
        <v>0</v>
      </c>
    </row>
    <row r="153" spans="1:8" x14ac:dyDescent="0.4">
      <c r="A153" s="1">
        <v>43379</v>
      </c>
      <c r="B153" s="2">
        <v>0.20833333333333334</v>
      </c>
      <c r="C153" s="3">
        <v>23650</v>
      </c>
      <c r="D153">
        <v>23665</v>
      </c>
      <c r="E153">
        <v>23650</v>
      </c>
      <c r="F153">
        <v>23660</v>
      </c>
      <c r="G153">
        <f t="shared" si="4"/>
        <v>23751</v>
      </c>
      <c r="H153">
        <f t="shared" si="3"/>
        <v>0</v>
      </c>
    </row>
    <row r="154" spans="1:8" x14ac:dyDescent="0.4">
      <c r="A154" s="1">
        <v>43379</v>
      </c>
      <c r="B154" s="2">
        <v>0.21875</v>
      </c>
      <c r="C154" s="3">
        <v>23660</v>
      </c>
      <c r="D154">
        <v>23660</v>
      </c>
      <c r="E154">
        <v>23640</v>
      </c>
      <c r="F154">
        <v>23650</v>
      </c>
      <c r="G154">
        <f t="shared" si="4"/>
        <v>23749</v>
      </c>
      <c r="H154">
        <f t="shared" si="3"/>
        <v>0</v>
      </c>
    </row>
    <row r="155" spans="1:8" x14ac:dyDescent="0.4">
      <c r="A155" s="1">
        <v>43379</v>
      </c>
      <c r="B155" s="2">
        <v>0.22916666666666666</v>
      </c>
      <c r="C155" s="3">
        <v>23650</v>
      </c>
      <c r="D155">
        <v>23650</v>
      </c>
      <c r="E155">
        <v>23650</v>
      </c>
      <c r="F155">
        <v>23650</v>
      </c>
      <c r="G155">
        <f t="shared" si="4"/>
        <v>23746</v>
      </c>
      <c r="H155">
        <f t="shared" si="3"/>
        <v>0</v>
      </c>
    </row>
    <row r="156" spans="1:8" x14ac:dyDescent="0.4">
      <c r="A156" s="1">
        <v>43382</v>
      </c>
      <c r="B156" s="2">
        <v>0.36458333333333331</v>
      </c>
      <c r="C156" s="3">
        <v>23560</v>
      </c>
      <c r="D156">
        <v>23570</v>
      </c>
      <c r="E156">
        <v>23535</v>
      </c>
      <c r="F156">
        <v>23550</v>
      </c>
      <c r="G156">
        <f t="shared" si="4"/>
        <v>23742</v>
      </c>
      <c r="H156">
        <f t="shared" si="3"/>
        <v>1</v>
      </c>
    </row>
    <row r="157" spans="1:8" x14ac:dyDescent="0.4">
      <c r="A157" s="1">
        <v>43382</v>
      </c>
      <c r="B157" s="2">
        <v>0.375</v>
      </c>
      <c r="C157" s="3">
        <v>23545</v>
      </c>
      <c r="D157">
        <v>23570</v>
      </c>
      <c r="E157">
        <v>23495</v>
      </c>
      <c r="F157">
        <v>23525</v>
      </c>
      <c r="G157">
        <f t="shared" si="4"/>
        <v>23738</v>
      </c>
      <c r="H157">
        <f t="shared" si="3"/>
        <v>1</v>
      </c>
    </row>
    <row r="158" spans="1:8" x14ac:dyDescent="0.4">
      <c r="A158" s="1">
        <v>43382</v>
      </c>
      <c r="B158" s="2">
        <v>0.38541666666666669</v>
      </c>
      <c r="C158" s="3">
        <v>23520</v>
      </c>
      <c r="D158">
        <v>23540</v>
      </c>
      <c r="E158">
        <v>23470</v>
      </c>
      <c r="F158">
        <v>23495</v>
      </c>
      <c r="G158">
        <f t="shared" si="4"/>
        <v>23733</v>
      </c>
      <c r="H158">
        <f t="shared" si="3"/>
        <v>1</v>
      </c>
    </row>
    <row r="159" spans="1:8" x14ac:dyDescent="0.4">
      <c r="A159" s="1">
        <v>43382</v>
      </c>
      <c r="B159" s="2">
        <v>0.39583333333333331</v>
      </c>
      <c r="C159" s="3">
        <v>23495</v>
      </c>
      <c r="D159">
        <v>23520</v>
      </c>
      <c r="E159">
        <v>23470</v>
      </c>
      <c r="F159">
        <v>23495</v>
      </c>
      <c r="G159">
        <f t="shared" si="4"/>
        <v>23728</v>
      </c>
      <c r="H159">
        <f t="shared" si="3"/>
        <v>1</v>
      </c>
    </row>
    <row r="160" spans="1:8" x14ac:dyDescent="0.4">
      <c r="A160" s="1">
        <v>43382</v>
      </c>
      <c r="B160" s="2">
        <v>0.40625</v>
      </c>
      <c r="C160" s="3">
        <v>23495</v>
      </c>
      <c r="D160">
        <v>23540</v>
      </c>
      <c r="E160">
        <v>23485</v>
      </c>
      <c r="F160">
        <v>23525</v>
      </c>
      <c r="G160">
        <f t="shared" si="4"/>
        <v>23725</v>
      </c>
      <c r="H160">
        <f t="shared" si="3"/>
        <v>1</v>
      </c>
    </row>
    <row r="161" spans="1:8" x14ac:dyDescent="0.4">
      <c r="A161" s="1">
        <v>43382</v>
      </c>
      <c r="B161" s="2">
        <v>0.41666666666666669</v>
      </c>
      <c r="C161" s="3">
        <v>23525</v>
      </c>
      <c r="D161">
        <v>23535</v>
      </c>
      <c r="E161">
        <v>23460</v>
      </c>
      <c r="F161">
        <v>23485</v>
      </c>
      <c r="G161">
        <f t="shared" si="4"/>
        <v>23721</v>
      </c>
      <c r="H161">
        <f t="shared" si="3"/>
        <v>1</v>
      </c>
    </row>
    <row r="162" spans="1:8" x14ac:dyDescent="0.4">
      <c r="A162" s="1">
        <v>43382</v>
      </c>
      <c r="B162" s="2">
        <v>0.42708333333333331</v>
      </c>
      <c r="C162" s="3">
        <v>23480</v>
      </c>
      <c r="D162">
        <v>23515</v>
      </c>
      <c r="E162">
        <v>23480</v>
      </c>
      <c r="F162">
        <v>23510</v>
      </c>
      <c r="G162">
        <f t="shared" si="4"/>
        <v>23717</v>
      </c>
      <c r="H162">
        <f t="shared" si="3"/>
        <v>1</v>
      </c>
    </row>
    <row r="163" spans="1:8" x14ac:dyDescent="0.4">
      <c r="A163" s="1">
        <v>43382</v>
      </c>
      <c r="B163" s="2">
        <v>0.4375</v>
      </c>
      <c r="C163" s="3">
        <v>23510</v>
      </c>
      <c r="D163">
        <v>23570</v>
      </c>
      <c r="E163">
        <v>23450</v>
      </c>
      <c r="F163">
        <v>23460</v>
      </c>
      <c r="G163">
        <f t="shared" si="4"/>
        <v>23712</v>
      </c>
      <c r="H163">
        <f t="shared" si="3"/>
        <v>2</v>
      </c>
    </row>
    <row r="164" spans="1:8" x14ac:dyDescent="0.4">
      <c r="A164" s="1">
        <v>43382</v>
      </c>
      <c r="B164" s="2">
        <v>0.44791666666666669</v>
      </c>
      <c r="C164" s="3">
        <v>23460</v>
      </c>
      <c r="D164">
        <v>23490</v>
      </c>
      <c r="E164">
        <v>23440</v>
      </c>
      <c r="F164">
        <v>23470</v>
      </c>
      <c r="G164">
        <f t="shared" si="4"/>
        <v>23708</v>
      </c>
      <c r="H164">
        <f t="shared" si="3"/>
        <v>2</v>
      </c>
    </row>
    <row r="165" spans="1:8" x14ac:dyDescent="0.4">
      <c r="A165" s="1">
        <v>43382</v>
      </c>
      <c r="B165" s="2">
        <v>0.45833333333333331</v>
      </c>
      <c r="C165" s="3">
        <v>23465</v>
      </c>
      <c r="D165">
        <v>23560</v>
      </c>
      <c r="E165">
        <v>23450</v>
      </c>
      <c r="F165">
        <v>23545</v>
      </c>
      <c r="G165">
        <f t="shared" si="4"/>
        <v>23704</v>
      </c>
      <c r="H165">
        <f t="shared" si="3"/>
        <v>2</v>
      </c>
    </row>
    <row r="166" spans="1:8" x14ac:dyDescent="0.4">
      <c r="A166" s="1">
        <v>43382</v>
      </c>
      <c r="B166" s="2">
        <v>0.46875</v>
      </c>
      <c r="C166" s="3">
        <v>23545</v>
      </c>
      <c r="D166">
        <v>23600</v>
      </c>
      <c r="E166">
        <v>23530</v>
      </c>
      <c r="F166">
        <v>23590</v>
      </c>
      <c r="G166">
        <f t="shared" si="4"/>
        <v>23701</v>
      </c>
      <c r="H166">
        <f t="shared" si="3"/>
        <v>2</v>
      </c>
    </row>
    <row r="167" spans="1:8" x14ac:dyDescent="0.4">
      <c r="A167" s="1">
        <v>43382</v>
      </c>
      <c r="B167" s="2">
        <v>0.47916666666666669</v>
      </c>
      <c r="C167" s="3">
        <v>23590</v>
      </c>
      <c r="D167">
        <v>23595</v>
      </c>
      <c r="E167">
        <v>23550</v>
      </c>
      <c r="F167">
        <v>23550</v>
      </c>
      <c r="G167">
        <f t="shared" si="4"/>
        <v>23697</v>
      </c>
      <c r="H167">
        <f t="shared" si="3"/>
        <v>2</v>
      </c>
    </row>
    <row r="168" spans="1:8" x14ac:dyDescent="0.4">
      <c r="A168" s="1">
        <v>43382</v>
      </c>
      <c r="B168" s="2">
        <v>0.48958333333333331</v>
      </c>
      <c r="C168" s="3">
        <v>23555</v>
      </c>
      <c r="D168">
        <v>23555</v>
      </c>
      <c r="E168">
        <v>23520</v>
      </c>
      <c r="F168">
        <v>23540</v>
      </c>
      <c r="G168">
        <f t="shared" si="4"/>
        <v>23693</v>
      </c>
      <c r="H168">
        <f t="shared" si="3"/>
        <v>2</v>
      </c>
    </row>
    <row r="169" spans="1:8" x14ac:dyDescent="0.4">
      <c r="A169" s="1">
        <v>43382</v>
      </c>
      <c r="B169" s="2">
        <v>0.5</v>
      </c>
      <c r="C169" s="3">
        <v>23535</v>
      </c>
      <c r="D169">
        <v>23540</v>
      </c>
      <c r="E169">
        <v>23500</v>
      </c>
      <c r="F169">
        <v>23525</v>
      </c>
      <c r="G169">
        <f t="shared" si="4"/>
        <v>23688</v>
      </c>
      <c r="H169">
        <f t="shared" si="3"/>
        <v>2</v>
      </c>
    </row>
    <row r="170" spans="1:8" x14ac:dyDescent="0.4">
      <c r="A170" s="1">
        <v>43382</v>
      </c>
      <c r="B170" s="2">
        <v>0.51041666666666663</v>
      </c>
      <c r="C170" s="3">
        <v>23525</v>
      </c>
      <c r="D170">
        <v>23570</v>
      </c>
      <c r="E170">
        <v>23520</v>
      </c>
      <c r="F170">
        <v>23545</v>
      </c>
      <c r="G170">
        <f t="shared" si="4"/>
        <v>23684</v>
      </c>
      <c r="H170">
        <f t="shared" si="3"/>
        <v>2</v>
      </c>
    </row>
    <row r="171" spans="1:8" x14ac:dyDescent="0.4">
      <c r="A171" s="1">
        <v>43382</v>
      </c>
      <c r="B171" s="2">
        <v>0.52083333333333337</v>
      </c>
      <c r="C171" s="3">
        <v>23545</v>
      </c>
      <c r="D171">
        <v>23550</v>
      </c>
      <c r="E171">
        <v>23480</v>
      </c>
      <c r="F171">
        <v>23505</v>
      </c>
      <c r="G171">
        <f t="shared" si="4"/>
        <v>23680</v>
      </c>
      <c r="H171">
        <f t="shared" si="3"/>
        <v>0</v>
      </c>
    </row>
    <row r="172" spans="1:8" x14ac:dyDescent="0.4">
      <c r="A172" s="1">
        <v>43382</v>
      </c>
      <c r="B172" s="2">
        <v>0.53125</v>
      </c>
      <c r="C172" s="3">
        <v>23505</v>
      </c>
      <c r="D172">
        <v>23520</v>
      </c>
      <c r="E172">
        <v>23485</v>
      </c>
      <c r="F172">
        <v>23510</v>
      </c>
      <c r="G172">
        <f t="shared" si="4"/>
        <v>23675</v>
      </c>
      <c r="H172">
        <f t="shared" si="3"/>
        <v>0</v>
      </c>
    </row>
    <row r="173" spans="1:8" x14ac:dyDescent="0.4">
      <c r="A173" s="1">
        <v>43382</v>
      </c>
      <c r="B173" s="2">
        <v>0.54166666666666663</v>
      </c>
      <c r="C173" s="3">
        <v>23505</v>
      </c>
      <c r="D173">
        <v>23535</v>
      </c>
      <c r="E173">
        <v>23495</v>
      </c>
      <c r="F173">
        <v>23500</v>
      </c>
      <c r="G173">
        <f t="shared" si="4"/>
        <v>23671</v>
      </c>
      <c r="H173">
        <f t="shared" si="3"/>
        <v>0</v>
      </c>
    </row>
    <row r="174" spans="1:8" x14ac:dyDescent="0.4">
      <c r="A174" s="1">
        <v>43382</v>
      </c>
      <c r="B174" s="2">
        <v>0.55208333333333337</v>
      </c>
      <c r="C174" s="3">
        <v>23500</v>
      </c>
      <c r="D174">
        <v>23505</v>
      </c>
      <c r="E174">
        <v>23455</v>
      </c>
      <c r="F174">
        <v>23475</v>
      </c>
      <c r="G174">
        <f t="shared" si="4"/>
        <v>23666</v>
      </c>
      <c r="H174">
        <f t="shared" si="3"/>
        <v>0</v>
      </c>
    </row>
    <row r="175" spans="1:8" x14ac:dyDescent="0.4">
      <c r="A175" s="1">
        <v>43382</v>
      </c>
      <c r="B175" s="2">
        <v>0.5625</v>
      </c>
      <c r="C175" s="3">
        <v>23475</v>
      </c>
      <c r="D175">
        <v>23510</v>
      </c>
      <c r="E175">
        <v>23475</v>
      </c>
      <c r="F175">
        <v>23490</v>
      </c>
      <c r="G175">
        <f t="shared" si="4"/>
        <v>23662</v>
      </c>
      <c r="H175">
        <f t="shared" si="3"/>
        <v>0</v>
      </c>
    </row>
    <row r="176" spans="1:8" x14ac:dyDescent="0.4">
      <c r="A176" s="1">
        <v>43382</v>
      </c>
      <c r="B176" s="2">
        <v>0.57291666666666663</v>
      </c>
      <c r="C176" s="3">
        <v>23490</v>
      </c>
      <c r="D176">
        <v>23495</v>
      </c>
      <c r="E176">
        <v>23460</v>
      </c>
      <c r="F176">
        <v>23480</v>
      </c>
      <c r="G176">
        <f t="shared" si="4"/>
        <v>23657</v>
      </c>
      <c r="H176">
        <f t="shared" si="3"/>
        <v>0</v>
      </c>
    </row>
    <row r="177" spans="1:8" x14ac:dyDescent="0.4">
      <c r="A177" s="1">
        <v>43382</v>
      </c>
      <c r="B177" s="2">
        <v>0.58333333333333337</v>
      </c>
      <c r="C177" s="3">
        <v>23480</v>
      </c>
      <c r="D177">
        <v>23515</v>
      </c>
      <c r="E177">
        <v>23475</v>
      </c>
      <c r="F177">
        <v>23495</v>
      </c>
      <c r="G177">
        <f t="shared" si="4"/>
        <v>23653</v>
      </c>
      <c r="H177">
        <f t="shared" si="3"/>
        <v>0</v>
      </c>
    </row>
    <row r="178" spans="1:8" x14ac:dyDescent="0.4">
      <c r="A178" s="1">
        <v>43382</v>
      </c>
      <c r="B178" s="2">
        <v>0.59375</v>
      </c>
      <c r="C178" s="3">
        <v>23490</v>
      </c>
      <c r="D178">
        <v>23515</v>
      </c>
      <c r="E178">
        <v>23490</v>
      </c>
      <c r="F178">
        <v>23500</v>
      </c>
      <c r="G178">
        <f t="shared" si="4"/>
        <v>23649</v>
      </c>
      <c r="H178">
        <f t="shared" si="3"/>
        <v>0</v>
      </c>
    </row>
    <row r="179" spans="1:8" x14ac:dyDescent="0.4">
      <c r="A179" s="1">
        <v>43382</v>
      </c>
      <c r="B179" s="2">
        <v>0.60416666666666663</v>
      </c>
      <c r="C179" s="3">
        <v>23505</v>
      </c>
      <c r="D179">
        <v>23525</v>
      </c>
      <c r="E179">
        <v>23490</v>
      </c>
      <c r="F179">
        <v>23500</v>
      </c>
      <c r="G179">
        <f t="shared" si="4"/>
        <v>23646</v>
      </c>
      <c r="H179">
        <f t="shared" si="3"/>
        <v>0</v>
      </c>
    </row>
    <row r="180" spans="1:8" x14ac:dyDescent="0.4">
      <c r="A180" s="1">
        <v>43382</v>
      </c>
      <c r="B180" s="2">
        <v>0.61458333333333337</v>
      </c>
      <c r="C180" s="3">
        <v>23505</v>
      </c>
      <c r="D180">
        <v>23505</v>
      </c>
      <c r="E180">
        <v>23445</v>
      </c>
      <c r="F180">
        <v>23490</v>
      </c>
      <c r="G180">
        <f t="shared" si="4"/>
        <v>23642</v>
      </c>
      <c r="H180">
        <f t="shared" si="3"/>
        <v>0</v>
      </c>
    </row>
    <row r="181" spans="1:8" x14ac:dyDescent="0.4">
      <c r="A181" s="1">
        <v>43382</v>
      </c>
      <c r="B181" s="2">
        <v>0.625</v>
      </c>
      <c r="C181" s="3">
        <v>23485</v>
      </c>
      <c r="D181">
        <v>23510</v>
      </c>
      <c r="E181">
        <v>23475</v>
      </c>
      <c r="F181">
        <v>23485</v>
      </c>
      <c r="G181">
        <f t="shared" si="4"/>
        <v>23638</v>
      </c>
      <c r="H181">
        <f t="shared" si="3"/>
        <v>0</v>
      </c>
    </row>
    <row r="182" spans="1:8" x14ac:dyDescent="0.4">
      <c r="A182" s="1">
        <v>43382</v>
      </c>
      <c r="B182" s="2">
        <v>0.63541666666666663</v>
      </c>
      <c r="C182" s="3">
        <v>23465</v>
      </c>
      <c r="D182">
        <v>23465</v>
      </c>
      <c r="E182">
        <v>23465</v>
      </c>
      <c r="F182">
        <v>23465</v>
      </c>
      <c r="G182">
        <f t="shared" si="4"/>
        <v>23635</v>
      </c>
      <c r="H182">
        <f t="shared" si="3"/>
        <v>0</v>
      </c>
    </row>
    <row r="183" spans="1:8" x14ac:dyDescent="0.4">
      <c r="A183" s="1">
        <v>43382</v>
      </c>
      <c r="B183" s="2">
        <v>0.6875</v>
      </c>
      <c r="C183" s="3">
        <v>23490</v>
      </c>
      <c r="D183">
        <v>23515</v>
      </c>
      <c r="E183">
        <v>23485</v>
      </c>
      <c r="F183">
        <v>23500</v>
      </c>
      <c r="G183">
        <f t="shared" si="4"/>
        <v>23631</v>
      </c>
      <c r="H183">
        <f t="shared" si="3"/>
        <v>0</v>
      </c>
    </row>
    <row r="184" spans="1:8" x14ac:dyDescent="0.4">
      <c r="A184" s="1">
        <v>43382</v>
      </c>
      <c r="B184" s="2">
        <v>0.69791666666666663</v>
      </c>
      <c r="C184" s="3">
        <v>23500</v>
      </c>
      <c r="D184">
        <v>23505</v>
      </c>
      <c r="E184">
        <v>23470</v>
      </c>
      <c r="F184">
        <v>23470</v>
      </c>
      <c r="G184">
        <f t="shared" si="4"/>
        <v>23627</v>
      </c>
      <c r="H184">
        <f t="shared" si="3"/>
        <v>0</v>
      </c>
    </row>
    <row r="185" spans="1:8" x14ac:dyDescent="0.4">
      <c r="A185" s="1">
        <v>43382</v>
      </c>
      <c r="B185" s="2">
        <v>0.70833333333333337</v>
      </c>
      <c r="C185" s="3">
        <v>23470</v>
      </c>
      <c r="D185">
        <v>23475</v>
      </c>
      <c r="E185">
        <v>23430</v>
      </c>
      <c r="F185">
        <v>23435</v>
      </c>
      <c r="G185">
        <f t="shared" si="4"/>
        <v>23623</v>
      </c>
      <c r="H185">
        <f t="shared" si="3"/>
        <v>0</v>
      </c>
    </row>
    <row r="186" spans="1:8" x14ac:dyDescent="0.4">
      <c r="A186" s="1">
        <v>43382</v>
      </c>
      <c r="B186" s="2">
        <v>0.71875</v>
      </c>
      <c r="C186" s="3">
        <v>23430</v>
      </c>
      <c r="D186">
        <v>23455</v>
      </c>
      <c r="E186">
        <v>23430</v>
      </c>
      <c r="F186">
        <v>23430</v>
      </c>
      <c r="G186">
        <f t="shared" si="4"/>
        <v>23618</v>
      </c>
      <c r="H186">
        <f t="shared" si="3"/>
        <v>0</v>
      </c>
    </row>
    <row r="187" spans="1:8" x14ac:dyDescent="0.4">
      <c r="A187" s="1">
        <v>43382</v>
      </c>
      <c r="B187" s="2">
        <v>0.72916666666666663</v>
      </c>
      <c r="C187" s="3">
        <v>23430</v>
      </c>
      <c r="D187">
        <v>23450</v>
      </c>
      <c r="E187">
        <v>23425</v>
      </c>
      <c r="F187">
        <v>23440</v>
      </c>
      <c r="G187">
        <f t="shared" si="4"/>
        <v>23614</v>
      </c>
      <c r="H187">
        <f t="shared" si="3"/>
        <v>0</v>
      </c>
    </row>
    <row r="188" spans="1:8" x14ac:dyDescent="0.4">
      <c r="A188" s="1">
        <v>43382</v>
      </c>
      <c r="B188" s="2">
        <v>0.73958333333333337</v>
      </c>
      <c r="C188" s="3">
        <v>23445</v>
      </c>
      <c r="D188">
        <v>23455</v>
      </c>
      <c r="E188">
        <v>23440</v>
      </c>
      <c r="F188">
        <v>23455</v>
      </c>
      <c r="G188">
        <f t="shared" si="4"/>
        <v>23609</v>
      </c>
      <c r="H188">
        <f t="shared" si="3"/>
        <v>0</v>
      </c>
    </row>
    <row r="189" spans="1:8" x14ac:dyDescent="0.4">
      <c r="A189" s="1">
        <v>43382</v>
      </c>
      <c r="B189" s="2">
        <v>0.75</v>
      </c>
      <c r="C189" s="3">
        <v>23455</v>
      </c>
      <c r="D189">
        <v>23465</v>
      </c>
      <c r="E189">
        <v>23440</v>
      </c>
      <c r="F189">
        <v>23450</v>
      </c>
      <c r="G189">
        <f t="shared" si="4"/>
        <v>23605</v>
      </c>
      <c r="H189">
        <f t="shared" si="3"/>
        <v>0</v>
      </c>
    </row>
    <row r="190" spans="1:8" x14ac:dyDescent="0.4">
      <c r="A190" s="1">
        <v>43382</v>
      </c>
      <c r="B190" s="2">
        <v>0.76041666666666663</v>
      </c>
      <c r="C190" s="3">
        <v>23450</v>
      </c>
      <c r="D190">
        <v>23455</v>
      </c>
      <c r="E190">
        <v>23435</v>
      </c>
      <c r="F190">
        <v>23435</v>
      </c>
      <c r="G190">
        <f t="shared" si="4"/>
        <v>23600</v>
      </c>
      <c r="H190">
        <f t="shared" si="3"/>
        <v>0</v>
      </c>
    </row>
    <row r="191" spans="1:8" x14ac:dyDescent="0.4">
      <c r="A191" s="1">
        <v>43382</v>
      </c>
      <c r="B191" s="2">
        <v>0.77083333333333337</v>
      </c>
      <c r="C191" s="3">
        <v>23435</v>
      </c>
      <c r="D191">
        <v>23435</v>
      </c>
      <c r="E191">
        <v>23365</v>
      </c>
      <c r="F191">
        <v>23370</v>
      </c>
      <c r="G191">
        <f t="shared" si="4"/>
        <v>23594</v>
      </c>
      <c r="H191">
        <f t="shared" si="3"/>
        <v>0</v>
      </c>
    </row>
    <row r="192" spans="1:8" x14ac:dyDescent="0.4">
      <c r="A192" s="1">
        <v>43382</v>
      </c>
      <c r="B192" s="2">
        <v>0.78125</v>
      </c>
      <c r="C192" s="3">
        <v>23370</v>
      </c>
      <c r="D192">
        <v>23385</v>
      </c>
      <c r="E192">
        <v>23330</v>
      </c>
      <c r="F192">
        <v>23340</v>
      </c>
      <c r="G192">
        <f t="shared" si="4"/>
        <v>23588</v>
      </c>
      <c r="H192">
        <f t="shared" si="3"/>
        <v>0</v>
      </c>
    </row>
    <row r="193" spans="1:16" x14ac:dyDescent="0.4">
      <c r="A193" s="1">
        <v>43382</v>
      </c>
      <c r="B193" s="2">
        <v>0.79166666666666663</v>
      </c>
      <c r="C193" s="3">
        <v>23340</v>
      </c>
      <c r="D193">
        <v>23360</v>
      </c>
      <c r="E193">
        <v>23320</v>
      </c>
      <c r="F193">
        <v>23350</v>
      </c>
      <c r="G193">
        <f t="shared" si="4"/>
        <v>23582</v>
      </c>
      <c r="H193">
        <f t="shared" si="3"/>
        <v>0</v>
      </c>
    </row>
    <row r="194" spans="1:16" x14ac:dyDescent="0.4">
      <c r="A194" s="1">
        <v>43382</v>
      </c>
      <c r="B194" s="2">
        <v>0.80208333333333337</v>
      </c>
      <c r="C194" s="3">
        <v>23350</v>
      </c>
      <c r="D194">
        <v>23355</v>
      </c>
      <c r="E194">
        <v>23335</v>
      </c>
      <c r="F194">
        <v>23355</v>
      </c>
      <c r="G194">
        <f t="shared" si="4"/>
        <v>23576</v>
      </c>
      <c r="H194">
        <f t="shared" si="3"/>
        <v>0</v>
      </c>
    </row>
    <row r="195" spans="1:16" x14ac:dyDescent="0.4">
      <c r="A195" s="1">
        <v>43382</v>
      </c>
      <c r="B195" s="2">
        <v>0.8125</v>
      </c>
      <c r="C195" s="3">
        <v>23350</v>
      </c>
      <c r="D195">
        <v>23375</v>
      </c>
      <c r="E195">
        <v>23345</v>
      </c>
      <c r="F195">
        <v>23370</v>
      </c>
      <c r="G195">
        <f t="shared" si="4"/>
        <v>23570</v>
      </c>
      <c r="H195">
        <f t="shared" si="3"/>
        <v>0</v>
      </c>
    </row>
    <row r="196" spans="1:16" x14ac:dyDescent="0.4">
      <c r="A196" s="1">
        <v>43382</v>
      </c>
      <c r="B196" s="2">
        <v>0.82291666666666663</v>
      </c>
      <c r="C196" s="3">
        <v>23365</v>
      </c>
      <c r="D196">
        <v>23390</v>
      </c>
      <c r="E196">
        <v>23365</v>
      </c>
      <c r="F196">
        <v>23390</v>
      </c>
      <c r="G196">
        <f t="shared" si="4"/>
        <v>23564</v>
      </c>
      <c r="H196">
        <f t="shared" ref="H196:H201" si="5">_xlfn.IFS(AND(B196&gt;=TIMEVALUE("8:45:00"),B196&lt;=TIMEVALUE("10:15:00")),1,AND(B196&gt;=TIMEVALUE("10:30:00"),B196&lt;=TIMEVALUE("12:15:00")),2,TRUE,0)</f>
        <v>0</v>
      </c>
    </row>
    <row r="197" spans="1:16" x14ac:dyDescent="0.4">
      <c r="A197" s="1">
        <v>43382</v>
      </c>
      <c r="B197" s="2">
        <v>0.83333333333333337</v>
      </c>
      <c r="C197" s="3">
        <v>23395</v>
      </c>
      <c r="D197">
        <v>23395</v>
      </c>
      <c r="E197">
        <v>23365</v>
      </c>
      <c r="F197">
        <v>23365</v>
      </c>
      <c r="G197">
        <f t="shared" si="4"/>
        <v>23559</v>
      </c>
      <c r="H197">
        <f t="shared" si="5"/>
        <v>0</v>
      </c>
    </row>
    <row r="198" spans="1:16" x14ac:dyDescent="0.4">
      <c r="A198" s="1">
        <v>43382</v>
      </c>
      <c r="B198" s="2">
        <v>0.84375</v>
      </c>
      <c r="C198" s="3">
        <v>23365</v>
      </c>
      <c r="D198">
        <v>23370</v>
      </c>
      <c r="E198">
        <v>23335</v>
      </c>
      <c r="F198">
        <v>23360</v>
      </c>
      <c r="G198">
        <f t="shared" si="4"/>
        <v>23553</v>
      </c>
      <c r="H198">
        <f t="shared" si="5"/>
        <v>0</v>
      </c>
    </row>
    <row r="199" spans="1:16" x14ac:dyDescent="0.4">
      <c r="A199" s="1">
        <v>43382</v>
      </c>
      <c r="B199" s="2">
        <v>0.85416666666666663</v>
      </c>
      <c r="C199" s="3">
        <v>23360</v>
      </c>
      <c r="D199">
        <v>23365</v>
      </c>
      <c r="E199">
        <v>23325</v>
      </c>
      <c r="F199">
        <v>23335</v>
      </c>
      <c r="G199">
        <f t="shared" si="4"/>
        <v>23547</v>
      </c>
      <c r="H199">
        <f t="shared" si="5"/>
        <v>0</v>
      </c>
    </row>
    <row r="200" spans="1:16" x14ac:dyDescent="0.4">
      <c r="A200" s="1">
        <v>43382</v>
      </c>
      <c r="B200" s="2">
        <v>0.86458333333333337</v>
      </c>
      <c r="C200" s="3">
        <v>23330</v>
      </c>
      <c r="D200">
        <v>23350</v>
      </c>
      <c r="E200">
        <v>23325</v>
      </c>
      <c r="F200">
        <v>23335</v>
      </c>
      <c r="G200">
        <f>ROUNDDOWN(AVERAGE(F126:F200),0)</f>
        <v>23541</v>
      </c>
      <c r="H200">
        <f t="shared" si="5"/>
        <v>0</v>
      </c>
    </row>
    <row r="201" spans="1:16" x14ac:dyDescent="0.4">
      <c r="A201" s="1">
        <v>43382</v>
      </c>
      <c r="B201" s="2">
        <v>0.875</v>
      </c>
      <c r="C201" s="3">
        <v>23335</v>
      </c>
      <c r="D201">
        <v>23365</v>
      </c>
      <c r="E201">
        <v>23330</v>
      </c>
      <c r="F201">
        <v>23360</v>
      </c>
      <c r="G201">
        <f t="shared" si="4"/>
        <v>23535</v>
      </c>
      <c r="H201">
        <f t="shared" si="5"/>
        <v>0</v>
      </c>
      <c r="I201" t="s">
        <v>4</v>
      </c>
      <c r="J201">
        <f>ROUNDUP((MAX(D194:D200)+MIN(E194:E200))/2,0)</f>
        <v>23360</v>
      </c>
      <c r="K201" t="s">
        <v>13</v>
      </c>
      <c r="L201">
        <f>_xlfn.MAXIFS(D150:D200,H150:H200,1)</f>
        <v>23570</v>
      </c>
      <c r="M201" t="s">
        <v>15</v>
      </c>
      <c r="N201">
        <f>_xlfn.MINIFS(E150:E200,H150:H200,1)</f>
        <v>23460</v>
      </c>
      <c r="O201" t="s">
        <v>18</v>
      </c>
      <c r="P201" t="b">
        <f ca="1">IF( AND(TIMEVALUE(TEXT(NOW(),"HH:MM:SS"))&gt;=TIMEVALUE("10:30:00"),TIMEVALUE(TEXT(NOW(),"HH:MM:SS"))&lt;=TIMEVALUE("22:15:00")),TRUE,FALSE)</f>
        <v>1</v>
      </c>
    </row>
    <row r="202" spans="1:16" x14ac:dyDescent="0.4">
      <c r="C202" s="3" t="s">
        <v>3</v>
      </c>
      <c r="D202" t="s">
        <v>0</v>
      </c>
      <c r="E202" t="s">
        <v>1</v>
      </c>
      <c r="F202" t="s">
        <v>2</v>
      </c>
      <c r="G202" t="s">
        <v>17</v>
      </c>
      <c r="I202" t="s">
        <v>5</v>
      </c>
      <c r="J202">
        <f>ROUNDUP((MAX(D193:D200)+MIN(E193:E200))/2,0)</f>
        <v>23358</v>
      </c>
      <c r="K202" t="s">
        <v>14</v>
      </c>
      <c r="L202">
        <f>_xlfn.MAXIFS(D150:D200,H150:H200,2)</f>
        <v>23600</v>
      </c>
      <c r="M202" t="s">
        <v>16</v>
      </c>
      <c r="N202">
        <f>_xlfn.MINIFS(E150:E200,H150:H200,2)</f>
        <v>23440</v>
      </c>
      <c r="O202" t="s">
        <v>19</v>
      </c>
      <c r="P202" t="b">
        <f ca="1">IF( AND(TIMEVALUE(TEXT(NOW(),"HH:MM:SS"))&gt;=TIMEVALUE("12:30:00"),TIMEVALUE(TEXT(NOW(),"HH:MM:SS"))&lt;=TIMEVALUE("22:15:00")),TRUE,FALSE)</f>
        <v>1</v>
      </c>
    </row>
    <row r="203" spans="1:16" x14ac:dyDescent="0.4">
      <c r="A203" s="2"/>
    </row>
    <row r="204" spans="1:16" x14ac:dyDescent="0.4">
      <c r="A204" s="2"/>
      <c r="K204" s="2"/>
      <c r="L204" s="2"/>
    </row>
    <row r="205" spans="1:16" x14ac:dyDescent="0.4">
      <c r="A205" s="2"/>
    </row>
    <row r="206" spans="1:16" x14ac:dyDescent="0.4">
      <c r="A206" s="2"/>
      <c r="C206" t="s">
        <v>11</v>
      </c>
      <c r="G206" t="s">
        <v>10</v>
      </c>
      <c r="H206" t="s">
        <v>12</v>
      </c>
    </row>
    <row r="207" spans="1:16" x14ac:dyDescent="0.4">
      <c r="A207" t="s">
        <v>6</v>
      </c>
      <c r="B207" t="b">
        <f ca="1">IF(AND( (TIMEVALUE(TEXT(NOW(),"HH:MM:SS"))=TIMEVALUE("10:30:00")),(F200&gt;=(G200+10)),(G200&gt;G195),(F200&gt;=(J201+10)) ),[1]!fneworder("N225mini",0,1,"","",3,13,0,1,1,1,1,取引パスワード,"A",,"pos1",,))</f>
        <v>0</v>
      </c>
      <c r="C207" s="3" t="b">
        <f ca="1">IF(AND(P201,H208="pos1",F201&lt;=N201),[1]!fneworder("N225mini",0,2,G208,"",1,13,0,1,1,1,1,"aaaaa","setA1"))</f>
        <v>0</v>
      </c>
      <c r="G207" t="e">
        <f>[1]!FOPPOSITION("建玉番号",G208,"")</f>
        <v>#N/A</v>
      </c>
      <c r="H207" t="e">
        <f>[1]!FOPPOSITION("メモ",H208,"")</f>
        <v>#N/A</v>
      </c>
    </row>
    <row r="208" spans="1:16" x14ac:dyDescent="0.4">
      <c r="A208" t="s">
        <v>7</v>
      </c>
      <c r="B208" t="b">
        <f ca="1">IF(AND( (TIMEVALUE(TEXT(NOW(),"HH:MM:SS"))=TIMEVALUE("12:30:00")),(F200&gt;=(G200+10)),(G200&gt;G195),(F200&gt;=(J202+10)) ),[1]!fneworder("N225mini",0,1,"","",3,13,0,1,1,1,1,取引パスワード,"B",,"pos2",,))</f>
        <v>0</v>
      </c>
      <c r="C208" s="3" t="b">
        <f ca="1">IF(
    AND(H208="pos2",P202,F201&lt;=N202),
    [1]!fneworder("N225mini",0,2,G208,"",1,13,0,1,1,1,1,"aaaa","setA2"),
    IF(
        AND(H209="pos2",P202,F201&lt;=N202),
        [1]!fneworder("N225mini",0,2,G209,"",1,13,0,1,1,1,1,"aaa","setA2"),
        FALSE
    )
)</f>
        <v>0</v>
      </c>
    </row>
    <row r="209" spans="1:11" x14ac:dyDescent="0.4">
      <c r="A209" t="s">
        <v>8</v>
      </c>
      <c r="B209" t="b">
        <f ca="1">IF(AND( (TIMEVALUE(TEXT(NOW(),"HH:MM:SS"))=TIMEVALUE("10:30:00")),(F200&lt;=(G200-10)),(G200&lt;G195),(F200&lt;=(J201-10)) ),[1]!fneworder("N225mini",0,1,"","",1,13,0,1,1,1,1,取引パスワード,"A",,"pos3",,))</f>
        <v>0</v>
      </c>
      <c r="C209" s="3" t="b">
        <f ca="1">IF(AND(P201,H208="pos3",F201&gt;=L201),[1]!fneworder("N225mini",0,2,G208,"",3,13,0,1,1,1,1,取引パスワード,"setB1"))</f>
        <v>0</v>
      </c>
      <c r="K209" s="5"/>
    </row>
    <row r="210" spans="1:11" x14ac:dyDescent="0.4">
      <c r="A210" t="s">
        <v>9</v>
      </c>
      <c r="B210" t="b">
        <f ca="1">IF(AND( (TIMEVALUE(TEXT(NOW(),"HH:MM:SS"))=TIMEVALUE("12:30:00")),(F200&lt;=(G200-10)),(G200&lt;G195),(F200&lt;=(J202-10)) ),[1]!fneworder("N225mini",0,1,"","",1,13,0,1,1,1,1,取引パスワード,"B",,"pos4",,))</f>
        <v>0</v>
      </c>
      <c r="C210" s="3" t="b">
        <f ca="1">IF(
    AND(H208="pos4",P202,F201&gt;=L201),
    [1]!fneworder("N225mini",0,2,G208,"",3,13,0,1,1,1,1,"aaaaa","setB2"),
    IF(
        AND(H209="pos4",P202,F201&gt;=L201),
        [1]!fneworder("N225mini",0,2,G209,"",3,13,0,1,1,1,1,"aaaaa","setB2"),
        FALSE
    )
)</f>
        <v>0</v>
      </c>
    </row>
    <row r="213" spans="1:11" x14ac:dyDescent="0.4">
      <c r="H213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Ankoshi</dc:creator>
  <cp:lastModifiedBy>大野了</cp:lastModifiedBy>
  <cp:lastPrinted>2018-08-15T05:03:42Z</cp:lastPrinted>
  <dcterms:created xsi:type="dcterms:W3CDTF">2018-08-15T04:28:53Z</dcterms:created>
  <dcterms:modified xsi:type="dcterms:W3CDTF">2018-10-09T12:12:46Z</dcterms:modified>
</cp:coreProperties>
</file>