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 filterPrivacy="1"/>
  <xr:revisionPtr revIDLastSave="0" documentId="13_ncr:1_{A0B383E9-F592-49E2-8E51-A1E53C703CB7}" xr6:coauthVersionLast="40" xr6:coauthVersionMax="40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1" l="1"/>
  <c r="I2" i="1"/>
  <c r="B8" i="1"/>
  <c r="B7" i="1"/>
  <c r="B6" i="1"/>
  <c r="A6" i="1" s="1"/>
  <c r="B5" i="1"/>
  <c r="A5" i="1" s="1"/>
  <c r="B4" i="1"/>
  <c r="A4" i="1" s="1"/>
  <c r="B3" i="1"/>
  <c r="A3" i="1" s="1"/>
  <c r="K3" i="1" s="1"/>
  <c r="B2" i="1"/>
  <c r="A2" i="1" s="1"/>
  <c r="A8" i="1"/>
  <c r="A7" i="1"/>
  <c r="N6" i="1"/>
  <c r="P6" i="1" s="1"/>
  <c r="N5" i="1"/>
  <c r="N4" i="1"/>
  <c r="O4" i="1" s="1"/>
  <c r="N3" i="1"/>
  <c r="N2" i="1"/>
  <c r="I6" i="1"/>
  <c r="I5" i="1"/>
  <c r="I4" i="1"/>
  <c r="C1" i="1"/>
  <c r="O3" i="1" l="1"/>
  <c r="P2" i="1"/>
  <c r="J5" i="1"/>
  <c r="P5" i="1"/>
  <c r="K4" i="1"/>
  <c r="J4" i="1"/>
  <c r="J3" i="1"/>
  <c r="K2" i="1"/>
  <c r="J2" i="1"/>
  <c r="J6" i="1"/>
  <c r="K6" i="1"/>
  <c r="K5" i="1"/>
  <c r="O5" i="1"/>
  <c r="P3" i="1"/>
  <c r="O6" i="1"/>
  <c r="P4" i="1"/>
  <c r="O2" i="1"/>
  <c r="E1" i="1"/>
  <c r="D1" i="1"/>
</calcChain>
</file>

<file path=xl/sharedStrings.xml><?xml version="1.0" encoding="utf-8"?>
<sst xmlns="http://schemas.openxmlformats.org/spreadsheetml/2006/main" count="23" uniqueCount="13">
  <si>
    <t>***END***</t>
  </si>
  <si>
    <t>DOW</t>
    <phoneticPr fontId="1"/>
  </si>
  <si>
    <t>***END***</t>
    <phoneticPr fontId="1"/>
  </si>
  <si>
    <t>N225先物</t>
    <phoneticPr fontId="1"/>
  </si>
  <si>
    <t>数量</t>
    <rPh sb="0" eb="2">
      <t>スウリョウ</t>
    </rPh>
    <phoneticPr fontId="1"/>
  </si>
  <si>
    <t>建玉番号</t>
    <rPh sb="0" eb="2">
      <t>タテギョク</t>
    </rPh>
    <rPh sb="2" eb="4">
      <t>バンゴウ</t>
    </rPh>
    <phoneticPr fontId="1"/>
  </si>
  <si>
    <t>aaaaaa</t>
    <phoneticPr fontId="1"/>
  </si>
  <si>
    <t>bbbbbb</t>
    <phoneticPr fontId="1"/>
  </si>
  <si>
    <t>カウント</t>
    <phoneticPr fontId="1"/>
  </si>
  <si>
    <t>ID</t>
    <phoneticPr fontId="1"/>
  </si>
  <si>
    <t>dddddd</t>
    <phoneticPr fontId="1"/>
  </si>
  <si>
    <t>eeeeee</t>
    <phoneticPr fontId="1"/>
  </si>
  <si>
    <t>ffffffff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</si>
</sst>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s">
        <v>FOPPOSITION("商品種別",C2,"0")</v>
        <stp/>
        <stp>Sheet1</stp>
        <stp>=FOPPOSITION("商品種別",C2,"0")</stp>
        <tr r="C1" s="1"/>
      </tp>
      <tp t="s">
        <v>FOPPOSITION("建玉番号",E2,"0")</v>
        <stp/>
        <stp>Sheet1</stp>
        <stp>=FOPPOSITION("建玉番号",E2,"0")</stp>
        <tr r="E1" s="1"/>
      </tp>
      <tp t="s">
        <v>FOPPOSITION("数量",D2,"0")</v>
        <stp/>
        <stp>Sheet1</stp>
        <stp>=FOPPOSITION("数量",D2,"0")</stp>
        <tr r="D1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371475</xdr:colOff>
      <xdr:row>7</xdr:row>
      <xdr:rowOff>38100</xdr:rowOff>
    </xdr:from>
    <xdr:to>
      <xdr:col>11</xdr:col>
      <xdr:colOff>428625</xdr:colOff>
      <xdr:row>9</xdr:row>
      <xdr:rowOff>161925</xdr:rowOff>
    </xdr:to>
    <xdr:sp macro="" textlink="">
      <xdr:nvSpPr>
        <xdr:cNvPr id="2" name="吹き出し: 線 1">
          <a:extLst>
            <a:ext uri="{FF2B5EF4-FFF2-40B4-BE49-F238E27FC236}">
              <a16:creationId xmlns:a16="http://schemas.microsoft.com/office/drawing/2014/main" id="{D6DD15C4-B69C-4FC6-9D23-CC937751FA1F}"/>
            </a:ext>
          </a:extLst>
        </xdr:cNvPr>
        <xdr:cNvSpPr/>
      </xdr:nvSpPr>
      <xdr:spPr>
        <a:xfrm>
          <a:off x="8286750" y="1704975"/>
          <a:ext cx="2314575" cy="600075"/>
        </a:xfrm>
        <a:prstGeom prst="borderCallout1">
          <a:avLst>
            <a:gd name="adj1" fmla="val 18750"/>
            <a:gd name="adj2" fmla="val -8333"/>
            <a:gd name="adj3" fmla="val -245302"/>
            <a:gd name="adj4" fmla="val -3133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ここに取得したい商品種別を入れると取得できます</a:t>
          </a:r>
          <a:endParaRPr kumimoji="1" lang="en-US" altLang="ja-JP" sz="1100"/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285750</xdr:colOff>
      <xdr:row>6</xdr:row>
      <xdr:rowOff>228600</xdr:rowOff>
    </xdr:from>
    <xdr:to>
      <xdr:col>16</xdr:col>
      <xdr:colOff>542925</xdr:colOff>
      <xdr:row>9</xdr:row>
      <xdr:rowOff>114300</xdr:rowOff>
    </xdr:to>
    <xdr:sp macro="" textlink="">
      <xdr:nvSpPr>
        <xdr:cNvPr id="3" name="吹き出し: 線 2">
          <a:extLst>
            <a:ext uri="{FF2B5EF4-FFF2-40B4-BE49-F238E27FC236}">
              <a16:creationId xmlns:a16="http://schemas.microsoft.com/office/drawing/2014/main" id="{2FF74CA2-9CA2-4A25-B6D9-67FB45A0710B}"/>
            </a:ext>
          </a:extLst>
        </xdr:cNvPr>
        <xdr:cNvSpPr/>
      </xdr:nvSpPr>
      <xdr:spPr>
        <a:xfrm>
          <a:off x="12515850" y="1657350"/>
          <a:ext cx="2314575" cy="600075"/>
        </a:xfrm>
        <a:prstGeom prst="borderCallout1">
          <a:avLst>
            <a:gd name="adj1" fmla="val 18750"/>
            <a:gd name="adj2" fmla="val -8333"/>
            <a:gd name="adj3" fmla="val -245302"/>
            <a:gd name="adj4" fmla="val -3133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ここに取得したい商品種別を入れると取得できます</a:t>
          </a:r>
          <a:endParaRPr kumimoji="1" lang="en-US" altLang="ja-JP" sz="1100"/>
        </a:p>
        <a:p>
          <a:pPr algn="l"/>
          <a:endParaRPr kumimoji="1" lang="ja-JP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OPPOSITION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"/>
  <sheetViews>
    <sheetView tabSelected="1" workbookViewId="0">
      <selection activeCell="G10" sqref="G10"/>
    </sheetView>
  </sheetViews>
  <sheetFormatPr defaultRowHeight="18.75"/>
  <cols>
    <col min="1" max="1" width="15.75" customWidth="1"/>
    <col min="3" max="5" width="17.375" customWidth="1"/>
    <col min="9" max="9" width="11.625" bestFit="1" customWidth="1"/>
  </cols>
  <sheetData>
    <row r="1" spans="1:16">
      <c r="A1" t="s">
        <v>9</v>
      </c>
      <c r="B1" t="s">
        <v>8</v>
      </c>
      <c r="C1" t="e">
        <f>[1]!FOPPOSITION("商品種別",C2,"0")</f>
        <v>#N/A</v>
      </c>
      <c r="D1" t="e">
        <f>[1]!FOPPOSITION("数量",D2,"0")</f>
        <v>#N/A</v>
      </c>
      <c r="E1" t="e">
        <f>[1]!FOPPOSITION("建玉番号",E2,"0")</f>
        <v>#N/A</v>
      </c>
      <c r="H1" s="2" t="s">
        <v>3</v>
      </c>
      <c r="I1" s="2" t="s">
        <v>9</v>
      </c>
      <c r="J1" s="2" t="s">
        <v>4</v>
      </c>
      <c r="K1" s="2" t="s">
        <v>5</v>
      </c>
      <c r="M1" s="2" t="s">
        <v>1</v>
      </c>
      <c r="N1" s="2" t="s">
        <v>9</v>
      </c>
      <c r="O1" s="2" t="s">
        <v>4</v>
      </c>
      <c r="P1" s="2" t="s">
        <v>5</v>
      </c>
    </row>
    <row r="2" spans="1:16">
      <c r="A2" t="str">
        <f>IF(C2="","",C2&amp;"-"&amp;B2)</f>
        <v>N225先物-1</v>
      </c>
      <c r="B2">
        <f>IF(C2="","",IF($H$1=C2,COUNTIF($C$2:C2,$H$1),COUNTIF($C$2:C2,$M$1)))</f>
        <v>1</v>
      </c>
      <c r="C2" t="s">
        <v>3</v>
      </c>
      <c r="D2">
        <v>10</v>
      </c>
      <c r="E2" t="s">
        <v>6</v>
      </c>
      <c r="H2" s="1">
        <v>1</v>
      </c>
      <c r="I2" s="1" t="str">
        <f>$H$1&amp;"-"&amp;H2</f>
        <v>N225先物-1</v>
      </c>
      <c r="J2" s="1">
        <f>IF(ISERROR(VLOOKUP(I2,A2:E8,4,FALSE)),"",VLOOKUP(I2,A2:E8,4,FALSE))</f>
        <v>10</v>
      </c>
      <c r="K2" s="1" t="str">
        <f>IF(ISERROR(VLOOKUP(I2,A2:E8,5,FALSE)),"",VLOOKUP(I2,A2:E8,5,FALSE))</f>
        <v>aaaaaa</v>
      </c>
      <c r="M2" s="1">
        <v>1</v>
      </c>
      <c r="N2" s="1" t="str">
        <f>$M$1&amp;"-"&amp;M2</f>
        <v>DOW-1</v>
      </c>
      <c r="O2" s="1">
        <f>IF(ISERROR(VLOOKUP(N2,A2:E8,4,FALSE)),"",VLOOKUP(N2,A2:E8,4,FALSE))</f>
        <v>100</v>
      </c>
      <c r="P2" s="1" t="str">
        <f>IF(ISERROR(VLOOKUP(N2,A2:E8,5,FALSE)),"",VLOOKUP(N2,A2:E8,5,FALSE))</f>
        <v>bbbbbb</v>
      </c>
    </row>
    <row r="3" spans="1:16">
      <c r="A3" t="str">
        <f>IF(C3="","",C3&amp;"-"&amp;B3)</f>
        <v>DOW-1</v>
      </c>
      <c r="B3">
        <f>IF(C3="","",IF($H$1=C3,COUNTIF($C$2:C3,$H$1),COUNTIF($C$2:C3,$M$1)))</f>
        <v>1</v>
      </c>
      <c r="C3" t="s">
        <v>1</v>
      </c>
      <c r="D3">
        <v>100</v>
      </c>
      <c r="E3" t="s">
        <v>7</v>
      </c>
      <c r="H3" s="1">
        <v>2</v>
      </c>
      <c r="I3" s="1" t="str">
        <f>$H$1&amp;"-"&amp;H3</f>
        <v>N225先物-2</v>
      </c>
      <c r="J3" s="1">
        <f t="shared" ref="J3:J6" si="0">IF(ISERROR(VLOOKUP(I3,A3:E9,4,FALSE)),"",VLOOKUP(I3,A3:E9,4,FALSE))</f>
        <v>12</v>
      </c>
      <c r="K3" s="1" t="str">
        <f t="shared" ref="K3:K6" si="1">IF(ISERROR(VLOOKUP(I3,A3:E9,5,FALSE)),"",VLOOKUP(I3,A3:E9,5,FALSE))</f>
        <v>dddddd</v>
      </c>
      <c r="M3" s="1">
        <v>2</v>
      </c>
      <c r="N3" s="1" t="str">
        <f t="shared" ref="N3:N6" si="2">$M$1&amp;"-"&amp;M3</f>
        <v>DOW-2</v>
      </c>
      <c r="O3" s="1">
        <f>IF(ISERROR(VLOOKUP(N3,A3:E9,4,FALSE)),"",VLOOKUP(N3,A3:E9,4,FALSE))</f>
        <v>101</v>
      </c>
      <c r="P3" s="1" t="str">
        <f>IF(ISERROR(VLOOKUP(N3,A3:E9,5,FALSE)),"",VLOOKUP(N3,A3:E9,5,FALSE))</f>
        <v>ffffffff</v>
      </c>
    </row>
    <row r="4" spans="1:16">
      <c r="A4" t="str">
        <f>IF(C4="","",C4&amp;"-"&amp;B4)</f>
        <v>N225先物-2</v>
      </c>
      <c r="B4">
        <f>IF(C4="","",IF($H$1=C4,COUNTIF($C$2:C4,$H$1),COUNTIF($C$2:C4,$M$1)))</f>
        <v>2</v>
      </c>
      <c r="C4" t="s">
        <v>3</v>
      </c>
      <c r="D4">
        <v>12</v>
      </c>
      <c r="E4" t="s">
        <v>10</v>
      </c>
      <c r="H4" s="1">
        <v>3</v>
      </c>
      <c r="I4" s="1" t="str">
        <f t="shared" ref="I4:I6" si="3">$H$1&amp;"-"&amp;H4</f>
        <v>N225先物-3</v>
      </c>
      <c r="J4" s="1">
        <f t="shared" si="0"/>
        <v>13</v>
      </c>
      <c r="K4" s="1" t="str">
        <f t="shared" si="1"/>
        <v>eeeeee</v>
      </c>
      <c r="M4" s="1">
        <v>3</v>
      </c>
      <c r="N4" s="1" t="str">
        <f t="shared" si="2"/>
        <v>DOW-3</v>
      </c>
      <c r="O4" s="1" t="str">
        <f>IF(ISERROR(VLOOKUP(N4,A4:E10,4,FALSE)),"",VLOOKUP(N4,A4:E10,4,FALSE))</f>
        <v/>
      </c>
      <c r="P4" s="1" t="str">
        <f>IF(ISERROR(VLOOKUP(N4,A4:E10,5,FALSE)),"",VLOOKUP(N4,A4:E10,5,FALSE))</f>
        <v/>
      </c>
    </row>
    <row r="5" spans="1:16">
      <c r="A5" t="str">
        <f>IF(C5="","",C5&amp;"-"&amp;B5)</f>
        <v>N225先物-3</v>
      </c>
      <c r="B5">
        <f>IF(C5="","",IF($H$1=C5,COUNTIF($C$2:C5,$H$1),COUNTIF($C$2:C5,$M$1)))</f>
        <v>3</v>
      </c>
      <c r="C5" t="s">
        <v>3</v>
      </c>
      <c r="D5">
        <v>13</v>
      </c>
      <c r="E5" t="s">
        <v>11</v>
      </c>
      <c r="H5" s="1">
        <v>4</v>
      </c>
      <c r="I5" s="1" t="str">
        <f t="shared" si="3"/>
        <v>N225先物-4</v>
      </c>
      <c r="J5" s="1" t="str">
        <f t="shared" si="0"/>
        <v/>
      </c>
      <c r="K5" s="1" t="str">
        <f t="shared" si="1"/>
        <v/>
      </c>
      <c r="M5" s="1">
        <v>4</v>
      </c>
      <c r="N5" s="1" t="str">
        <f t="shared" si="2"/>
        <v>DOW-4</v>
      </c>
      <c r="O5" s="1" t="str">
        <f>IF(ISERROR(VLOOKUP(N5,A5:E11,4,FALSE)),"",VLOOKUP(N5,A5:E11,4,FALSE))</f>
        <v/>
      </c>
      <c r="P5" s="1" t="str">
        <f>IF(ISERROR(VLOOKUP(N5,A5:E11,5,FALSE)),"",VLOOKUP(N5,A5:E11,5,FALSE))</f>
        <v/>
      </c>
    </row>
    <row r="6" spans="1:16">
      <c r="A6" t="str">
        <f>IF(C6="","",C6&amp;"-"&amp;B6)</f>
        <v>DOW-2</v>
      </c>
      <c r="B6">
        <f>IF(C6="","",IF($H$1=C6,COUNTIF($C$2:C6,$H$1),COUNTIF($C$2:C6,$M$1)))</f>
        <v>2</v>
      </c>
      <c r="C6" t="s">
        <v>1</v>
      </c>
      <c r="D6">
        <v>101</v>
      </c>
      <c r="E6" t="s">
        <v>12</v>
      </c>
      <c r="H6" s="1">
        <v>5</v>
      </c>
      <c r="I6" s="1" t="str">
        <f t="shared" si="3"/>
        <v>N225先物-5</v>
      </c>
      <c r="J6" s="1" t="str">
        <f t="shared" si="0"/>
        <v/>
      </c>
      <c r="K6" s="1" t="str">
        <f t="shared" si="1"/>
        <v/>
      </c>
      <c r="M6" s="1">
        <v>5</v>
      </c>
      <c r="N6" s="1" t="str">
        <f t="shared" si="2"/>
        <v>DOW-5</v>
      </c>
      <c r="O6" s="1" t="str">
        <f>IF(ISERROR(VLOOKUP(N6,A6:E12,4,FALSE)),"",VLOOKUP(N6,A6:E12,4,FALSE))</f>
        <v/>
      </c>
      <c r="P6" s="1" t="str">
        <f>IF(ISERROR(VLOOKUP(N6,A6:E12,5,FALSE)),"",VLOOKUP(N6,A6:E12,5,FALSE))</f>
        <v/>
      </c>
    </row>
    <row r="7" spans="1:16">
      <c r="A7" t="str">
        <f>IF(C7="","",C7&amp;"-"&amp;B7)</f>
        <v/>
      </c>
      <c r="B7" t="str">
        <f>IF(C7="","",IF($H$1=C7,COUNTIF($C$2:C7,$H$1),COUNTIF($C$2:C7,$M$1)))</f>
        <v/>
      </c>
    </row>
    <row r="8" spans="1:16">
      <c r="A8" t="str">
        <f>IF(C8="","",C8&amp;"-"&amp;B8)</f>
        <v/>
      </c>
      <c r="B8" t="str">
        <f>IF(C8="","",IF($H$1=C8,COUNTIF($C$2:C8,$H$1),COUNTIF($C$2:C8,$M$1)))</f>
        <v/>
      </c>
    </row>
    <row r="9" spans="1:16">
      <c r="C9" t="s">
        <v>2</v>
      </c>
      <c r="D9" t="s">
        <v>0</v>
      </c>
      <c r="E9" t="s">
        <v>0</v>
      </c>
    </row>
  </sheetData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2019-01-30T11:24:05Z</dcterms:modified>
</cp:coreProperties>
</file>