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8510" windowHeight="11400"/>
  </bookViews>
  <sheets>
    <sheet name="信用" sheetId="7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3" i="7" l="1"/>
  <c r="H756" i="7"/>
  <c r="I756" i="7"/>
  <c r="O756" i="7"/>
  <c r="Y756" i="7"/>
  <c r="H757" i="7"/>
  <c r="I757" i="7"/>
  <c r="O757" i="7"/>
  <c r="Y757" i="7"/>
  <c r="H758" i="7"/>
  <c r="I758" i="7"/>
  <c r="O758" i="7"/>
  <c r="Y758" i="7"/>
  <c r="Z757" i="7" s="1"/>
  <c r="H759" i="7"/>
  <c r="I759" i="7"/>
  <c r="O759" i="7"/>
  <c r="Y759" i="7"/>
  <c r="H760" i="7"/>
  <c r="I760" i="7"/>
  <c r="O760" i="7"/>
  <c r="Y760" i="7"/>
  <c r="Z759" i="7" s="1"/>
  <c r="H761" i="7"/>
  <c r="I761" i="7"/>
  <c r="O761" i="7"/>
  <c r="Y761" i="7"/>
  <c r="H762" i="7"/>
  <c r="I762" i="7"/>
  <c r="O762" i="7"/>
  <c r="Y762" i="7"/>
  <c r="Z761" i="7" s="1"/>
  <c r="H763" i="7"/>
  <c r="I763" i="7"/>
  <c r="O763" i="7"/>
  <c r="Y763" i="7"/>
  <c r="H764" i="7"/>
  <c r="I764" i="7"/>
  <c r="O764" i="7"/>
  <c r="Y764" i="7"/>
  <c r="Z763" i="7" s="1"/>
  <c r="H765" i="7"/>
  <c r="I765" i="7"/>
  <c r="O765" i="7"/>
  <c r="Y765" i="7"/>
  <c r="H766" i="7"/>
  <c r="I766" i="7"/>
  <c r="O766" i="7"/>
  <c r="Y766" i="7"/>
  <c r="Z765" i="7" s="1"/>
  <c r="H767" i="7"/>
  <c r="I767" i="7"/>
  <c r="O767" i="7"/>
  <c r="Y767" i="7"/>
  <c r="H768" i="7"/>
  <c r="I768" i="7"/>
  <c r="O768" i="7"/>
  <c r="Y768" i="7"/>
  <c r="Z767" i="7" s="1"/>
  <c r="H769" i="7"/>
  <c r="I769" i="7"/>
  <c r="O769" i="7"/>
  <c r="Y769" i="7"/>
  <c r="H770" i="7"/>
  <c r="I770" i="7"/>
  <c r="O770" i="7"/>
  <c r="Y770" i="7"/>
  <c r="Z769" i="7" s="1"/>
  <c r="H771" i="7"/>
  <c r="I771" i="7"/>
  <c r="O771" i="7"/>
  <c r="Y771" i="7"/>
  <c r="H772" i="7"/>
  <c r="I772" i="7"/>
  <c r="O772" i="7"/>
  <c r="Y772" i="7"/>
  <c r="H773" i="7"/>
  <c r="I773" i="7"/>
  <c r="O773" i="7"/>
  <c r="Y773" i="7"/>
  <c r="H774" i="7"/>
  <c r="I774" i="7"/>
  <c r="O774" i="7"/>
  <c r="Y774" i="7"/>
  <c r="H775" i="7"/>
  <c r="I775" i="7"/>
  <c r="O775" i="7"/>
  <c r="Y775" i="7"/>
  <c r="H776" i="7"/>
  <c r="I776" i="7"/>
  <c r="O776" i="7"/>
  <c r="Y776" i="7"/>
  <c r="Z775" i="7" s="1"/>
  <c r="H777" i="7"/>
  <c r="I777" i="7"/>
  <c r="O777" i="7"/>
  <c r="Y777" i="7"/>
  <c r="H778" i="7"/>
  <c r="I778" i="7"/>
  <c r="O778" i="7"/>
  <c r="Y778" i="7"/>
  <c r="H779" i="7"/>
  <c r="I779" i="7"/>
  <c r="O779" i="7"/>
  <c r="Y779" i="7"/>
  <c r="H780" i="7"/>
  <c r="I780" i="7"/>
  <c r="O780" i="7"/>
  <c r="Y780" i="7"/>
  <c r="Z779" i="7" s="1"/>
  <c r="H781" i="7"/>
  <c r="I781" i="7"/>
  <c r="O781" i="7"/>
  <c r="Y781" i="7"/>
  <c r="H782" i="7"/>
  <c r="I782" i="7"/>
  <c r="O782" i="7"/>
  <c r="Y782" i="7"/>
  <c r="H783" i="7"/>
  <c r="I783" i="7"/>
  <c r="O783" i="7"/>
  <c r="Y783" i="7"/>
  <c r="H784" i="7"/>
  <c r="I784" i="7"/>
  <c r="O784" i="7"/>
  <c r="Y784" i="7"/>
  <c r="H785" i="7"/>
  <c r="I785" i="7"/>
  <c r="O785" i="7"/>
  <c r="Y785" i="7"/>
  <c r="H786" i="7"/>
  <c r="I786" i="7"/>
  <c r="O786" i="7"/>
  <c r="Y786" i="7"/>
  <c r="H787" i="7"/>
  <c r="I787" i="7"/>
  <c r="O787" i="7"/>
  <c r="Y787" i="7"/>
  <c r="H788" i="7"/>
  <c r="I788" i="7"/>
  <c r="O788" i="7"/>
  <c r="Y788" i="7"/>
  <c r="H789" i="7"/>
  <c r="I789" i="7"/>
  <c r="O789" i="7"/>
  <c r="Y789" i="7"/>
  <c r="H790" i="7"/>
  <c r="I790" i="7"/>
  <c r="O790" i="7"/>
  <c r="Y790" i="7"/>
  <c r="H791" i="7"/>
  <c r="I791" i="7"/>
  <c r="O791" i="7"/>
  <c r="Y791" i="7"/>
  <c r="H792" i="7"/>
  <c r="I792" i="7"/>
  <c r="O792" i="7"/>
  <c r="Y792" i="7"/>
  <c r="Z791" i="7" s="1"/>
  <c r="H793" i="7"/>
  <c r="I793" i="7"/>
  <c r="O793" i="7"/>
  <c r="Y793" i="7"/>
  <c r="H794" i="7"/>
  <c r="I794" i="7"/>
  <c r="O794" i="7"/>
  <c r="Y794" i="7"/>
  <c r="H795" i="7"/>
  <c r="I795" i="7"/>
  <c r="O795" i="7"/>
  <c r="Y795" i="7"/>
  <c r="H796" i="7"/>
  <c r="I796" i="7"/>
  <c r="O796" i="7"/>
  <c r="Y796" i="7"/>
  <c r="H797" i="7"/>
  <c r="I797" i="7"/>
  <c r="O797" i="7"/>
  <c r="Y797" i="7"/>
  <c r="H798" i="7"/>
  <c r="I798" i="7"/>
  <c r="O798" i="7"/>
  <c r="Y798" i="7"/>
  <c r="H799" i="7"/>
  <c r="I799" i="7"/>
  <c r="O799" i="7"/>
  <c r="Y799" i="7"/>
  <c r="H800" i="7"/>
  <c r="I800" i="7"/>
  <c r="O800" i="7"/>
  <c r="Y800" i="7"/>
  <c r="H801" i="7"/>
  <c r="I801" i="7"/>
  <c r="O801" i="7"/>
  <c r="Y801" i="7"/>
  <c r="H802" i="7"/>
  <c r="I802" i="7"/>
  <c r="O802" i="7"/>
  <c r="Y802" i="7"/>
  <c r="H803" i="7"/>
  <c r="I803" i="7"/>
  <c r="O803" i="7"/>
  <c r="Y803" i="7"/>
  <c r="H804" i="7"/>
  <c r="I804" i="7"/>
  <c r="O804" i="7"/>
  <c r="Y804" i="7"/>
  <c r="H805" i="7"/>
  <c r="I805" i="7"/>
  <c r="O805" i="7"/>
  <c r="Y805" i="7"/>
  <c r="H806" i="7"/>
  <c r="I806" i="7"/>
  <c r="O806" i="7"/>
  <c r="Y806" i="7"/>
  <c r="H807" i="7"/>
  <c r="I807" i="7"/>
  <c r="O807" i="7"/>
  <c r="Y807" i="7"/>
  <c r="H808" i="7"/>
  <c r="I808" i="7"/>
  <c r="O808" i="7"/>
  <c r="Y808" i="7"/>
  <c r="H809" i="7"/>
  <c r="I809" i="7"/>
  <c r="O809" i="7"/>
  <c r="Y809" i="7"/>
  <c r="Z808" i="7" s="1"/>
  <c r="H810" i="7"/>
  <c r="I810" i="7"/>
  <c r="O810" i="7"/>
  <c r="Y810" i="7"/>
  <c r="Z809" i="7" s="1"/>
  <c r="H811" i="7"/>
  <c r="I811" i="7"/>
  <c r="O811" i="7"/>
  <c r="Y811" i="7"/>
  <c r="H812" i="7"/>
  <c r="I812" i="7"/>
  <c r="O812" i="7"/>
  <c r="Y812" i="7"/>
  <c r="Z811" i="7" s="1"/>
  <c r="H813" i="7"/>
  <c r="I813" i="7"/>
  <c r="O813" i="7"/>
  <c r="Y813" i="7"/>
  <c r="H814" i="7"/>
  <c r="I814" i="7"/>
  <c r="O814" i="7"/>
  <c r="Y814" i="7"/>
  <c r="Z813" i="7" s="1"/>
  <c r="H815" i="7"/>
  <c r="I815" i="7"/>
  <c r="O815" i="7"/>
  <c r="Y815" i="7"/>
  <c r="H816" i="7"/>
  <c r="I816" i="7"/>
  <c r="O816" i="7"/>
  <c r="Y816" i="7"/>
  <c r="Z815" i="7" s="1"/>
  <c r="H817" i="7"/>
  <c r="I817" i="7"/>
  <c r="O817" i="7"/>
  <c r="Y817" i="7"/>
  <c r="H818" i="7"/>
  <c r="I818" i="7"/>
  <c r="O818" i="7"/>
  <c r="Y818" i="7"/>
  <c r="Z817" i="7" s="1"/>
  <c r="H819" i="7"/>
  <c r="I819" i="7"/>
  <c r="O819" i="7"/>
  <c r="Y819" i="7"/>
  <c r="H820" i="7"/>
  <c r="I820" i="7"/>
  <c r="O820" i="7"/>
  <c r="Y820" i="7"/>
  <c r="Z819" i="7" s="1"/>
  <c r="H821" i="7"/>
  <c r="I821" i="7"/>
  <c r="O821" i="7"/>
  <c r="Y821" i="7"/>
  <c r="H822" i="7"/>
  <c r="I822" i="7"/>
  <c r="O822" i="7"/>
  <c r="Y822" i="7"/>
  <c r="H823" i="7"/>
  <c r="I823" i="7"/>
  <c r="O823" i="7"/>
  <c r="Y823" i="7"/>
  <c r="H824" i="7"/>
  <c r="I824" i="7"/>
  <c r="O824" i="7"/>
  <c r="Y824" i="7"/>
  <c r="H825" i="7"/>
  <c r="I825" i="7"/>
  <c r="O825" i="7"/>
  <c r="Y825" i="7"/>
  <c r="H826" i="7"/>
  <c r="I826" i="7"/>
  <c r="O826" i="7"/>
  <c r="Y826" i="7"/>
  <c r="H827" i="7"/>
  <c r="I827" i="7"/>
  <c r="O827" i="7"/>
  <c r="Y827" i="7"/>
  <c r="H828" i="7"/>
  <c r="I828" i="7"/>
  <c r="O828" i="7"/>
  <c r="Y828" i="7"/>
  <c r="Z827" i="7" s="1"/>
  <c r="H829" i="7"/>
  <c r="I829" i="7"/>
  <c r="O829" i="7"/>
  <c r="Y829" i="7"/>
  <c r="H830" i="7"/>
  <c r="I830" i="7"/>
  <c r="O830" i="7"/>
  <c r="Y830" i="7"/>
  <c r="H831" i="7"/>
  <c r="I831" i="7"/>
  <c r="O831" i="7"/>
  <c r="Y831" i="7"/>
  <c r="H832" i="7"/>
  <c r="I832" i="7"/>
  <c r="O832" i="7"/>
  <c r="Y832" i="7"/>
  <c r="H833" i="7"/>
  <c r="I833" i="7"/>
  <c r="O833" i="7"/>
  <c r="Y833" i="7"/>
  <c r="Z832" i="7" s="1"/>
  <c r="H834" i="7"/>
  <c r="I834" i="7"/>
  <c r="O834" i="7"/>
  <c r="Y834" i="7"/>
  <c r="H835" i="7"/>
  <c r="I835" i="7"/>
  <c r="O835" i="7"/>
  <c r="Y835" i="7"/>
  <c r="H836" i="7"/>
  <c r="I836" i="7"/>
  <c r="O836" i="7"/>
  <c r="Y836" i="7"/>
  <c r="Z835" i="7" s="1"/>
  <c r="H837" i="7"/>
  <c r="I837" i="7"/>
  <c r="O837" i="7"/>
  <c r="Y837" i="7"/>
  <c r="H838" i="7"/>
  <c r="I838" i="7"/>
  <c r="O838" i="7"/>
  <c r="Y838" i="7"/>
  <c r="Z837" i="7" s="1"/>
  <c r="H839" i="7"/>
  <c r="I839" i="7"/>
  <c r="O839" i="7"/>
  <c r="Y839" i="7"/>
  <c r="H840" i="7"/>
  <c r="I840" i="7"/>
  <c r="O840" i="7"/>
  <c r="Y840" i="7"/>
  <c r="Z839" i="7" s="1"/>
  <c r="H841" i="7"/>
  <c r="I841" i="7"/>
  <c r="O841" i="7"/>
  <c r="Y841" i="7"/>
  <c r="H842" i="7"/>
  <c r="I842" i="7"/>
  <c r="O842" i="7"/>
  <c r="Y842" i="7"/>
  <c r="Z841" i="7" s="1"/>
  <c r="H843" i="7"/>
  <c r="I843" i="7"/>
  <c r="O843" i="7"/>
  <c r="Y843" i="7"/>
  <c r="H844" i="7"/>
  <c r="I844" i="7"/>
  <c r="O844" i="7"/>
  <c r="Y844" i="7"/>
  <c r="Z843" i="7" s="1"/>
  <c r="H845" i="7"/>
  <c r="I845" i="7"/>
  <c r="O845" i="7"/>
  <c r="Y845" i="7"/>
  <c r="H846" i="7"/>
  <c r="I846" i="7"/>
  <c r="O846" i="7"/>
  <c r="Y846" i="7"/>
  <c r="Z845" i="7" s="1"/>
  <c r="H847" i="7"/>
  <c r="I847" i="7"/>
  <c r="O847" i="7"/>
  <c r="Y847" i="7"/>
  <c r="H848" i="7"/>
  <c r="I848" i="7"/>
  <c r="O848" i="7"/>
  <c r="Y848" i="7"/>
  <c r="Z847" i="7" s="1"/>
  <c r="H849" i="7"/>
  <c r="I849" i="7"/>
  <c r="O849" i="7"/>
  <c r="Y849" i="7"/>
  <c r="H850" i="7"/>
  <c r="I850" i="7"/>
  <c r="O850" i="7"/>
  <c r="Y850" i="7"/>
  <c r="Z849" i="7" s="1"/>
  <c r="H851" i="7"/>
  <c r="I851" i="7"/>
  <c r="O851" i="7"/>
  <c r="Y851" i="7"/>
  <c r="H852" i="7"/>
  <c r="I852" i="7"/>
  <c r="O852" i="7"/>
  <c r="Y852" i="7"/>
  <c r="H853" i="7"/>
  <c r="I853" i="7"/>
  <c r="O853" i="7"/>
  <c r="Y853" i="7"/>
  <c r="H854" i="7"/>
  <c r="I854" i="7"/>
  <c r="O854" i="7"/>
  <c r="Y854" i="7"/>
  <c r="H855" i="7"/>
  <c r="I855" i="7"/>
  <c r="O855" i="7"/>
  <c r="Y855" i="7"/>
  <c r="H856" i="7"/>
  <c r="I856" i="7"/>
  <c r="O856" i="7"/>
  <c r="Y856" i="7"/>
  <c r="H857" i="7"/>
  <c r="I857" i="7"/>
  <c r="O857" i="7"/>
  <c r="Y857" i="7"/>
  <c r="Z856" i="7" s="1"/>
  <c r="H858" i="7"/>
  <c r="I858" i="7"/>
  <c r="O858" i="7"/>
  <c r="Y858" i="7"/>
  <c r="H859" i="7"/>
  <c r="I859" i="7"/>
  <c r="O859" i="7"/>
  <c r="Y859" i="7"/>
  <c r="H860" i="7"/>
  <c r="I860" i="7"/>
  <c r="O860" i="7"/>
  <c r="Y860" i="7"/>
  <c r="Z859" i="7" s="1"/>
  <c r="H861" i="7"/>
  <c r="I861" i="7"/>
  <c r="O861" i="7"/>
  <c r="Y861" i="7"/>
  <c r="H862" i="7"/>
  <c r="I862" i="7"/>
  <c r="O862" i="7"/>
  <c r="Y862" i="7"/>
  <c r="H863" i="7"/>
  <c r="I863" i="7"/>
  <c r="O863" i="7"/>
  <c r="Y863" i="7"/>
  <c r="H864" i="7"/>
  <c r="I864" i="7"/>
  <c r="O864" i="7"/>
  <c r="Y864" i="7"/>
  <c r="Z863" i="7" s="1"/>
  <c r="H865" i="7"/>
  <c r="I865" i="7"/>
  <c r="O865" i="7"/>
  <c r="Y865" i="7"/>
  <c r="Z864" i="7" s="1"/>
  <c r="H866" i="7"/>
  <c r="I866" i="7"/>
  <c r="O866" i="7"/>
  <c r="Y866" i="7"/>
  <c r="H867" i="7"/>
  <c r="I867" i="7"/>
  <c r="O867" i="7"/>
  <c r="Y867" i="7"/>
  <c r="H868" i="7"/>
  <c r="I868" i="7"/>
  <c r="O868" i="7"/>
  <c r="Y868" i="7"/>
  <c r="Z867" i="7" s="1"/>
  <c r="H869" i="7"/>
  <c r="I869" i="7"/>
  <c r="O869" i="7"/>
  <c r="Y869" i="7"/>
  <c r="H870" i="7"/>
  <c r="I870" i="7"/>
  <c r="O870" i="7"/>
  <c r="Y870" i="7"/>
  <c r="Z869" i="7" s="1"/>
  <c r="H871" i="7"/>
  <c r="I871" i="7"/>
  <c r="O871" i="7"/>
  <c r="Y871" i="7"/>
  <c r="H872" i="7"/>
  <c r="I872" i="7"/>
  <c r="O872" i="7"/>
  <c r="Y872" i="7"/>
  <c r="Z871" i="7" s="1"/>
  <c r="H873" i="7"/>
  <c r="I873" i="7"/>
  <c r="O873" i="7"/>
  <c r="Y873" i="7"/>
  <c r="H874" i="7"/>
  <c r="I874" i="7"/>
  <c r="O874" i="7"/>
  <c r="Y874" i="7"/>
  <c r="Z873" i="7" s="1"/>
  <c r="H875" i="7"/>
  <c r="I875" i="7"/>
  <c r="O875" i="7"/>
  <c r="Y875" i="7"/>
  <c r="H876" i="7"/>
  <c r="I876" i="7"/>
  <c r="O876" i="7"/>
  <c r="Y876" i="7"/>
  <c r="Z875" i="7" s="1"/>
  <c r="H877" i="7"/>
  <c r="I877" i="7"/>
  <c r="O877" i="7"/>
  <c r="Y877" i="7"/>
  <c r="H878" i="7"/>
  <c r="I878" i="7"/>
  <c r="O878" i="7"/>
  <c r="Y878" i="7"/>
  <c r="H879" i="7"/>
  <c r="I879" i="7"/>
  <c r="O879" i="7"/>
  <c r="Y879" i="7"/>
  <c r="H880" i="7"/>
  <c r="I880" i="7"/>
  <c r="O880" i="7"/>
  <c r="Y880" i="7"/>
  <c r="Z879" i="7" s="1"/>
  <c r="H881" i="7"/>
  <c r="I881" i="7"/>
  <c r="O881" i="7"/>
  <c r="Y881" i="7"/>
  <c r="H882" i="7"/>
  <c r="I882" i="7"/>
  <c r="O882" i="7"/>
  <c r="Y882" i="7"/>
  <c r="H883" i="7"/>
  <c r="I883" i="7"/>
  <c r="O883" i="7"/>
  <c r="Y883" i="7"/>
  <c r="H884" i="7"/>
  <c r="I884" i="7"/>
  <c r="O884" i="7"/>
  <c r="Y884" i="7"/>
  <c r="H885" i="7"/>
  <c r="I885" i="7"/>
  <c r="O885" i="7"/>
  <c r="Y885" i="7"/>
  <c r="H886" i="7"/>
  <c r="I886" i="7"/>
  <c r="O886" i="7"/>
  <c r="Y886" i="7"/>
  <c r="H887" i="7"/>
  <c r="I887" i="7"/>
  <c r="O887" i="7"/>
  <c r="Y887" i="7"/>
  <c r="H888" i="7"/>
  <c r="I888" i="7"/>
  <c r="O888" i="7"/>
  <c r="Y888" i="7"/>
  <c r="H889" i="7"/>
  <c r="I889" i="7"/>
  <c r="O889" i="7"/>
  <c r="Y889" i="7"/>
  <c r="H890" i="7"/>
  <c r="I890" i="7"/>
  <c r="O890" i="7"/>
  <c r="Y890" i="7"/>
  <c r="H891" i="7"/>
  <c r="I891" i="7"/>
  <c r="O891" i="7"/>
  <c r="Y891" i="7"/>
  <c r="H892" i="7"/>
  <c r="I892" i="7"/>
  <c r="O892" i="7"/>
  <c r="Y892" i="7"/>
  <c r="H893" i="7"/>
  <c r="I893" i="7"/>
  <c r="O893" i="7"/>
  <c r="Y893" i="7"/>
  <c r="H894" i="7"/>
  <c r="I894" i="7"/>
  <c r="O894" i="7"/>
  <c r="Y894" i="7"/>
  <c r="Z893" i="7" s="1"/>
  <c r="H895" i="7"/>
  <c r="I895" i="7"/>
  <c r="O895" i="7"/>
  <c r="Y895" i="7"/>
  <c r="H896" i="7"/>
  <c r="I896" i="7"/>
  <c r="O896" i="7"/>
  <c r="Y896" i="7"/>
  <c r="H897" i="7"/>
  <c r="I897" i="7"/>
  <c r="O897" i="7"/>
  <c r="Y897" i="7"/>
  <c r="H898" i="7"/>
  <c r="I898" i="7"/>
  <c r="O898" i="7"/>
  <c r="Y898" i="7"/>
  <c r="Z897" i="7" s="1"/>
  <c r="H899" i="7"/>
  <c r="I899" i="7"/>
  <c r="O899" i="7"/>
  <c r="Y899" i="7"/>
  <c r="H900" i="7"/>
  <c r="I900" i="7"/>
  <c r="O900" i="7"/>
  <c r="Y900" i="7"/>
  <c r="H901" i="7"/>
  <c r="I901" i="7"/>
  <c r="O901" i="7"/>
  <c r="Y901" i="7"/>
  <c r="H902" i="7"/>
  <c r="I902" i="7"/>
  <c r="O902" i="7"/>
  <c r="Y902" i="7"/>
  <c r="Z901" i="7" s="1"/>
  <c r="H903" i="7"/>
  <c r="I903" i="7"/>
  <c r="O903" i="7"/>
  <c r="Y903" i="7"/>
  <c r="H904" i="7"/>
  <c r="I904" i="7"/>
  <c r="O904" i="7"/>
  <c r="Y904" i="7"/>
  <c r="H905" i="7"/>
  <c r="I905" i="7"/>
  <c r="O905" i="7"/>
  <c r="Y905" i="7"/>
  <c r="H906" i="7"/>
  <c r="I906" i="7"/>
  <c r="O906" i="7"/>
  <c r="Y906" i="7"/>
  <c r="Z905" i="7" s="1"/>
  <c r="H907" i="7"/>
  <c r="I907" i="7"/>
  <c r="O907" i="7"/>
  <c r="Y907" i="7"/>
  <c r="H908" i="7"/>
  <c r="I908" i="7"/>
  <c r="O908" i="7"/>
  <c r="Y908" i="7"/>
  <c r="H909" i="7"/>
  <c r="I909" i="7"/>
  <c r="O909" i="7"/>
  <c r="Y909" i="7"/>
  <c r="H910" i="7"/>
  <c r="I910" i="7"/>
  <c r="O910" i="7"/>
  <c r="Y910" i="7"/>
  <c r="Z909" i="7" s="1"/>
  <c r="H911" i="7"/>
  <c r="I911" i="7"/>
  <c r="O911" i="7"/>
  <c r="Y911" i="7"/>
  <c r="H912" i="7"/>
  <c r="I912" i="7"/>
  <c r="O912" i="7"/>
  <c r="Y912" i="7"/>
  <c r="H913" i="7"/>
  <c r="I913" i="7"/>
  <c r="O913" i="7"/>
  <c r="Y913" i="7"/>
  <c r="H914" i="7"/>
  <c r="I914" i="7"/>
  <c r="O914" i="7"/>
  <c r="Y914" i="7"/>
  <c r="Z913" i="7" s="1"/>
  <c r="H915" i="7"/>
  <c r="I915" i="7"/>
  <c r="O915" i="7"/>
  <c r="Y915" i="7"/>
  <c r="H916" i="7"/>
  <c r="I916" i="7"/>
  <c r="O916" i="7"/>
  <c r="Y916" i="7"/>
  <c r="H917" i="7"/>
  <c r="I917" i="7"/>
  <c r="O917" i="7"/>
  <c r="Y917" i="7"/>
  <c r="H918" i="7"/>
  <c r="I918" i="7"/>
  <c r="O918" i="7"/>
  <c r="Y918" i="7"/>
  <c r="Z917" i="7" s="1"/>
  <c r="H919" i="7"/>
  <c r="I919" i="7"/>
  <c r="O919" i="7"/>
  <c r="Y919" i="7"/>
  <c r="H920" i="7"/>
  <c r="I920" i="7"/>
  <c r="O920" i="7"/>
  <c r="Y920" i="7"/>
  <c r="H921" i="7"/>
  <c r="I921" i="7"/>
  <c r="O921" i="7"/>
  <c r="Y921" i="7"/>
  <c r="H922" i="7"/>
  <c r="I922" i="7"/>
  <c r="O922" i="7"/>
  <c r="Y922" i="7"/>
  <c r="Z921" i="7" s="1"/>
  <c r="H923" i="7"/>
  <c r="I923" i="7"/>
  <c r="O923" i="7"/>
  <c r="Y923" i="7"/>
  <c r="H924" i="7"/>
  <c r="I924" i="7"/>
  <c r="O924" i="7"/>
  <c r="Y924" i="7"/>
  <c r="H925" i="7"/>
  <c r="I925" i="7"/>
  <c r="O925" i="7"/>
  <c r="Y925" i="7"/>
  <c r="H926" i="7"/>
  <c r="I926" i="7"/>
  <c r="O926" i="7"/>
  <c r="Y926" i="7"/>
  <c r="Z925" i="7" s="1"/>
  <c r="H927" i="7"/>
  <c r="I927" i="7"/>
  <c r="O927" i="7"/>
  <c r="Y927" i="7"/>
  <c r="H928" i="7"/>
  <c r="I928" i="7"/>
  <c r="O928" i="7"/>
  <c r="Y928" i="7"/>
  <c r="H929" i="7"/>
  <c r="I929" i="7"/>
  <c r="O929" i="7"/>
  <c r="Y929" i="7"/>
  <c r="H930" i="7"/>
  <c r="I930" i="7"/>
  <c r="O930" i="7"/>
  <c r="Y930" i="7"/>
  <c r="H931" i="7"/>
  <c r="I931" i="7"/>
  <c r="O931" i="7"/>
  <c r="Y931" i="7"/>
  <c r="Z930" i="7" s="1"/>
  <c r="H932" i="7"/>
  <c r="I932" i="7"/>
  <c r="O932" i="7"/>
  <c r="Y932" i="7"/>
  <c r="H933" i="7"/>
  <c r="I933" i="7"/>
  <c r="O933" i="7"/>
  <c r="Y933" i="7"/>
  <c r="H934" i="7"/>
  <c r="I934" i="7"/>
  <c r="O934" i="7"/>
  <c r="Y934" i="7"/>
  <c r="Z933" i="7" s="1"/>
  <c r="H935" i="7"/>
  <c r="I935" i="7"/>
  <c r="O935" i="7"/>
  <c r="Y935" i="7"/>
  <c r="H936" i="7"/>
  <c r="I936" i="7"/>
  <c r="O936" i="7"/>
  <c r="Y936" i="7"/>
  <c r="H937" i="7"/>
  <c r="I937" i="7"/>
  <c r="O937" i="7"/>
  <c r="Y937" i="7"/>
  <c r="H938" i="7"/>
  <c r="I938" i="7"/>
  <c r="O938" i="7"/>
  <c r="Y938" i="7"/>
  <c r="H939" i="7"/>
  <c r="I939" i="7"/>
  <c r="O939" i="7"/>
  <c r="Y939" i="7"/>
  <c r="Z938" i="7" s="1"/>
  <c r="H940" i="7"/>
  <c r="I940" i="7"/>
  <c r="O940" i="7"/>
  <c r="Y940" i="7"/>
  <c r="H941" i="7"/>
  <c r="I941" i="7"/>
  <c r="O941" i="7"/>
  <c r="Y941" i="7"/>
  <c r="H942" i="7"/>
  <c r="I942" i="7"/>
  <c r="O942" i="7"/>
  <c r="Y942" i="7"/>
  <c r="Z941" i="7" s="1"/>
  <c r="H943" i="7"/>
  <c r="I943" i="7"/>
  <c r="O943" i="7"/>
  <c r="Y943" i="7"/>
  <c r="H944" i="7"/>
  <c r="I944" i="7"/>
  <c r="O944" i="7"/>
  <c r="Y944" i="7"/>
  <c r="H945" i="7"/>
  <c r="I945" i="7"/>
  <c r="O945" i="7"/>
  <c r="Y945" i="7"/>
  <c r="H946" i="7"/>
  <c r="I946" i="7"/>
  <c r="O946" i="7"/>
  <c r="Y946" i="7"/>
  <c r="Z945" i="7" s="1"/>
  <c r="H947" i="7"/>
  <c r="I947" i="7"/>
  <c r="O947" i="7"/>
  <c r="Y947" i="7"/>
  <c r="H948" i="7"/>
  <c r="I948" i="7"/>
  <c r="O948" i="7"/>
  <c r="Y948" i="7"/>
  <c r="Z947" i="7" s="1"/>
  <c r="H949" i="7"/>
  <c r="I949" i="7"/>
  <c r="O949" i="7"/>
  <c r="Y949" i="7"/>
  <c r="H950" i="7"/>
  <c r="I950" i="7"/>
  <c r="O950" i="7"/>
  <c r="Y950" i="7"/>
  <c r="H951" i="7"/>
  <c r="I951" i="7"/>
  <c r="O951" i="7"/>
  <c r="Y951" i="7"/>
  <c r="H952" i="7"/>
  <c r="I952" i="7"/>
  <c r="O952" i="7"/>
  <c r="Y952" i="7"/>
  <c r="Z951" i="7" s="1"/>
  <c r="H953" i="7"/>
  <c r="I953" i="7"/>
  <c r="O953" i="7"/>
  <c r="Y953" i="7"/>
  <c r="H954" i="7"/>
  <c r="I954" i="7"/>
  <c r="O954" i="7"/>
  <c r="Y954" i="7"/>
  <c r="H955" i="7"/>
  <c r="I955" i="7"/>
  <c r="O955" i="7"/>
  <c r="Y955" i="7"/>
  <c r="H956" i="7"/>
  <c r="I956" i="7"/>
  <c r="O956" i="7"/>
  <c r="Y956" i="7"/>
  <c r="Z955" i="7" s="1"/>
  <c r="H957" i="7"/>
  <c r="I957" i="7"/>
  <c r="O957" i="7"/>
  <c r="Y957" i="7"/>
  <c r="H958" i="7"/>
  <c r="I958" i="7"/>
  <c r="O958" i="7"/>
  <c r="Y958" i="7"/>
  <c r="H959" i="7"/>
  <c r="I959" i="7"/>
  <c r="O959" i="7"/>
  <c r="Y959" i="7"/>
  <c r="H960" i="7"/>
  <c r="I960" i="7"/>
  <c r="O960" i="7"/>
  <c r="Y960" i="7"/>
  <c r="Z959" i="7" s="1"/>
  <c r="H961" i="7"/>
  <c r="I961" i="7"/>
  <c r="O961" i="7"/>
  <c r="Y961" i="7"/>
  <c r="H962" i="7"/>
  <c r="I962" i="7"/>
  <c r="O962" i="7"/>
  <c r="Y962" i="7"/>
  <c r="H963" i="7"/>
  <c r="I963" i="7"/>
  <c r="O963" i="7"/>
  <c r="Y963" i="7"/>
  <c r="H964" i="7"/>
  <c r="I964" i="7"/>
  <c r="O964" i="7"/>
  <c r="Y964" i="7"/>
  <c r="Z963" i="7" s="1"/>
  <c r="H965" i="7"/>
  <c r="I965" i="7"/>
  <c r="O965" i="7"/>
  <c r="Y965" i="7"/>
  <c r="H966" i="7"/>
  <c r="I966" i="7"/>
  <c r="O966" i="7"/>
  <c r="Y966" i="7"/>
  <c r="H967" i="7"/>
  <c r="I967" i="7"/>
  <c r="O967" i="7"/>
  <c r="Y967" i="7"/>
  <c r="H968" i="7"/>
  <c r="I968" i="7"/>
  <c r="O968" i="7"/>
  <c r="Y968" i="7"/>
  <c r="H969" i="7"/>
  <c r="I969" i="7"/>
  <c r="O969" i="7"/>
  <c r="Y969" i="7"/>
  <c r="H970" i="7"/>
  <c r="I970" i="7"/>
  <c r="O970" i="7"/>
  <c r="Y970" i="7"/>
  <c r="H971" i="7"/>
  <c r="I971" i="7"/>
  <c r="O971" i="7"/>
  <c r="Y971" i="7"/>
  <c r="H972" i="7"/>
  <c r="I972" i="7"/>
  <c r="O972" i="7"/>
  <c r="Y972" i="7"/>
  <c r="Z971" i="7" s="1"/>
  <c r="H973" i="7"/>
  <c r="I973" i="7"/>
  <c r="O973" i="7"/>
  <c r="Y973" i="7"/>
  <c r="H974" i="7"/>
  <c r="I974" i="7"/>
  <c r="O974" i="7"/>
  <c r="Y974" i="7"/>
  <c r="H975" i="7"/>
  <c r="I975" i="7"/>
  <c r="O975" i="7"/>
  <c r="Y975" i="7"/>
  <c r="H976" i="7"/>
  <c r="I976" i="7"/>
  <c r="O976" i="7"/>
  <c r="Y976" i="7"/>
  <c r="Z975" i="7" s="1"/>
  <c r="H977" i="7"/>
  <c r="I977" i="7"/>
  <c r="O977" i="7"/>
  <c r="Y977" i="7"/>
  <c r="Z976" i="7" s="1"/>
  <c r="H978" i="7"/>
  <c r="I978" i="7"/>
  <c r="O978" i="7"/>
  <c r="Y978" i="7"/>
  <c r="H979" i="7"/>
  <c r="I979" i="7"/>
  <c r="O979" i="7"/>
  <c r="Y979" i="7"/>
  <c r="H980" i="7"/>
  <c r="I980" i="7"/>
  <c r="O980" i="7"/>
  <c r="Y980" i="7"/>
  <c r="Z979" i="7" s="1"/>
  <c r="H981" i="7"/>
  <c r="I981" i="7"/>
  <c r="O981" i="7"/>
  <c r="Y981" i="7"/>
  <c r="H982" i="7"/>
  <c r="I982" i="7"/>
  <c r="O982" i="7"/>
  <c r="Y982" i="7"/>
  <c r="H983" i="7"/>
  <c r="I983" i="7"/>
  <c r="O983" i="7"/>
  <c r="Y983" i="7"/>
  <c r="H984" i="7"/>
  <c r="I984" i="7"/>
  <c r="O984" i="7"/>
  <c r="Y984" i="7"/>
  <c r="H985" i="7"/>
  <c r="I985" i="7"/>
  <c r="O985" i="7"/>
  <c r="Y985" i="7"/>
  <c r="Z984" i="7" s="1"/>
  <c r="H986" i="7"/>
  <c r="I986" i="7"/>
  <c r="O986" i="7"/>
  <c r="Y986" i="7"/>
  <c r="H987" i="7"/>
  <c r="I987" i="7"/>
  <c r="O987" i="7"/>
  <c r="Y987" i="7"/>
  <c r="Z986" i="7" s="1"/>
  <c r="H988" i="7"/>
  <c r="I988" i="7"/>
  <c r="O988" i="7"/>
  <c r="Y988" i="7"/>
  <c r="H989" i="7"/>
  <c r="I989" i="7"/>
  <c r="O989" i="7"/>
  <c r="Y989" i="7"/>
  <c r="Z988" i="7" s="1"/>
  <c r="H990" i="7"/>
  <c r="I990" i="7"/>
  <c r="O990" i="7"/>
  <c r="Y990" i="7"/>
  <c r="H991" i="7"/>
  <c r="I991" i="7"/>
  <c r="O991" i="7"/>
  <c r="Y991" i="7"/>
  <c r="Z990" i="7" s="1"/>
  <c r="H992" i="7"/>
  <c r="I992" i="7"/>
  <c r="O992" i="7"/>
  <c r="Y992" i="7"/>
  <c r="H993" i="7"/>
  <c r="I993" i="7"/>
  <c r="O993" i="7"/>
  <c r="Y993" i="7"/>
  <c r="Z992" i="7" s="1"/>
  <c r="H994" i="7"/>
  <c r="I994" i="7"/>
  <c r="O994" i="7"/>
  <c r="Y994" i="7"/>
  <c r="H995" i="7"/>
  <c r="I995" i="7"/>
  <c r="O995" i="7"/>
  <c r="Y995" i="7"/>
  <c r="Z994" i="7" s="1"/>
  <c r="H996" i="7"/>
  <c r="I996" i="7"/>
  <c r="O996" i="7"/>
  <c r="Y996" i="7"/>
  <c r="H997" i="7"/>
  <c r="I997" i="7"/>
  <c r="O997" i="7"/>
  <c r="Y997" i="7"/>
  <c r="Z996" i="7" s="1"/>
  <c r="H998" i="7"/>
  <c r="I998" i="7"/>
  <c r="O998" i="7"/>
  <c r="Y998" i="7"/>
  <c r="H999" i="7"/>
  <c r="I999" i="7"/>
  <c r="O999" i="7"/>
  <c r="Y999" i="7"/>
  <c r="Z998" i="7" s="1"/>
  <c r="H1000" i="7"/>
  <c r="I1000" i="7"/>
  <c r="O1000" i="7"/>
  <c r="Y1000" i="7"/>
  <c r="H1001" i="7"/>
  <c r="I1001" i="7"/>
  <c r="O1001" i="7"/>
  <c r="Y1001" i="7"/>
  <c r="Z1000" i="7" s="1"/>
  <c r="H1002" i="7"/>
  <c r="I1002" i="7"/>
  <c r="O1002" i="7"/>
  <c r="Y1002" i="7"/>
  <c r="H1003" i="7"/>
  <c r="I1003" i="7"/>
  <c r="O1003" i="7"/>
  <c r="Y1003" i="7"/>
  <c r="Z1002" i="7" s="1"/>
  <c r="H1004" i="7"/>
  <c r="I1004" i="7"/>
  <c r="O1004" i="7"/>
  <c r="Y1004" i="7"/>
  <c r="H1005" i="7"/>
  <c r="I1005" i="7"/>
  <c r="O1005" i="7"/>
  <c r="Y1005" i="7"/>
  <c r="Z1004" i="7" s="1"/>
  <c r="H1006" i="7"/>
  <c r="I1006" i="7"/>
  <c r="O1006" i="7"/>
  <c r="Y1006" i="7"/>
  <c r="H1007" i="7"/>
  <c r="I1007" i="7"/>
  <c r="O1007" i="7"/>
  <c r="Y1007" i="7"/>
  <c r="Z1006" i="7" s="1"/>
  <c r="H1008" i="7"/>
  <c r="I1008" i="7"/>
  <c r="O1008" i="7"/>
  <c r="Y1008" i="7"/>
  <c r="H1009" i="7"/>
  <c r="I1009" i="7"/>
  <c r="O1009" i="7"/>
  <c r="Y1009" i="7"/>
  <c r="Z1008" i="7" s="1"/>
  <c r="H1010" i="7"/>
  <c r="I1010" i="7"/>
  <c r="O1010" i="7"/>
  <c r="Y1010" i="7"/>
  <c r="H1011" i="7"/>
  <c r="I1011" i="7"/>
  <c r="O1011" i="7"/>
  <c r="Y1011" i="7"/>
  <c r="Z1010" i="7" s="1"/>
  <c r="H1012" i="7"/>
  <c r="I1012" i="7"/>
  <c r="O1012" i="7"/>
  <c r="Y1012" i="7"/>
  <c r="H1013" i="7"/>
  <c r="I1013" i="7"/>
  <c r="O1013" i="7"/>
  <c r="Y1013" i="7"/>
  <c r="Z1012" i="7" s="1"/>
  <c r="H1014" i="7"/>
  <c r="I1014" i="7"/>
  <c r="O1014" i="7"/>
  <c r="Y1014" i="7"/>
  <c r="H1015" i="7"/>
  <c r="I1015" i="7"/>
  <c r="O1015" i="7"/>
  <c r="Y1015" i="7"/>
  <c r="Z1014" i="7" s="1"/>
  <c r="H1016" i="7"/>
  <c r="I1016" i="7"/>
  <c r="O1016" i="7"/>
  <c r="Y1016" i="7"/>
  <c r="H1017" i="7"/>
  <c r="I1017" i="7"/>
  <c r="O1017" i="7"/>
  <c r="Y1017" i="7"/>
  <c r="Z1016" i="7" s="1"/>
  <c r="H1018" i="7"/>
  <c r="I1018" i="7"/>
  <c r="O1018" i="7"/>
  <c r="Y1018" i="7"/>
  <c r="H1019" i="7"/>
  <c r="I1019" i="7"/>
  <c r="O1019" i="7"/>
  <c r="Y1019" i="7"/>
  <c r="Z1018" i="7" s="1"/>
  <c r="H1020" i="7"/>
  <c r="I1020" i="7"/>
  <c r="O1020" i="7"/>
  <c r="Y1020" i="7"/>
  <c r="H1021" i="7"/>
  <c r="I1021" i="7"/>
  <c r="O1021" i="7"/>
  <c r="Y1021" i="7"/>
  <c r="Z1020" i="7" s="1"/>
  <c r="H1022" i="7"/>
  <c r="I1022" i="7"/>
  <c r="O1022" i="7"/>
  <c r="Y1022" i="7"/>
  <c r="H1023" i="7"/>
  <c r="I1023" i="7"/>
  <c r="O1023" i="7"/>
  <c r="Y1023" i="7"/>
  <c r="H1024" i="7"/>
  <c r="I1024" i="7"/>
  <c r="O1024" i="7"/>
  <c r="Y1024" i="7"/>
  <c r="H1025" i="7"/>
  <c r="I1025" i="7"/>
  <c r="O1025" i="7"/>
  <c r="Y1025" i="7"/>
  <c r="H1026" i="7"/>
  <c r="I1026" i="7"/>
  <c r="K7" i="7" s="1"/>
  <c r="O1026" i="7"/>
  <c r="Y1026" i="7"/>
  <c r="H1027" i="7"/>
  <c r="I1027" i="7"/>
  <c r="O1027" i="7"/>
  <c r="Y1027" i="7"/>
  <c r="H1028" i="7"/>
  <c r="I1028" i="7"/>
  <c r="O1028" i="7"/>
  <c r="Y1028" i="7"/>
  <c r="H1029" i="7"/>
  <c r="I1029" i="7"/>
  <c r="O1029" i="7"/>
  <c r="Y1029" i="7"/>
  <c r="H1030" i="7"/>
  <c r="I1030" i="7"/>
  <c r="O1030" i="7"/>
  <c r="Y1030" i="7"/>
  <c r="H1031" i="7"/>
  <c r="I1031" i="7"/>
  <c r="O1031" i="7"/>
  <c r="Y1031" i="7"/>
  <c r="H1032" i="7"/>
  <c r="I1032" i="7"/>
  <c r="O1032" i="7"/>
  <c r="Y1032" i="7"/>
  <c r="H1033" i="7"/>
  <c r="I1033" i="7"/>
  <c r="O1033" i="7"/>
  <c r="Y1033" i="7"/>
  <c r="H1034" i="7"/>
  <c r="I1034" i="7"/>
  <c r="O1034" i="7"/>
  <c r="Y1034" i="7"/>
  <c r="H1035" i="7"/>
  <c r="I1035" i="7"/>
  <c r="O1035" i="7"/>
  <c r="Y1035" i="7"/>
  <c r="Z1034" i="7" s="1"/>
  <c r="H1036" i="7"/>
  <c r="I1036" i="7"/>
  <c r="O1036" i="7"/>
  <c r="Y1036" i="7"/>
  <c r="Z1035" i="7" s="1"/>
  <c r="H1037" i="7"/>
  <c r="I1037" i="7"/>
  <c r="O1037" i="7"/>
  <c r="Y1037" i="7"/>
  <c r="H1038" i="7"/>
  <c r="I1038" i="7"/>
  <c r="O1038" i="7"/>
  <c r="Y1038" i="7"/>
  <c r="H1039" i="7"/>
  <c r="I1039" i="7"/>
  <c r="O1039" i="7"/>
  <c r="Y1039" i="7"/>
  <c r="Z1038" i="7" s="1"/>
  <c r="H1040" i="7"/>
  <c r="I1040" i="7"/>
  <c r="O1040" i="7"/>
  <c r="Y1040" i="7"/>
  <c r="H1041" i="7"/>
  <c r="I1041" i="7"/>
  <c r="O1041" i="7"/>
  <c r="Y1041" i="7"/>
  <c r="H1042" i="7"/>
  <c r="I1042" i="7"/>
  <c r="O1042" i="7"/>
  <c r="Y1042" i="7"/>
  <c r="H1043" i="7"/>
  <c r="I1043" i="7"/>
  <c r="O1043" i="7"/>
  <c r="Y1043" i="7"/>
  <c r="H1044" i="7"/>
  <c r="I1044" i="7"/>
  <c r="O1044" i="7"/>
  <c r="Y1044" i="7"/>
  <c r="Z1043" i="7" s="1"/>
  <c r="H1045" i="7"/>
  <c r="I1045" i="7"/>
  <c r="O1045" i="7"/>
  <c r="Y1045" i="7"/>
  <c r="H1046" i="7"/>
  <c r="I1046" i="7"/>
  <c r="O1046" i="7"/>
  <c r="Y1046" i="7"/>
  <c r="H1047" i="7"/>
  <c r="I1047" i="7"/>
  <c r="O1047" i="7"/>
  <c r="Y1047" i="7"/>
  <c r="Z1046" i="7" s="1"/>
  <c r="H1048" i="7"/>
  <c r="I1048" i="7"/>
  <c r="O1048" i="7"/>
  <c r="Y1048" i="7"/>
  <c r="H1049" i="7"/>
  <c r="I1049" i="7"/>
  <c r="O1049" i="7"/>
  <c r="Y1049" i="7"/>
  <c r="Z1048" i="7" s="1"/>
  <c r="H1050" i="7"/>
  <c r="I1050" i="7"/>
  <c r="O1050" i="7"/>
  <c r="Y1050" i="7"/>
  <c r="H1051" i="7"/>
  <c r="I1051" i="7"/>
  <c r="O1051" i="7"/>
  <c r="Y1051" i="7"/>
  <c r="Z1050" i="7" s="1"/>
  <c r="H1052" i="7"/>
  <c r="I1052" i="7"/>
  <c r="O1052" i="7"/>
  <c r="Y1052" i="7"/>
  <c r="H1053" i="7"/>
  <c r="I1053" i="7"/>
  <c r="O1053" i="7"/>
  <c r="Y1053" i="7"/>
  <c r="Z1052" i="7" s="1"/>
  <c r="H1054" i="7"/>
  <c r="I1054" i="7"/>
  <c r="O1054" i="7"/>
  <c r="Y1054" i="7"/>
  <c r="H1055" i="7"/>
  <c r="I1055" i="7"/>
  <c r="O1055" i="7"/>
  <c r="Y1055" i="7"/>
  <c r="Z1054" i="7" s="1"/>
  <c r="H1056" i="7"/>
  <c r="I1056" i="7"/>
  <c r="O1056" i="7"/>
  <c r="Y1056" i="7"/>
  <c r="H1057" i="7"/>
  <c r="I1057" i="7"/>
  <c r="O1057" i="7"/>
  <c r="Y1057" i="7"/>
  <c r="Z1056" i="7" s="1"/>
  <c r="H1058" i="7"/>
  <c r="I1058" i="7"/>
  <c r="O1058" i="7"/>
  <c r="Y1058" i="7"/>
  <c r="H1059" i="7"/>
  <c r="I1059" i="7"/>
  <c r="O1059" i="7"/>
  <c r="Y1059" i="7"/>
  <c r="Z1058" i="7" s="1"/>
  <c r="H1060" i="7"/>
  <c r="I1060" i="7"/>
  <c r="O1060" i="7"/>
  <c r="Y1060" i="7"/>
  <c r="H1061" i="7"/>
  <c r="I1061" i="7"/>
  <c r="O1061" i="7"/>
  <c r="Y1061" i="7"/>
  <c r="Z1060" i="7" s="1"/>
  <c r="H1062" i="7"/>
  <c r="I1062" i="7"/>
  <c r="O1062" i="7"/>
  <c r="Y1062" i="7"/>
  <c r="H1063" i="7"/>
  <c r="I1063" i="7"/>
  <c r="O1063" i="7"/>
  <c r="Y1063" i="7"/>
  <c r="Z1062" i="7" s="1"/>
  <c r="H1064" i="7"/>
  <c r="I1064" i="7"/>
  <c r="O1064" i="7"/>
  <c r="Y1064" i="7"/>
  <c r="H1065" i="7"/>
  <c r="I1065" i="7"/>
  <c r="O1065" i="7"/>
  <c r="Y1065" i="7"/>
  <c r="Z1064" i="7" s="1"/>
  <c r="H1066" i="7"/>
  <c r="I1066" i="7"/>
  <c r="O1066" i="7"/>
  <c r="Y1066" i="7"/>
  <c r="H1067" i="7"/>
  <c r="I1067" i="7"/>
  <c r="O1067" i="7"/>
  <c r="Y1067" i="7"/>
  <c r="Z1066" i="7" s="1"/>
  <c r="H1068" i="7"/>
  <c r="I1068" i="7"/>
  <c r="O1068" i="7"/>
  <c r="Y1068" i="7"/>
  <c r="H1069" i="7"/>
  <c r="I1069" i="7"/>
  <c r="O1069" i="7"/>
  <c r="Y1069" i="7"/>
  <c r="Z1068" i="7" s="1"/>
  <c r="H1070" i="7"/>
  <c r="I1070" i="7"/>
  <c r="O1070" i="7"/>
  <c r="Y1070" i="7"/>
  <c r="H1071" i="7"/>
  <c r="I1071" i="7"/>
  <c r="O1071" i="7"/>
  <c r="Y1071" i="7"/>
  <c r="Z1070" i="7" s="1"/>
  <c r="H1072" i="7"/>
  <c r="I1072" i="7"/>
  <c r="O1072" i="7"/>
  <c r="Y1072" i="7"/>
  <c r="H1073" i="7"/>
  <c r="I1073" i="7"/>
  <c r="O1073" i="7"/>
  <c r="Y1073" i="7"/>
  <c r="Z1072" i="7" s="1"/>
  <c r="H1074" i="7"/>
  <c r="I1074" i="7"/>
  <c r="O1074" i="7"/>
  <c r="Y1074" i="7"/>
  <c r="H1075" i="7"/>
  <c r="I1075" i="7"/>
  <c r="O1075" i="7"/>
  <c r="Y1075" i="7"/>
  <c r="Z1074" i="7" s="1"/>
  <c r="H1076" i="7"/>
  <c r="I1076" i="7"/>
  <c r="O1076" i="7"/>
  <c r="Y1076" i="7"/>
  <c r="H1077" i="7"/>
  <c r="I1077" i="7"/>
  <c r="O1077" i="7"/>
  <c r="Y1077" i="7"/>
  <c r="Z1076" i="7" s="1"/>
  <c r="H1078" i="7"/>
  <c r="I1078" i="7"/>
  <c r="O1078" i="7"/>
  <c r="Y1078" i="7"/>
  <c r="H1079" i="7"/>
  <c r="I1079" i="7"/>
  <c r="O1079" i="7"/>
  <c r="Y1079" i="7"/>
  <c r="Z1078" i="7" s="1"/>
  <c r="H1080" i="7"/>
  <c r="I1080" i="7"/>
  <c r="O1080" i="7"/>
  <c r="Y1080" i="7"/>
  <c r="H1081" i="7"/>
  <c r="I1081" i="7"/>
  <c r="O1081" i="7"/>
  <c r="Y1081" i="7"/>
  <c r="H1082" i="7"/>
  <c r="I1082" i="7"/>
  <c r="O1082" i="7"/>
  <c r="Y1082" i="7"/>
  <c r="H1083" i="7"/>
  <c r="I1083" i="7"/>
  <c r="O1083" i="7"/>
  <c r="Y1083" i="7"/>
  <c r="Z1082" i="7" s="1"/>
  <c r="H1084" i="7"/>
  <c r="I1084" i="7"/>
  <c r="O1084" i="7"/>
  <c r="Y1084" i="7"/>
  <c r="H1085" i="7"/>
  <c r="I1085" i="7"/>
  <c r="O1085" i="7"/>
  <c r="Y1085" i="7"/>
  <c r="H1086" i="7"/>
  <c r="I1086" i="7"/>
  <c r="O1086" i="7"/>
  <c r="Y1086" i="7"/>
  <c r="H1087" i="7"/>
  <c r="I1087" i="7"/>
  <c r="O1087" i="7"/>
  <c r="Y1087" i="7"/>
  <c r="Z1086" i="7" s="1"/>
  <c r="H1088" i="7"/>
  <c r="I1088" i="7"/>
  <c r="O1088" i="7"/>
  <c r="Y1088" i="7"/>
  <c r="H1089" i="7"/>
  <c r="I1089" i="7"/>
  <c r="O1089" i="7"/>
  <c r="Y1089" i="7"/>
  <c r="H1090" i="7"/>
  <c r="I1090" i="7"/>
  <c r="O1090" i="7"/>
  <c r="Y1090" i="7"/>
  <c r="H1091" i="7"/>
  <c r="I1091" i="7"/>
  <c r="O1091" i="7"/>
  <c r="Y1091" i="7"/>
  <c r="Z1090" i="7" s="1"/>
  <c r="H1092" i="7"/>
  <c r="I1092" i="7"/>
  <c r="O1092" i="7"/>
  <c r="Y1092" i="7"/>
  <c r="H1093" i="7"/>
  <c r="I1093" i="7"/>
  <c r="O1093" i="7"/>
  <c r="Y1093" i="7"/>
  <c r="H1094" i="7"/>
  <c r="I1094" i="7"/>
  <c r="O1094" i="7"/>
  <c r="Y1094" i="7"/>
  <c r="H1095" i="7"/>
  <c r="I1095" i="7"/>
  <c r="O1095" i="7"/>
  <c r="Y1095" i="7"/>
  <c r="Z1094" i="7" s="1"/>
  <c r="H1096" i="7"/>
  <c r="I1096" i="7"/>
  <c r="O1096" i="7"/>
  <c r="Y1096" i="7"/>
  <c r="H1097" i="7"/>
  <c r="I1097" i="7"/>
  <c r="O1097" i="7"/>
  <c r="Y1097" i="7"/>
  <c r="H1098" i="7"/>
  <c r="I1098" i="7"/>
  <c r="O1098" i="7"/>
  <c r="Y1098" i="7"/>
  <c r="H1099" i="7"/>
  <c r="I1099" i="7"/>
  <c r="O1099" i="7"/>
  <c r="Y1099" i="7"/>
  <c r="H1100" i="7"/>
  <c r="I1100" i="7"/>
  <c r="O1100" i="7"/>
  <c r="Y1100" i="7"/>
  <c r="H1101" i="7"/>
  <c r="I1101" i="7"/>
  <c r="O1101" i="7"/>
  <c r="Y1101" i="7"/>
  <c r="H1102" i="7"/>
  <c r="I1102" i="7"/>
  <c r="O1102" i="7"/>
  <c r="Y1102" i="7"/>
  <c r="H1103" i="7"/>
  <c r="I1103" i="7"/>
  <c r="O1103" i="7"/>
  <c r="Y1103" i="7"/>
  <c r="H1104" i="7"/>
  <c r="I1104" i="7"/>
  <c r="O1104" i="7"/>
  <c r="Y1104" i="7"/>
  <c r="H1105" i="7"/>
  <c r="I1105" i="7"/>
  <c r="O1105" i="7"/>
  <c r="Y1105" i="7"/>
  <c r="H1106" i="7"/>
  <c r="I1106" i="7"/>
  <c r="O1106" i="7"/>
  <c r="Y1106" i="7"/>
  <c r="H1107" i="7"/>
  <c r="I1107" i="7"/>
  <c r="O1107" i="7"/>
  <c r="Y1107" i="7"/>
  <c r="H1108" i="7"/>
  <c r="I1108" i="7"/>
  <c r="O1108" i="7"/>
  <c r="Y1108" i="7"/>
  <c r="H1109" i="7"/>
  <c r="I1109" i="7"/>
  <c r="O1109" i="7"/>
  <c r="Y1109" i="7"/>
  <c r="H1110" i="7"/>
  <c r="I1110" i="7"/>
  <c r="O1110" i="7"/>
  <c r="Y1110" i="7"/>
  <c r="H1111" i="7"/>
  <c r="I1111" i="7"/>
  <c r="O1111" i="7"/>
  <c r="Y1111" i="7"/>
  <c r="H1112" i="7"/>
  <c r="I1112" i="7"/>
  <c r="O1112" i="7"/>
  <c r="Y1112" i="7"/>
  <c r="H1113" i="7"/>
  <c r="I1113" i="7"/>
  <c r="O1113" i="7"/>
  <c r="Y1113" i="7"/>
  <c r="H1114" i="7"/>
  <c r="I1114" i="7"/>
  <c r="O1114" i="7"/>
  <c r="Y1114" i="7"/>
  <c r="H1115" i="7"/>
  <c r="I1115" i="7"/>
  <c r="O1115" i="7"/>
  <c r="Y1115" i="7"/>
  <c r="H1116" i="7"/>
  <c r="I1116" i="7"/>
  <c r="O1116" i="7"/>
  <c r="Y1116" i="7"/>
  <c r="H1117" i="7"/>
  <c r="I1117" i="7"/>
  <c r="O1117" i="7"/>
  <c r="Y1117" i="7"/>
  <c r="Z1116" i="7" s="1"/>
  <c r="H1118" i="7"/>
  <c r="I1118" i="7"/>
  <c r="O1118" i="7"/>
  <c r="Y1118" i="7"/>
  <c r="H1119" i="7"/>
  <c r="I1119" i="7"/>
  <c r="O1119" i="7"/>
  <c r="Y1119" i="7"/>
  <c r="H1120" i="7"/>
  <c r="I1120" i="7"/>
  <c r="O1120" i="7"/>
  <c r="Y1120" i="7"/>
  <c r="Z1119" i="7" s="1"/>
  <c r="H1121" i="7"/>
  <c r="I1121" i="7"/>
  <c r="O1121" i="7"/>
  <c r="Y1121" i="7"/>
  <c r="H1122" i="7"/>
  <c r="I1122" i="7"/>
  <c r="O1122" i="7"/>
  <c r="Y1122" i="7"/>
  <c r="Z1121" i="7" s="1"/>
  <c r="H1123" i="7"/>
  <c r="I1123" i="7"/>
  <c r="O1123" i="7"/>
  <c r="Y1123" i="7"/>
  <c r="H1124" i="7"/>
  <c r="I1124" i="7"/>
  <c r="O1124" i="7"/>
  <c r="Y1124" i="7"/>
  <c r="Z1123" i="7" s="1"/>
  <c r="H1125" i="7"/>
  <c r="I1125" i="7"/>
  <c r="O1125" i="7"/>
  <c r="Y1125" i="7"/>
  <c r="H1126" i="7"/>
  <c r="I1126" i="7"/>
  <c r="O1126" i="7"/>
  <c r="Y1126" i="7"/>
  <c r="Z1125" i="7" s="1"/>
  <c r="H1127" i="7"/>
  <c r="I1127" i="7"/>
  <c r="O1127" i="7"/>
  <c r="Y1127" i="7"/>
  <c r="H1128" i="7"/>
  <c r="I1128" i="7"/>
  <c r="O1128" i="7"/>
  <c r="Y1128" i="7"/>
  <c r="Z1127" i="7" s="1"/>
  <c r="H1129" i="7"/>
  <c r="I1129" i="7"/>
  <c r="O1129" i="7"/>
  <c r="Y1129" i="7"/>
  <c r="H1130" i="7"/>
  <c r="I1130" i="7"/>
  <c r="O1130" i="7"/>
  <c r="Y1130" i="7"/>
  <c r="Z1129" i="7" s="1"/>
  <c r="H1131" i="7"/>
  <c r="I1131" i="7"/>
  <c r="O1131" i="7"/>
  <c r="Y1131" i="7"/>
  <c r="H1132" i="7"/>
  <c r="I1132" i="7"/>
  <c r="O1132" i="7"/>
  <c r="Y1132" i="7"/>
  <c r="Z1131" i="7" s="1"/>
  <c r="H1133" i="7"/>
  <c r="I1133" i="7"/>
  <c r="O1133" i="7"/>
  <c r="Y1133" i="7"/>
  <c r="H1134" i="7"/>
  <c r="I1134" i="7"/>
  <c r="O1134" i="7"/>
  <c r="Y1134" i="7"/>
  <c r="Z1133" i="7" s="1"/>
  <c r="H1135" i="7"/>
  <c r="I1135" i="7"/>
  <c r="O1135" i="7"/>
  <c r="Y1135" i="7"/>
  <c r="H1136" i="7"/>
  <c r="I1136" i="7"/>
  <c r="O1136" i="7"/>
  <c r="Y1136" i="7"/>
  <c r="Z1135" i="7" s="1"/>
  <c r="H1137" i="7"/>
  <c r="I1137" i="7"/>
  <c r="O1137" i="7"/>
  <c r="Y1137" i="7"/>
  <c r="H1138" i="7"/>
  <c r="I1138" i="7"/>
  <c r="O1138" i="7"/>
  <c r="Y1138" i="7"/>
  <c r="Z1137" i="7" s="1"/>
  <c r="H1139" i="7"/>
  <c r="I1139" i="7"/>
  <c r="O1139" i="7"/>
  <c r="Y1139" i="7"/>
  <c r="H1140" i="7"/>
  <c r="I1140" i="7"/>
  <c r="O1140" i="7"/>
  <c r="Y1140" i="7"/>
  <c r="Z1139" i="7" s="1"/>
  <c r="H1141" i="7"/>
  <c r="I1141" i="7"/>
  <c r="O1141" i="7"/>
  <c r="Y1141" i="7"/>
  <c r="H1142" i="7"/>
  <c r="I1142" i="7"/>
  <c r="O1142" i="7"/>
  <c r="Y1142" i="7"/>
  <c r="Z1141" i="7" s="1"/>
  <c r="H1143" i="7"/>
  <c r="I1143" i="7"/>
  <c r="O1143" i="7"/>
  <c r="Y1143" i="7"/>
  <c r="H1144" i="7"/>
  <c r="I1144" i="7"/>
  <c r="O1144" i="7"/>
  <c r="Y1144" i="7"/>
  <c r="Z1143" i="7" s="1"/>
  <c r="H1145" i="7"/>
  <c r="I1145" i="7"/>
  <c r="O1145" i="7"/>
  <c r="Y1145" i="7"/>
  <c r="H1146" i="7"/>
  <c r="I1146" i="7"/>
  <c r="O1146" i="7"/>
  <c r="Y1146" i="7"/>
  <c r="Z1145" i="7" s="1"/>
  <c r="H1147" i="7"/>
  <c r="I1147" i="7"/>
  <c r="O1147" i="7"/>
  <c r="Y1147" i="7"/>
  <c r="H1148" i="7"/>
  <c r="I1148" i="7"/>
  <c r="O1148" i="7"/>
  <c r="Y1148" i="7"/>
  <c r="Z1147" i="7" s="1"/>
  <c r="H1149" i="7"/>
  <c r="I1149" i="7"/>
  <c r="O1149" i="7"/>
  <c r="Y1149" i="7"/>
  <c r="H1150" i="7"/>
  <c r="I1150" i="7"/>
  <c r="O1150" i="7"/>
  <c r="Y1150" i="7"/>
  <c r="Z1149" i="7" s="1"/>
  <c r="H1151" i="7"/>
  <c r="I1151" i="7"/>
  <c r="O1151" i="7"/>
  <c r="Y1151" i="7"/>
  <c r="H1152" i="7"/>
  <c r="I1152" i="7"/>
  <c r="O1152" i="7"/>
  <c r="Y1152" i="7"/>
  <c r="Z1151" i="7" s="1"/>
  <c r="H1153" i="7"/>
  <c r="I1153" i="7"/>
  <c r="O1153" i="7"/>
  <c r="Y1153" i="7"/>
  <c r="H1154" i="7"/>
  <c r="I1154" i="7"/>
  <c r="O1154" i="7"/>
  <c r="Y1154" i="7"/>
  <c r="Z1153" i="7" s="1"/>
  <c r="H1155" i="7"/>
  <c r="I1155" i="7"/>
  <c r="O1155" i="7"/>
  <c r="Y1155" i="7"/>
  <c r="H1156" i="7"/>
  <c r="I1156" i="7"/>
  <c r="O1156" i="7"/>
  <c r="Y1156" i="7"/>
  <c r="Z1155" i="7" s="1"/>
  <c r="H1157" i="7"/>
  <c r="I1157" i="7"/>
  <c r="O1157" i="7"/>
  <c r="Y1157" i="7"/>
  <c r="H1158" i="7"/>
  <c r="I1158" i="7"/>
  <c r="O1158" i="7"/>
  <c r="Y1158" i="7"/>
  <c r="Z1157" i="7" s="1"/>
  <c r="H1159" i="7"/>
  <c r="I1159" i="7"/>
  <c r="O1159" i="7"/>
  <c r="Y1159" i="7"/>
  <c r="H1160" i="7"/>
  <c r="I1160" i="7"/>
  <c r="O1160" i="7"/>
  <c r="Y1160" i="7"/>
  <c r="Z1159" i="7" s="1"/>
  <c r="H1161" i="7"/>
  <c r="I1161" i="7"/>
  <c r="O1161" i="7"/>
  <c r="Y1161" i="7"/>
  <c r="H1162" i="7"/>
  <c r="I1162" i="7"/>
  <c r="O1162" i="7"/>
  <c r="Y1162" i="7"/>
  <c r="H1163" i="7"/>
  <c r="I1163" i="7"/>
  <c r="O1163" i="7"/>
  <c r="Y1163" i="7"/>
  <c r="H1164" i="7"/>
  <c r="I1164" i="7"/>
  <c r="O1164" i="7"/>
  <c r="Y1164" i="7"/>
  <c r="Z1163" i="7" s="1"/>
  <c r="H1165" i="7"/>
  <c r="I1165" i="7"/>
  <c r="O1165" i="7"/>
  <c r="Y1165" i="7"/>
  <c r="H1166" i="7"/>
  <c r="I1166" i="7"/>
  <c r="O1166" i="7"/>
  <c r="Y1166" i="7"/>
  <c r="H1167" i="7"/>
  <c r="I1167" i="7"/>
  <c r="O1167" i="7"/>
  <c r="Y1167" i="7"/>
  <c r="H1168" i="7"/>
  <c r="I1168" i="7"/>
  <c r="O1168" i="7"/>
  <c r="Y1168" i="7"/>
  <c r="Z1167" i="7" s="1"/>
  <c r="H1169" i="7"/>
  <c r="I1169" i="7"/>
  <c r="O1169" i="7"/>
  <c r="Y1169" i="7"/>
  <c r="H1170" i="7"/>
  <c r="I1170" i="7"/>
  <c r="O1170" i="7"/>
  <c r="Y1170" i="7"/>
  <c r="H1171" i="7"/>
  <c r="I1171" i="7"/>
  <c r="O1171" i="7"/>
  <c r="Y1171" i="7"/>
  <c r="H1172" i="7"/>
  <c r="I1172" i="7"/>
  <c r="O1172" i="7"/>
  <c r="Y1172" i="7"/>
  <c r="Z1171" i="7" s="1"/>
  <c r="H1173" i="7"/>
  <c r="I1173" i="7"/>
  <c r="O1173" i="7"/>
  <c r="Y1173" i="7"/>
  <c r="H1174" i="7"/>
  <c r="I1174" i="7"/>
  <c r="O1174" i="7"/>
  <c r="Y1174" i="7"/>
  <c r="H1175" i="7"/>
  <c r="I1175" i="7"/>
  <c r="O1175" i="7"/>
  <c r="Y1175" i="7"/>
  <c r="H1176" i="7"/>
  <c r="I1176" i="7"/>
  <c r="O1176" i="7"/>
  <c r="Y1176" i="7"/>
  <c r="Z1175" i="7" s="1"/>
  <c r="H1177" i="7"/>
  <c r="I1177" i="7"/>
  <c r="O1177" i="7"/>
  <c r="Y1177" i="7"/>
  <c r="H1178" i="7"/>
  <c r="I1178" i="7"/>
  <c r="O1178" i="7"/>
  <c r="Y1178" i="7"/>
  <c r="H1179" i="7"/>
  <c r="I1179" i="7"/>
  <c r="O1179" i="7"/>
  <c r="Y1179" i="7"/>
  <c r="H1180" i="7"/>
  <c r="I1180" i="7"/>
  <c r="O1180" i="7"/>
  <c r="Y1180" i="7"/>
  <c r="Z1179" i="7" s="1"/>
  <c r="H1181" i="7"/>
  <c r="I1181" i="7"/>
  <c r="O1181" i="7"/>
  <c r="Y1181" i="7"/>
  <c r="H1182" i="7"/>
  <c r="I1182" i="7"/>
  <c r="O1182" i="7"/>
  <c r="Y1182" i="7"/>
  <c r="H1183" i="7"/>
  <c r="I1183" i="7"/>
  <c r="O1183" i="7"/>
  <c r="Y1183" i="7"/>
  <c r="H1184" i="7"/>
  <c r="I1184" i="7"/>
  <c r="O1184" i="7"/>
  <c r="Y1184" i="7"/>
  <c r="H1185" i="7"/>
  <c r="I1185" i="7"/>
  <c r="O1185" i="7"/>
  <c r="Y1185" i="7"/>
  <c r="H1186" i="7"/>
  <c r="I1186" i="7"/>
  <c r="O1186" i="7"/>
  <c r="Y1186" i="7"/>
  <c r="H1187" i="7"/>
  <c r="I1187" i="7"/>
  <c r="O1187" i="7"/>
  <c r="Y1187" i="7"/>
  <c r="H1188" i="7"/>
  <c r="I1188" i="7"/>
  <c r="O1188" i="7"/>
  <c r="Y1188" i="7"/>
  <c r="H1189" i="7"/>
  <c r="I1189" i="7"/>
  <c r="O1189" i="7"/>
  <c r="Y1189" i="7"/>
  <c r="H1190" i="7"/>
  <c r="I1190" i="7"/>
  <c r="O1190" i="7"/>
  <c r="Y1190" i="7"/>
  <c r="H1191" i="7"/>
  <c r="I1191" i="7"/>
  <c r="O1191" i="7"/>
  <c r="Y1191" i="7"/>
  <c r="H1192" i="7"/>
  <c r="I1192" i="7"/>
  <c r="O1192" i="7"/>
  <c r="Y1192" i="7"/>
  <c r="H1193" i="7"/>
  <c r="I1193" i="7"/>
  <c r="O1193" i="7"/>
  <c r="Y1193" i="7"/>
  <c r="H1194" i="7"/>
  <c r="I1194" i="7"/>
  <c r="O1194" i="7"/>
  <c r="Y1194" i="7"/>
  <c r="H1195" i="7"/>
  <c r="I1195" i="7"/>
  <c r="O1195" i="7"/>
  <c r="Y1195" i="7"/>
  <c r="H1196" i="7"/>
  <c r="I1196" i="7"/>
  <c r="O1196" i="7"/>
  <c r="Y1196" i="7"/>
  <c r="H1197" i="7"/>
  <c r="I1197" i="7"/>
  <c r="O1197" i="7"/>
  <c r="Y1197" i="7"/>
  <c r="H1198" i="7"/>
  <c r="I1198" i="7"/>
  <c r="O1198" i="7"/>
  <c r="Y1198" i="7"/>
  <c r="H1199" i="7"/>
  <c r="I1199" i="7"/>
  <c r="O1199" i="7"/>
  <c r="Y1199" i="7"/>
  <c r="H1200" i="7"/>
  <c r="I1200" i="7"/>
  <c r="O1200" i="7"/>
  <c r="Y1200" i="7"/>
  <c r="Z1199" i="7" s="1"/>
  <c r="H1201" i="7"/>
  <c r="I1201" i="7"/>
  <c r="O1201" i="7"/>
  <c r="Y1201" i="7"/>
  <c r="H1202" i="7"/>
  <c r="I1202" i="7"/>
  <c r="O1202" i="7"/>
  <c r="Y1202" i="7"/>
  <c r="H1203" i="7"/>
  <c r="I1203" i="7"/>
  <c r="O1203" i="7"/>
  <c r="Y1203" i="7"/>
  <c r="H1204" i="7"/>
  <c r="I1204" i="7"/>
  <c r="O1204" i="7"/>
  <c r="Y1204" i="7"/>
  <c r="H1205" i="7"/>
  <c r="I1205" i="7"/>
  <c r="O1205" i="7"/>
  <c r="Y1205" i="7"/>
  <c r="Z1204" i="7" s="1"/>
  <c r="H1206" i="7"/>
  <c r="I1206" i="7"/>
  <c r="O1206" i="7"/>
  <c r="Y1206" i="7"/>
  <c r="H1207" i="7"/>
  <c r="I1207" i="7"/>
  <c r="O1207" i="7"/>
  <c r="Y1207" i="7"/>
  <c r="H1208" i="7"/>
  <c r="I1208" i="7"/>
  <c r="O1208" i="7"/>
  <c r="Y1208" i="7"/>
  <c r="Z1207" i="7" s="1"/>
  <c r="H1209" i="7"/>
  <c r="I1209" i="7"/>
  <c r="O1209" i="7"/>
  <c r="Y1209" i="7"/>
  <c r="H1210" i="7"/>
  <c r="I1210" i="7"/>
  <c r="O1210" i="7"/>
  <c r="Y1210" i="7"/>
  <c r="H1211" i="7"/>
  <c r="I1211" i="7"/>
  <c r="O1211" i="7"/>
  <c r="Y1211" i="7"/>
  <c r="H1212" i="7"/>
  <c r="I1212" i="7"/>
  <c r="O1212" i="7"/>
  <c r="Y1212" i="7"/>
  <c r="H1213" i="7"/>
  <c r="I1213" i="7"/>
  <c r="O1213" i="7"/>
  <c r="Y1213" i="7"/>
  <c r="Z1212" i="7" s="1"/>
  <c r="H1214" i="7"/>
  <c r="I1214" i="7"/>
  <c r="O1214" i="7"/>
  <c r="Y1214" i="7"/>
  <c r="H1215" i="7"/>
  <c r="I1215" i="7"/>
  <c r="O1215" i="7"/>
  <c r="Y1215" i="7"/>
  <c r="Z1214" i="7" s="1"/>
  <c r="H1216" i="7"/>
  <c r="I1216" i="7"/>
  <c r="O1216" i="7"/>
  <c r="Y1216" i="7"/>
  <c r="H1217" i="7"/>
  <c r="I1217" i="7"/>
  <c r="O1217" i="7"/>
  <c r="Y1217" i="7"/>
  <c r="Z1216" i="7" s="1"/>
  <c r="H1218" i="7"/>
  <c r="I1218" i="7"/>
  <c r="O1218" i="7"/>
  <c r="Y1218" i="7"/>
  <c r="H1219" i="7"/>
  <c r="I1219" i="7"/>
  <c r="O1219" i="7"/>
  <c r="Y1219" i="7"/>
  <c r="Z1218" i="7" s="1"/>
  <c r="H1220" i="7"/>
  <c r="I1220" i="7"/>
  <c r="O1220" i="7"/>
  <c r="Y1220" i="7"/>
  <c r="H1221" i="7"/>
  <c r="I1221" i="7"/>
  <c r="O1221" i="7"/>
  <c r="Y1221" i="7"/>
  <c r="Z1220" i="7" s="1"/>
  <c r="H1222" i="7"/>
  <c r="I1222" i="7"/>
  <c r="O1222" i="7"/>
  <c r="Y1222" i="7"/>
  <c r="H1223" i="7"/>
  <c r="I1223" i="7"/>
  <c r="O1223" i="7"/>
  <c r="Y1223" i="7"/>
  <c r="Z1222" i="7" s="1"/>
  <c r="H1224" i="7"/>
  <c r="I1224" i="7"/>
  <c r="O1224" i="7"/>
  <c r="Y1224" i="7"/>
  <c r="H1225" i="7"/>
  <c r="I1225" i="7"/>
  <c r="O1225" i="7"/>
  <c r="Y1225" i="7"/>
  <c r="Z1224" i="7" s="1"/>
  <c r="H1226" i="7"/>
  <c r="I1226" i="7"/>
  <c r="O1226" i="7"/>
  <c r="Y1226" i="7"/>
  <c r="H1227" i="7"/>
  <c r="I1227" i="7"/>
  <c r="O1227" i="7"/>
  <c r="Y1227" i="7"/>
  <c r="Z1226" i="7" s="1"/>
  <c r="H1228" i="7"/>
  <c r="I1228" i="7"/>
  <c r="O1228" i="7"/>
  <c r="Y1228" i="7"/>
  <c r="H1229" i="7"/>
  <c r="I1229" i="7"/>
  <c r="O1229" i="7"/>
  <c r="Y1229" i="7"/>
  <c r="Z1228" i="7" s="1"/>
  <c r="H1230" i="7"/>
  <c r="I1230" i="7"/>
  <c r="O1230" i="7"/>
  <c r="Y1230" i="7"/>
  <c r="H1231" i="7"/>
  <c r="I1231" i="7"/>
  <c r="O1231" i="7"/>
  <c r="Y1231" i="7"/>
  <c r="Z1230" i="7" s="1"/>
  <c r="H1232" i="7"/>
  <c r="I1232" i="7"/>
  <c r="O1232" i="7"/>
  <c r="Y1232" i="7"/>
  <c r="H1233" i="7"/>
  <c r="I1233" i="7"/>
  <c r="O1233" i="7"/>
  <c r="Y1233" i="7"/>
  <c r="Z1232" i="7" s="1"/>
  <c r="H1234" i="7"/>
  <c r="I1234" i="7"/>
  <c r="O1234" i="7"/>
  <c r="Y1234" i="7"/>
  <c r="H1235" i="7"/>
  <c r="I1235" i="7"/>
  <c r="O1235" i="7"/>
  <c r="Y1235" i="7"/>
  <c r="H1236" i="7"/>
  <c r="I1236" i="7"/>
  <c r="O1236" i="7"/>
  <c r="Y1236" i="7"/>
  <c r="H1237" i="7"/>
  <c r="I1237" i="7"/>
  <c r="O1237" i="7"/>
  <c r="Y1237" i="7"/>
  <c r="Z1236" i="7" s="1"/>
  <c r="H1238" i="7"/>
  <c r="I1238" i="7"/>
  <c r="O1238" i="7"/>
  <c r="Y1238" i="7"/>
  <c r="H1239" i="7"/>
  <c r="I1239" i="7"/>
  <c r="O1239" i="7"/>
  <c r="Y1239" i="7"/>
  <c r="H1240" i="7"/>
  <c r="I1240" i="7"/>
  <c r="O1240" i="7"/>
  <c r="Y1240" i="7"/>
  <c r="H1241" i="7"/>
  <c r="I1241" i="7"/>
  <c r="O1241" i="7"/>
  <c r="Y1241" i="7"/>
  <c r="Z1240" i="7" s="1"/>
  <c r="H1242" i="7"/>
  <c r="I1242" i="7"/>
  <c r="O1242" i="7"/>
  <c r="Y1242" i="7"/>
  <c r="H1243" i="7"/>
  <c r="I1243" i="7"/>
  <c r="O1243" i="7"/>
  <c r="Y1243" i="7"/>
  <c r="H1244" i="7"/>
  <c r="I1244" i="7"/>
  <c r="O1244" i="7"/>
  <c r="Y1244" i="7"/>
  <c r="H1245" i="7"/>
  <c r="I1245" i="7"/>
  <c r="O1245" i="7"/>
  <c r="Y1245" i="7"/>
  <c r="Z1244" i="7" s="1"/>
  <c r="H1246" i="7"/>
  <c r="I1246" i="7"/>
  <c r="O1246" i="7"/>
  <c r="Y1246" i="7"/>
  <c r="H1247" i="7"/>
  <c r="I1247" i="7"/>
  <c r="O1247" i="7"/>
  <c r="Y1247" i="7"/>
  <c r="H1248" i="7"/>
  <c r="I1248" i="7"/>
  <c r="O1248" i="7"/>
  <c r="Y1248" i="7"/>
  <c r="H1249" i="7"/>
  <c r="I1249" i="7"/>
  <c r="O1249" i="7"/>
  <c r="Y1249" i="7"/>
  <c r="Z1248" i="7" s="1"/>
  <c r="H1250" i="7"/>
  <c r="I1250" i="7"/>
  <c r="O1250" i="7"/>
  <c r="Y1250" i="7"/>
  <c r="H1251" i="7"/>
  <c r="I1251" i="7"/>
  <c r="O1251" i="7"/>
  <c r="Y1251" i="7"/>
  <c r="H1252" i="7"/>
  <c r="I1252" i="7"/>
  <c r="O1252" i="7"/>
  <c r="Y1252" i="7"/>
  <c r="H1253" i="7"/>
  <c r="I1253" i="7"/>
  <c r="O1253" i="7"/>
  <c r="Y1253" i="7"/>
  <c r="Z1252" i="7" s="1"/>
  <c r="H1254" i="7"/>
  <c r="I1254" i="7"/>
  <c r="O1254" i="7"/>
  <c r="Y1254" i="7"/>
  <c r="H1255" i="7"/>
  <c r="I1255" i="7"/>
  <c r="O1255" i="7"/>
  <c r="Y1255" i="7"/>
  <c r="H1256" i="7"/>
  <c r="I1256" i="7"/>
  <c r="O1256" i="7"/>
  <c r="Y1256" i="7"/>
  <c r="H1257" i="7"/>
  <c r="I1257" i="7"/>
  <c r="O1257" i="7"/>
  <c r="Y1257" i="7"/>
  <c r="Z1256" i="7" s="1"/>
  <c r="H1258" i="7"/>
  <c r="I1258" i="7"/>
  <c r="O1258" i="7"/>
  <c r="Y1258" i="7"/>
  <c r="H1259" i="7"/>
  <c r="I1259" i="7"/>
  <c r="O1259" i="7"/>
  <c r="Y1259" i="7"/>
  <c r="H1260" i="7"/>
  <c r="I1260" i="7"/>
  <c r="O1260" i="7"/>
  <c r="Y1260" i="7"/>
  <c r="H1261" i="7"/>
  <c r="I1261" i="7"/>
  <c r="O1261" i="7"/>
  <c r="Y1261" i="7"/>
  <c r="Z1260" i="7" s="1"/>
  <c r="H1262" i="7"/>
  <c r="I1262" i="7"/>
  <c r="O1262" i="7"/>
  <c r="Y1262" i="7"/>
  <c r="H1263" i="7"/>
  <c r="I1263" i="7"/>
  <c r="O1263" i="7"/>
  <c r="Y1263" i="7"/>
  <c r="H1264" i="7"/>
  <c r="I1264" i="7"/>
  <c r="O1264" i="7"/>
  <c r="Y1264" i="7"/>
  <c r="H1265" i="7"/>
  <c r="I1265" i="7"/>
  <c r="O1265" i="7"/>
  <c r="Y1265" i="7"/>
  <c r="Z1264" i="7" s="1"/>
  <c r="H1266" i="7"/>
  <c r="I1266" i="7"/>
  <c r="O1266" i="7"/>
  <c r="Y1266" i="7"/>
  <c r="H1267" i="7"/>
  <c r="I1267" i="7"/>
  <c r="O1267" i="7"/>
  <c r="Y1267" i="7"/>
  <c r="H1268" i="7"/>
  <c r="I1268" i="7"/>
  <c r="O1268" i="7"/>
  <c r="Y1268" i="7"/>
  <c r="H1269" i="7"/>
  <c r="I1269" i="7"/>
  <c r="O1269" i="7"/>
  <c r="Y1269" i="7"/>
  <c r="H1270" i="7"/>
  <c r="I1270" i="7"/>
  <c r="O1270" i="7"/>
  <c r="Y1270" i="7"/>
  <c r="H1271" i="7"/>
  <c r="I1271" i="7"/>
  <c r="O1271" i="7"/>
  <c r="Y1271" i="7"/>
  <c r="H1272" i="7"/>
  <c r="I1272" i="7"/>
  <c r="O1272" i="7"/>
  <c r="Y1272" i="7"/>
  <c r="H1273" i="7"/>
  <c r="I1273" i="7"/>
  <c r="O1273" i="7"/>
  <c r="Y1273" i="7"/>
  <c r="H1274" i="7"/>
  <c r="I1274" i="7"/>
  <c r="O1274" i="7"/>
  <c r="Y1274" i="7"/>
  <c r="H1275" i="7"/>
  <c r="I1275" i="7"/>
  <c r="O1275" i="7"/>
  <c r="Y1275" i="7"/>
  <c r="H1276" i="7"/>
  <c r="I1276" i="7"/>
  <c r="O1276" i="7"/>
  <c r="Y1276" i="7"/>
  <c r="H1277" i="7"/>
  <c r="I1277" i="7"/>
  <c r="O1277" i="7"/>
  <c r="Y1277" i="7"/>
  <c r="H1278" i="7"/>
  <c r="I1278" i="7"/>
  <c r="O1278" i="7"/>
  <c r="Y1278" i="7"/>
  <c r="H1279" i="7"/>
  <c r="I1279" i="7"/>
  <c r="O1279" i="7"/>
  <c r="Y1279" i="7"/>
  <c r="H1280" i="7"/>
  <c r="I1280" i="7"/>
  <c r="O1280" i="7"/>
  <c r="Y1280" i="7"/>
  <c r="H1281" i="7"/>
  <c r="I1281" i="7"/>
  <c r="O1281" i="7"/>
  <c r="Y1281" i="7"/>
  <c r="H1282" i="7"/>
  <c r="I1282" i="7"/>
  <c r="O1282" i="7"/>
  <c r="Y1282" i="7"/>
  <c r="H1283" i="7"/>
  <c r="I1283" i="7"/>
  <c r="O1283" i="7"/>
  <c r="Y1283" i="7"/>
  <c r="Z1282" i="7" s="1"/>
  <c r="H1284" i="7"/>
  <c r="I1284" i="7"/>
  <c r="O1284" i="7"/>
  <c r="Y1284" i="7"/>
  <c r="H1285" i="7"/>
  <c r="I1285" i="7"/>
  <c r="O1285" i="7"/>
  <c r="Y1285" i="7"/>
  <c r="H1286" i="7"/>
  <c r="I1286" i="7"/>
  <c r="O1286" i="7"/>
  <c r="Y1286" i="7"/>
  <c r="H1287" i="7"/>
  <c r="I1287" i="7"/>
  <c r="O1287" i="7"/>
  <c r="Y1287" i="7"/>
  <c r="H1288" i="7"/>
  <c r="J1279" i="7" s="1"/>
  <c r="I1288" i="7"/>
  <c r="O1288" i="7"/>
  <c r="Y1288" i="7"/>
  <c r="Z1287" i="7" s="1"/>
  <c r="H1289" i="7"/>
  <c r="I1289" i="7"/>
  <c r="O1289" i="7"/>
  <c r="Y1289" i="7"/>
  <c r="H1290" i="7"/>
  <c r="I1290" i="7"/>
  <c r="O1290" i="7"/>
  <c r="Y1290" i="7"/>
  <c r="H1291" i="7"/>
  <c r="I1291" i="7"/>
  <c r="O1291" i="7"/>
  <c r="Y1291" i="7"/>
  <c r="H1292" i="7"/>
  <c r="I1292" i="7"/>
  <c r="O1292" i="7"/>
  <c r="Y1292" i="7"/>
  <c r="Z1291" i="7" s="1"/>
  <c r="H1293" i="7"/>
  <c r="I1293" i="7"/>
  <c r="O1293" i="7"/>
  <c r="Y1293" i="7"/>
  <c r="Z1292" i="7" s="1"/>
  <c r="H1294" i="7"/>
  <c r="I1294" i="7"/>
  <c r="O1294" i="7"/>
  <c r="Y1294" i="7"/>
  <c r="H1295" i="7"/>
  <c r="I1295" i="7"/>
  <c r="O1295" i="7"/>
  <c r="Y1295" i="7"/>
  <c r="H1296" i="7"/>
  <c r="I1296" i="7"/>
  <c r="O1296" i="7"/>
  <c r="Y1296" i="7"/>
  <c r="Z1295" i="7" s="1"/>
  <c r="H1297" i="7"/>
  <c r="I1297" i="7"/>
  <c r="O1297" i="7"/>
  <c r="Y1297" i="7"/>
  <c r="Z1296" i="7" s="1"/>
  <c r="H1298" i="7"/>
  <c r="I1298" i="7"/>
  <c r="O1298" i="7"/>
  <c r="Y1298" i="7"/>
  <c r="H1299" i="7"/>
  <c r="I1299" i="7"/>
  <c r="O1299" i="7"/>
  <c r="Y1299" i="7"/>
  <c r="H1300" i="7"/>
  <c r="I1300" i="7"/>
  <c r="O1300" i="7"/>
  <c r="Y1300" i="7"/>
  <c r="Z1299" i="7" s="1"/>
  <c r="H1301" i="7"/>
  <c r="I1301" i="7"/>
  <c r="O1301" i="7"/>
  <c r="Y1301" i="7"/>
  <c r="Z1300" i="7" s="1"/>
  <c r="H1302" i="7"/>
  <c r="I1302" i="7"/>
  <c r="O1302" i="7"/>
  <c r="Y1302" i="7"/>
  <c r="H1303" i="7"/>
  <c r="I1303" i="7"/>
  <c r="O1303" i="7"/>
  <c r="Y1303" i="7"/>
  <c r="H1304" i="7"/>
  <c r="I1304" i="7"/>
  <c r="O1304" i="7"/>
  <c r="Y1304" i="7"/>
  <c r="Z1303" i="7" s="1"/>
  <c r="H1305" i="7"/>
  <c r="I1305" i="7"/>
  <c r="O1305" i="7"/>
  <c r="Y1305" i="7"/>
  <c r="Z1304" i="7" s="1"/>
  <c r="H1306" i="7"/>
  <c r="I1306" i="7"/>
  <c r="O1306" i="7"/>
  <c r="Y1306" i="7"/>
  <c r="H1307" i="7"/>
  <c r="I1307" i="7"/>
  <c r="O1307" i="7"/>
  <c r="Y1307" i="7"/>
  <c r="H1308" i="7"/>
  <c r="I1308" i="7"/>
  <c r="O1308" i="7"/>
  <c r="Y1308" i="7"/>
  <c r="Z1307" i="7" s="1"/>
  <c r="H1309" i="7"/>
  <c r="I1309" i="7"/>
  <c r="O1309" i="7"/>
  <c r="Y1309" i="7"/>
  <c r="Z1308" i="7" s="1"/>
  <c r="H1310" i="7"/>
  <c r="I1310" i="7"/>
  <c r="O1310" i="7"/>
  <c r="Y1310" i="7"/>
  <c r="H1311" i="7"/>
  <c r="I1311" i="7"/>
  <c r="O1311" i="7"/>
  <c r="Y1311" i="7"/>
  <c r="H1312" i="7"/>
  <c r="I1312" i="7"/>
  <c r="O1312" i="7"/>
  <c r="Y1312" i="7"/>
  <c r="Z1311" i="7" s="1"/>
  <c r="H1313" i="7"/>
  <c r="I1313" i="7"/>
  <c r="O1313" i="7"/>
  <c r="Y1313" i="7"/>
  <c r="Z1312" i="7" s="1"/>
  <c r="H1314" i="7"/>
  <c r="I1314" i="7"/>
  <c r="O1314" i="7"/>
  <c r="Y1314" i="7"/>
  <c r="H1315" i="7"/>
  <c r="I1315" i="7"/>
  <c r="O1315" i="7"/>
  <c r="Y1315" i="7"/>
  <c r="H1316" i="7"/>
  <c r="I1316" i="7"/>
  <c r="O1316" i="7"/>
  <c r="Y1316" i="7"/>
  <c r="H1317" i="7"/>
  <c r="I1317" i="7"/>
  <c r="O1317" i="7"/>
  <c r="Y1317" i="7"/>
  <c r="Z1316" i="7" s="1"/>
  <c r="H1318" i="7"/>
  <c r="I1318" i="7"/>
  <c r="O1318" i="7"/>
  <c r="Y1318" i="7"/>
  <c r="H1319" i="7"/>
  <c r="I1319" i="7"/>
  <c r="O1319" i="7"/>
  <c r="Y1319" i="7"/>
  <c r="H1320" i="7"/>
  <c r="I1320" i="7"/>
  <c r="O1320" i="7"/>
  <c r="Y1320" i="7"/>
  <c r="Z1319" i="7" s="1"/>
  <c r="H1321" i="7"/>
  <c r="I1321" i="7"/>
  <c r="O1321" i="7"/>
  <c r="Y1321" i="7"/>
  <c r="Z1320" i="7" s="1"/>
  <c r="H1322" i="7"/>
  <c r="I1322" i="7"/>
  <c r="O1322" i="7"/>
  <c r="Y1322" i="7"/>
  <c r="H1323" i="7"/>
  <c r="I1323" i="7"/>
  <c r="O1323" i="7"/>
  <c r="Y1323" i="7"/>
  <c r="H1324" i="7"/>
  <c r="I1324" i="7"/>
  <c r="O1324" i="7"/>
  <c r="Y1324" i="7"/>
  <c r="Z1323" i="7" s="1"/>
  <c r="H1325" i="7"/>
  <c r="I1325" i="7"/>
  <c r="O1325" i="7"/>
  <c r="Y1325" i="7"/>
  <c r="Z1324" i="7" s="1"/>
  <c r="H1326" i="7"/>
  <c r="I1326" i="7"/>
  <c r="O1326" i="7"/>
  <c r="Y1326" i="7"/>
  <c r="H1327" i="7"/>
  <c r="I1327" i="7"/>
  <c r="O1327" i="7"/>
  <c r="Y1327" i="7"/>
  <c r="H1328" i="7"/>
  <c r="I1328" i="7"/>
  <c r="O1328" i="7"/>
  <c r="Y1328" i="7"/>
  <c r="Z1327" i="7" s="1"/>
  <c r="H1329" i="7"/>
  <c r="I1329" i="7"/>
  <c r="O1329" i="7"/>
  <c r="Y1329" i="7"/>
  <c r="Z1328" i="7" s="1"/>
  <c r="H1330" i="7"/>
  <c r="I1330" i="7"/>
  <c r="O1330" i="7"/>
  <c r="Y1330" i="7"/>
  <c r="H1331" i="7"/>
  <c r="I1331" i="7"/>
  <c r="O1331" i="7"/>
  <c r="Y1331" i="7"/>
  <c r="H1332" i="7"/>
  <c r="I1332" i="7"/>
  <c r="O1332" i="7"/>
  <c r="Y1332" i="7"/>
  <c r="Z1331" i="7" s="1"/>
  <c r="H1333" i="7"/>
  <c r="I1333" i="7"/>
  <c r="O1333" i="7"/>
  <c r="Y1333" i="7"/>
  <c r="Z1332" i="7" s="1"/>
  <c r="H1334" i="7"/>
  <c r="I1334" i="7"/>
  <c r="O1334" i="7"/>
  <c r="Y1334" i="7"/>
  <c r="H1335" i="7"/>
  <c r="I1335" i="7"/>
  <c r="O1335" i="7"/>
  <c r="Y1335" i="7"/>
  <c r="H1336" i="7"/>
  <c r="I1336" i="7"/>
  <c r="O1336" i="7"/>
  <c r="Y1336" i="7"/>
  <c r="Z1335" i="7" s="1"/>
  <c r="H1337" i="7"/>
  <c r="I1337" i="7"/>
  <c r="O1337" i="7"/>
  <c r="Y1337" i="7"/>
  <c r="Z1336" i="7" s="1"/>
  <c r="H1338" i="7"/>
  <c r="I1338" i="7"/>
  <c r="O1338" i="7"/>
  <c r="Y1338" i="7"/>
  <c r="H1339" i="7"/>
  <c r="I1339" i="7"/>
  <c r="O1339" i="7"/>
  <c r="Y1339" i="7"/>
  <c r="H1340" i="7"/>
  <c r="I1340" i="7"/>
  <c r="O1340" i="7"/>
  <c r="Y1340" i="7"/>
  <c r="Z1339" i="7" s="1"/>
  <c r="H1341" i="7"/>
  <c r="I1341" i="7"/>
  <c r="O1341" i="7"/>
  <c r="Y1341" i="7"/>
  <c r="Z1340" i="7" s="1"/>
  <c r="H1342" i="7"/>
  <c r="I1342" i="7"/>
  <c r="O1342" i="7"/>
  <c r="Y1342" i="7"/>
  <c r="H1343" i="7"/>
  <c r="I1343" i="7"/>
  <c r="O1343" i="7"/>
  <c r="Y1343" i="7"/>
  <c r="H1344" i="7"/>
  <c r="I1344" i="7"/>
  <c r="O1344" i="7"/>
  <c r="Y1344" i="7"/>
  <c r="Z1343" i="7" s="1"/>
  <c r="H1345" i="7"/>
  <c r="I1345" i="7"/>
  <c r="O1345" i="7"/>
  <c r="Y1345" i="7"/>
  <c r="Z1344" i="7" s="1"/>
  <c r="H1346" i="7"/>
  <c r="I1346" i="7"/>
  <c r="O1346" i="7"/>
  <c r="Y1346" i="7"/>
  <c r="H1347" i="7"/>
  <c r="I1347" i="7"/>
  <c r="O1347" i="7"/>
  <c r="Y1347" i="7"/>
  <c r="H1348" i="7"/>
  <c r="I1348" i="7"/>
  <c r="O1348" i="7"/>
  <c r="Y1348" i="7"/>
  <c r="Z1347" i="7" s="1"/>
  <c r="H1349" i="7"/>
  <c r="I1349" i="7"/>
  <c r="O1349" i="7"/>
  <c r="Y1349" i="7"/>
  <c r="Z1348" i="7" s="1"/>
  <c r="H1350" i="7"/>
  <c r="I1350" i="7"/>
  <c r="O1350" i="7"/>
  <c r="Y1350" i="7"/>
  <c r="H1351" i="7"/>
  <c r="I1351" i="7"/>
  <c r="O1351" i="7"/>
  <c r="Y1351" i="7"/>
  <c r="H1352" i="7"/>
  <c r="I1352" i="7"/>
  <c r="O1352" i="7"/>
  <c r="Y1352" i="7"/>
  <c r="Z1351" i="7" s="1"/>
  <c r="H1353" i="7"/>
  <c r="I1353" i="7"/>
  <c r="O1353" i="7"/>
  <c r="Y1353" i="7"/>
  <c r="Z1352" i="7" s="1"/>
  <c r="H1354" i="7"/>
  <c r="I1354" i="7"/>
  <c r="O1354" i="7"/>
  <c r="Y1354" i="7"/>
  <c r="H1355" i="7"/>
  <c r="I1355" i="7"/>
  <c r="O1355" i="7"/>
  <c r="Y1355" i="7"/>
  <c r="H1356" i="7"/>
  <c r="I1356" i="7"/>
  <c r="O1356" i="7"/>
  <c r="Y1356" i="7"/>
  <c r="Z1355" i="7" s="1"/>
  <c r="H1357" i="7"/>
  <c r="I1357" i="7"/>
  <c r="O1357" i="7"/>
  <c r="Y1357" i="7"/>
  <c r="Z1356" i="7" s="1"/>
  <c r="H1358" i="7"/>
  <c r="I1358" i="7"/>
  <c r="O1358" i="7"/>
  <c r="Y1358" i="7"/>
  <c r="H1359" i="7"/>
  <c r="I1359" i="7"/>
  <c r="O1359" i="7"/>
  <c r="Y1359" i="7"/>
  <c r="H1360" i="7"/>
  <c r="I1360" i="7"/>
  <c r="O1360" i="7"/>
  <c r="Y1360" i="7"/>
  <c r="Z1359" i="7" s="1"/>
  <c r="H1361" i="7"/>
  <c r="I1361" i="7"/>
  <c r="O1361" i="7"/>
  <c r="Y1361" i="7"/>
  <c r="Z1360" i="7" s="1"/>
  <c r="H1362" i="7"/>
  <c r="I1362" i="7"/>
  <c r="O1362" i="7"/>
  <c r="Y1362" i="7"/>
  <c r="H1363" i="7"/>
  <c r="I1363" i="7"/>
  <c r="O1363" i="7"/>
  <c r="Y1363" i="7"/>
  <c r="H1364" i="7"/>
  <c r="I1364" i="7"/>
  <c r="O1364" i="7"/>
  <c r="Y1364" i="7"/>
  <c r="Z1363" i="7" s="1"/>
  <c r="H1365" i="7"/>
  <c r="I1365" i="7"/>
  <c r="O1365" i="7"/>
  <c r="Y1365" i="7"/>
  <c r="Z1364" i="7" s="1"/>
  <c r="H1366" i="7"/>
  <c r="I1366" i="7"/>
  <c r="O1366" i="7"/>
  <c r="Y1366" i="7"/>
  <c r="H1367" i="7"/>
  <c r="I1367" i="7"/>
  <c r="O1367" i="7"/>
  <c r="Y1367" i="7"/>
  <c r="H1368" i="7"/>
  <c r="I1368" i="7"/>
  <c r="O1368" i="7"/>
  <c r="Y1368" i="7"/>
  <c r="Z1367" i="7" s="1"/>
  <c r="H1369" i="7"/>
  <c r="I1369" i="7"/>
  <c r="O1369" i="7"/>
  <c r="Y1369" i="7"/>
  <c r="Z1368" i="7" s="1"/>
  <c r="H1370" i="7"/>
  <c r="I1370" i="7"/>
  <c r="O1370" i="7"/>
  <c r="Y1370" i="7"/>
  <c r="H1371" i="7"/>
  <c r="I1371" i="7"/>
  <c r="O1371" i="7"/>
  <c r="Y1371" i="7"/>
  <c r="H1372" i="7"/>
  <c r="I1372" i="7"/>
  <c r="O1372" i="7"/>
  <c r="Y1372" i="7"/>
  <c r="Z1371" i="7" s="1"/>
  <c r="H1373" i="7"/>
  <c r="I1373" i="7"/>
  <c r="O1373" i="7"/>
  <c r="Y1373" i="7"/>
  <c r="Z1372" i="7" s="1"/>
  <c r="H1374" i="7"/>
  <c r="I1374" i="7"/>
  <c r="O1374" i="7"/>
  <c r="Y1374" i="7"/>
  <c r="H1375" i="7"/>
  <c r="I1375" i="7"/>
  <c r="O1375" i="7"/>
  <c r="Y1375" i="7"/>
  <c r="H1376" i="7"/>
  <c r="I1376" i="7"/>
  <c r="O1376" i="7"/>
  <c r="Y1376" i="7"/>
  <c r="Z1375" i="7" s="1"/>
  <c r="H1377" i="7"/>
  <c r="I1377" i="7"/>
  <c r="O1377" i="7"/>
  <c r="Y1377" i="7"/>
  <c r="Z1376" i="7" s="1"/>
  <c r="H1378" i="7"/>
  <c r="I1378" i="7"/>
  <c r="O1378" i="7"/>
  <c r="Y1378" i="7"/>
  <c r="H1379" i="7"/>
  <c r="I1379" i="7"/>
  <c r="O1379" i="7"/>
  <c r="Y1379" i="7"/>
  <c r="H1380" i="7"/>
  <c r="I1380" i="7"/>
  <c r="O1380" i="7"/>
  <c r="Y1380" i="7"/>
  <c r="Z1379" i="7" s="1"/>
  <c r="H1381" i="7"/>
  <c r="I1381" i="7"/>
  <c r="O1381" i="7"/>
  <c r="Y1381" i="7"/>
  <c r="Z1380" i="7" s="1"/>
  <c r="H1382" i="7"/>
  <c r="I1382" i="7"/>
  <c r="O1382" i="7"/>
  <c r="Y1382" i="7"/>
  <c r="H1383" i="7"/>
  <c r="I1383" i="7"/>
  <c r="O1383" i="7"/>
  <c r="Y1383" i="7"/>
  <c r="H1384" i="7"/>
  <c r="I1384" i="7"/>
  <c r="O1384" i="7"/>
  <c r="Y1384" i="7"/>
  <c r="Z1383" i="7" s="1"/>
  <c r="H1385" i="7"/>
  <c r="I1385" i="7"/>
  <c r="O1385" i="7"/>
  <c r="Y1385" i="7"/>
  <c r="H1386" i="7"/>
  <c r="I1386" i="7"/>
  <c r="O1386" i="7"/>
  <c r="Y1386" i="7"/>
  <c r="H1387" i="7"/>
  <c r="I1387" i="7"/>
  <c r="O1387" i="7"/>
  <c r="Y1387" i="7"/>
  <c r="H1388" i="7"/>
  <c r="I1388" i="7"/>
  <c r="O1388" i="7"/>
  <c r="Y1388" i="7"/>
  <c r="Z1387" i="7" s="1"/>
  <c r="H1389" i="7"/>
  <c r="I1389" i="7"/>
  <c r="O1389" i="7"/>
  <c r="Y1389" i="7"/>
  <c r="H1390" i="7"/>
  <c r="I1390" i="7"/>
  <c r="O1390" i="7"/>
  <c r="Y1390" i="7"/>
  <c r="H1391" i="7"/>
  <c r="I1391" i="7"/>
  <c r="O1391" i="7"/>
  <c r="Y1391" i="7"/>
  <c r="H1392" i="7"/>
  <c r="I1392" i="7"/>
  <c r="O1392" i="7"/>
  <c r="Y1392" i="7"/>
  <c r="H1393" i="7"/>
  <c r="I1393" i="7"/>
  <c r="O1393" i="7"/>
  <c r="Y1393" i="7"/>
  <c r="Z1392" i="7" s="1"/>
  <c r="H1394" i="7"/>
  <c r="I1394" i="7"/>
  <c r="O1394" i="7"/>
  <c r="Y1394" i="7"/>
  <c r="H1395" i="7"/>
  <c r="I1395" i="7"/>
  <c r="O1395" i="7"/>
  <c r="Y1395" i="7"/>
  <c r="H1396" i="7"/>
  <c r="I1396" i="7"/>
  <c r="O1396" i="7"/>
  <c r="Y1396" i="7"/>
  <c r="Z1395" i="7" s="1"/>
  <c r="H1397" i="7"/>
  <c r="I1397" i="7"/>
  <c r="O1397" i="7"/>
  <c r="Y1397" i="7"/>
  <c r="H1398" i="7"/>
  <c r="I1398" i="7"/>
  <c r="O1398" i="7"/>
  <c r="Y1398" i="7"/>
  <c r="H1399" i="7"/>
  <c r="I1399" i="7"/>
  <c r="O1399" i="7"/>
  <c r="Y1399" i="7"/>
  <c r="H1400" i="7"/>
  <c r="I1400" i="7"/>
  <c r="O1400" i="7"/>
  <c r="Y1400" i="7"/>
  <c r="Z1399" i="7" s="1"/>
  <c r="H1401" i="7"/>
  <c r="I1401" i="7"/>
  <c r="O1401" i="7"/>
  <c r="Y1401" i="7"/>
  <c r="H1402" i="7"/>
  <c r="I1402" i="7"/>
  <c r="O1402" i="7"/>
  <c r="Y1402" i="7"/>
  <c r="H1403" i="7"/>
  <c r="I1403" i="7"/>
  <c r="O1403" i="7"/>
  <c r="Y1403" i="7"/>
  <c r="H1404" i="7"/>
  <c r="I1404" i="7"/>
  <c r="O1404" i="7"/>
  <c r="Y1404" i="7"/>
  <c r="Z1403" i="7" s="1"/>
  <c r="H1405" i="7"/>
  <c r="I1405" i="7"/>
  <c r="O1405" i="7"/>
  <c r="Y1405" i="7"/>
  <c r="Z1404" i="7" s="1"/>
  <c r="H1406" i="7"/>
  <c r="I1406" i="7"/>
  <c r="O1406" i="7"/>
  <c r="Y1406" i="7"/>
  <c r="H1407" i="7"/>
  <c r="I1407" i="7"/>
  <c r="O1407" i="7"/>
  <c r="Y1407" i="7"/>
  <c r="H1408" i="7"/>
  <c r="I1408" i="7"/>
  <c r="O1408" i="7"/>
  <c r="Y1408" i="7"/>
  <c r="H1409" i="7"/>
  <c r="I1409" i="7"/>
  <c r="O1409" i="7"/>
  <c r="Y1409" i="7"/>
  <c r="H1410" i="7"/>
  <c r="I1410" i="7"/>
  <c r="O1410" i="7"/>
  <c r="Y1410" i="7"/>
  <c r="H1411" i="7"/>
  <c r="I1411" i="7"/>
  <c r="O1411" i="7"/>
  <c r="Y1411" i="7"/>
  <c r="H1412" i="7"/>
  <c r="I1412" i="7"/>
  <c r="O1412" i="7"/>
  <c r="Y1412" i="7"/>
  <c r="H1413" i="7"/>
  <c r="I1413" i="7"/>
  <c r="O1413" i="7"/>
  <c r="Y1413" i="7"/>
  <c r="Z1412" i="7" s="1"/>
  <c r="H1414" i="7"/>
  <c r="I1414" i="7"/>
  <c r="O1414" i="7"/>
  <c r="Y1414" i="7"/>
  <c r="H1415" i="7"/>
  <c r="I1415" i="7"/>
  <c r="O1415" i="7"/>
  <c r="Y1415" i="7"/>
  <c r="H1416" i="7"/>
  <c r="I1416" i="7"/>
  <c r="O1416" i="7"/>
  <c r="Y1416" i="7"/>
  <c r="H1417" i="7"/>
  <c r="I1417" i="7"/>
  <c r="O1417" i="7"/>
  <c r="Y1417" i="7"/>
  <c r="H1418" i="7"/>
  <c r="I1418" i="7"/>
  <c r="O1418" i="7"/>
  <c r="Y1418" i="7"/>
  <c r="H1419" i="7"/>
  <c r="I1419" i="7"/>
  <c r="O1419" i="7"/>
  <c r="Y1419" i="7"/>
  <c r="H1420" i="7"/>
  <c r="I1420" i="7"/>
  <c r="O1420" i="7"/>
  <c r="Y1420" i="7"/>
  <c r="Z1419" i="7" s="1"/>
  <c r="H1421" i="7"/>
  <c r="I1421" i="7"/>
  <c r="O1421" i="7"/>
  <c r="Y1421" i="7"/>
  <c r="H1422" i="7"/>
  <c r="I1422" i="7"/>
  <c r="O1422" i="7"/>
  <c r="Y1422" i="7"/>
  <c r="H1423" i="7"/>
  <c r="I1423" i="7"/>
  <c r="O1423" i="7"/>
  <c r="Y1423" i="7"/>
  <c r="H1424" i="7"/>
  <c r="I1424" i="7"/>
  <c r="O1424" i="7"/>
  <c r="Y1424" i="7"/>
  <c r="Z1423" i="7" s="1"/>
  <c r="H1425" i="7"/>
  <c r="I1425" i="7"/>
  <c r="O1425" i="7"/>
  <c r="Y1425" i="7"/>
  <c r="H1426" i="7"/>
  <c r="I1426" i="7"/>
  <c r="O1426" i="7"/>
  <c r="Y1426" i="7"/>
  <c r="H1427" i="7"/>
  <c r="I1427" i="7"/>
  <c r="O1427" i="7"/>
  <c r="Y1427" i="7"/>
  <c r="H1428" i="7"/>
  <c r="I1428" i="7"/>
  <c r="O1428" i="7"/>
  <c r="Y1428" i="7"/>
  <c r="Z1427" i="7" s="1"/>
  <c r="H1429" i="7"/>
  <c r="I1429" i="7"/>
  <c r="O1429" i="7"/>
  <c r="Y1429" i="7"/>
  <c r="Z1428" i="7" s="1"/>
  <c r="H1430" i="7"/>
  <c r="I1430" i="7"/>
  <c r="O1430" i="7"/>
  <c r="Y1430" i="7"/>
  <c r="H1431" i="7"/>
  <c r="I1431" i="7"/>
  <c r="O1431" i="7"/>
  <c r="Y1431" i="7"/>
  <c r="H1432" i="7"/>
  <c r="I1432" i="7"/>
  <c r="O1432" i="7"/>
  <c r="Y1432" i="7"/>
  <c r="H1433" i="7"/>
  <c r="I1433" i="7"/>
  <c r="O1433" i="7"/>
  <c r="Y1433" i="7"/>
  <c r="Z1432" i="7" s="1"/>
  <c r="H1434" i="7"/>
  <c r="I1434" i="7"/>
  <c r="O1434" i="7"/>
  <c r="Y1434" i="7"/>
  <c r="H1435" i="7"/>
  <c r="I1435" i="7"/>
  <c r="O1435" i="7"/>
  <c r="Y1435" i="7"/>
  <c r="H1436" i="7"/>
  <c r="I1436" i="7"/>
  <c r="O1436" i="7"/>
  <c r="Y1436" i="7"/>
  <c r="H1437" i="7"/>
  <c r="I1437" i="7"/>
  <c r="O1437" i="7"/>
  <c r="Y1437" i="7"/>
  <c r="Z1436" i="7" s="1"/>
  <c r="H1438" i="7"/>
  <c r="I1438" i="7"/>
  <c r="O1438" i="7"/>
  <c r="Y1438" i="7"/>
  <c r="H1439" i="7"/>
  <c r="I1439" i="7"/>
  <c r="O1439" i="7"/>
  <c r="Y1439" i="7"/>
  <c r="H1440" i="7"/>
  <c r="I1440" i="7"/>
  <c r="O1440" i="7"/>
  <c r="Y1440" i="7"/>
  <c r="H1441" i="7"/>
  <c r="I1441" i="7"/>
  <c r="O1441" i="7"/>
  <c r="Y1441" i="7"/>
  <c r="Z1440" i="7" s="1"/>
  <c r="H1442" i="7"/>
  <c r="I1442" i="7"/>
  <c r="O1442" i="7"/>
  <c r="Y1442" i="7"/>
  <c r="H1443" i="7"/>
  <c r="I1443" i="7"/>
  <c r="O1443" i="7"/>
  <c r="Y1443" i="7"/>
  <c r="H1444" i="7"/>
  <c r="I1444" i="7"/>
  <c r="O1444" i="7"/>
  <c r="Y1444" i="7"/>
  <c r="H1445" i="7"/>
  <c r="I1445" i="7"/>
  <c r="O1445" i="7"/>
  <c r="Y1445" i="7"/>
  <c r="H1446" i="7"/>
  <c r="I1446" i="7"/>
  <c r="O1446" i="7"/>
  <c r="Y1446" i="7"/>
  <c r="H1447" i="7"/>
  <c r="I1447" i="7"/>
  <c r="O1447" i="7"/>
  <c r="Y1447" i="7"/>
  <c r="H1448" i="7"/>
  <c r="I1448" i="7"/>
  <c r="O1448" i="7"/>
  <c r="Y1448" i="7"/>
  <c r="H1449" i="7"/>
  <c r="I1449" i="7"/>
  <c r="O1449" i="7"/>
  <c r="Y1449" i="7"/>
  <c r="Z1448" i="7" s="1"/>
  <c r="H1450" i="7"/>
  <c r="I1450" i="7"/>
  <c r="O1450" i="7"/>
  <c r="Y1450" i="7"/>
  <c r="H1451" i="7"/>
  <c r="I1451" i="7"/>
  <c r="O1451" i="7"/>
  <c r="Y1451" i="7"/>
  <c r="H1452" i="7"/>
  <c r="I1452" i="7"/>
  <c r="O1452" i="7"/>
  <c r="Y1452" i="7"/>
  <c r="H1453" i="7"/>
  <c r="I1453" i="7"/>
  <c r="O1453" i="7"/>
  <c r="Y1453" i="7"/>
  <c r="Z1452" i="7" s="1"/>
  <c r="H1454" i="7"/>
  <c r="I1454" i="7"/>
  <c r="O1454" i="7"/>
  <c r="Y1454" i="7"/>
  <c r="H1455" i="7"/>
  <c r="I1455" i="7"/>
  <c r="O1455" i="7"/>
  <c r="Y1455" i="7"/>
  <c r="H1456" i="7"/>
  <c r="I1456" i="7"/>
  <c r="O1456" i="7"/>
  <c r="Y1456" i="7"/>
  <c r="H1457" i="7"/>
  <c r="I1457" i="7"/>
  <c r="O1457" i="7"/>
  <c r="Y1457" i="7"/>
  <c r="Z1456" i="7" s="1"/>
  <c r="H1458" i="7"/>
  <c r="I1458" i="7"/>
  <c r="O1458" i="7"/>
  <c r="Y1458" i="7"/>
  <c r="H1459" i="7"/>
  <c r="I1459" i="7"/>
  <c r="O1459" i="7"/>
  <c r="Y1459" i="7"/>
  <c r="H1460" i="7"/>
  <c r="I1460" i="7"/>
  <c r="O1460" i="7"/>
  <c r="Y1460" i="7"/>
  <c r="H1461" i="7"/>
  <c r="I1461" i="7"/>
  <c r="O1461" i="7"/>
  <c r="Y1461" i="7"/>
  <c r="Z1460" i="7" s="1"/>
  <c r="H1462" i="7"/>
  <c r="I1462" i="7"/>
  <c r="O1462" i="7"/>
  <c r="Y1462" i="7"/>
  <c r="H1463" i="7"/>
  <c r="I1463" i="7"/>
  <c r="O1463" i="7"/>
  <c r="Y1463" i="7"/>
  <c r="H1464" i="7"/>
  <c r="I1464" i="7"/>
  <c r="O1464" i="7"/>
  <c r="Y1464" i="7"/>
  <c r="H1465" i="7"/>
  <c r="I1465" i="7"/>
  <c r="O1465" i="7"/>
  <c r="Y1465" i="7"/>
  <c r="Z1464" i="7" s="1"/>
  <c r="H1466" i="7"/>
  <c r="I1466" i="7"/>
  <c r="O1466" i="7"/>
  <c r="Y1466" i="7"/>
  <c r="H1467" i="7"/>
  <c r="I1467" i="7"/>
  <c r="O1467" i="7"/>
  <c r="Y1467" i="7"/>
  <c r="H1468" i="7"/>
  <c r="I1468" i="7"/>
  <c r="O1468" i="7"/>
  <c r="Y1468" i="7"/>
  <c r="H1469" i="7"/>
  <c r="I1469" i="7"/>
  <c r="O1469" i="7"/>
  <c r="Y1469" i="7"/>
  <c r="Z1468" i="7" s="1"/>
  <c r="H1470" i="7"/>
  <c r="I1470" i="7"/>
  <c r="O1470" i="7"/>
  <c r="Y1470" i="7"/>
  <c r="H1471" i="7"/>
  <c r="I1471" i="7"/>
  <c r="O1471" i="7"/>
  <c r="Y1471" i="7"/>
  <c r="H1472" i="7"/>
  <c r="I1472" i="7"/>
  <c r="O1472" i="7"/>
  <c r="Y1472" i="7"/>
  <c r="H1473" i="7"/>
  <c r="I1473" i="7"/>
  <c r="O1473" i="7"/>
  <c r="Y1473" i="7"/>
  <c r="Z1472" i="7" s="1"/>
  <c r="H1474" i="7"/>
  <c r="I1474" i="7"/>
  <c r="O1474" i="7"/>
  <c r="Y1474" i="7"/>
  <c r="H1475" i="7"/>
  <c r="I1475" i="7"/>
  <c r="O1475" i="7"/>
  <c r="Y1475" i="7"/>
  <c r="H1476" i="7"/>
  <c r="I1476" i="7"/>
  <c r="O1476" i="7"/>
  <c r="Y1476" i="7"/>
  <c r="H1477" i="7"/>
  <c r="I1477" i="7"/>
  <c r="O1477" i="7"/>
  <c r="Y1477" i="7"/>
  <c r="Z1476" i="7" s="1"/>
  <c r="H1478" i="7"/>
  <c r="I1478" i="7"/>
  <c r="O1478" i="7"/>
  <c r="Y1478" i="7"/>
  <c r="H1479" i="7"/>
  <c r="I1479" i="7"/>
  <c r="O1479" i="7"/>
  <c r="Y1479" i="7"/>
  <c r="H1480" i="7"/>
  <c r="I1480" i="7"/>
  <c r="O1480" i="7"/>
  <c r="Y1480" i="7"/>
  <c r="Z1480" i="7" s="1"/>
  <c r="H1481" i="7"/>
  <c r="I1481" i="7"/>
  <c r="O1481" i="7"/>
  <c r="H1482" i="7"/>
  <c r="I1482" i="7"/>
  <c r="O1482" i="7"/>
  <c r="H1483" i="7"/>
  <c r="I1483" i="7"/>
  <c r="O1483" i="7"/>
  <c r="H1484" i="7"/>
  <c r="I1484" i="7"/>
  <c r="O1484" i="7"/>
  <c r="H1485" i="7"/>
  <c r="I1485" i="7"/>
  <c r="O1485" i="7"/>
  <c r="H1486" i="7"/>
  <c r="I1486" i="7"/>
  <c r="O1486" i="7"/>
  <c r="H1487" i="7"/>
  <c r="I1487" i="7"/>
  <c r="O1487" i="7"/>
  <c r="H1488" i="7"/>
  <c r="I1488" i="7"/>
  <c r="O1488" i="7"/>
  <c r="H1489" i="7"/>
  <c r="I1489" i="7"/>
  <c r="O1489" i="7"/>
  <c r="H1490" i="7"/>
  <c r="I1490" i="7"/>
  <c r="O1490" i="7"/>
  <c r="H1491" i="7"/>
  <c r="I1491" i="7"/>
  <c r="O1491" i="7"/>
  <c r="H1492" i="7"/>
  <c r="I1492" i="7"/>
  <c r="O1492" i="7"/>
  <c r="H1493" i="7"/>
  <c r="I1493" i="7"/>
  <c r="O1493" i="7"/>
  <c r="H1494" i="7"/>
  <c r="I1494" i="7"/>
  <c r="O1494" i="7"/>
  <c r="H1495" i="7"/>
  <c r="I1495" i="7"/>
  <c r="O1495" i="7"/>
  <c r="H1496" i="7"/>
  <c r="I1496" i="7"/>
  <c r="O1496" i="7"/>
  <c r="H1497" i="7"/>
  <c r="I1497" i="7"/>
  <c r="O1497" i="7"/>
  <c r="H1498" i="7"/>
  <c r="J1498" i="7" s="1"/>
  <c r="I1498" i="7"/>
  <c r="M1498" i="7"/>
  <c r="N1498" i="7"/>
  <c r="O1498" i="7"/>
  <c r="Q1498" i="7"/>
  <c r="R1498" i="7"/>
  <c r="S1498" i="7"/>
  <c r="Z1447" i="7" l="1"/>
  <c r="Z1096" i="7"/>
  <c r="Z1407" i="7"/>
  <c r="Z1315" i="7"/>
  <c r="Z1288" i="7"/>
  <c r="Z1211" i="7"/>
  <c r="Z1195" i="7"/>
  <c r="Z1112" i="7"/>
  <c r="Z1430" i="7"/>
  <c r="Z1426" i="7"/>
  <c r="Z1425" i="7"/>
  <c r="Z1415" i="7"/>
  <c r="Z1411" i="7"/>
  <c r="Z1088" i="7"/>
  <c r="Z1042" i="7"/>
  <c r="Z1032" i="7"/>
  <c r="Z1024" i="7"/>
  <c r="Z1022" i="7"/>
  <c r="Z983" i="7"/>
  <c r="Z969" i="7"/>
  <c r="Z961" i="7"/>
  <c r="Z953" i="7"/>
  <c r="Z937" i="7"/>
  <c r="Z929" i="7"/>
  <c r="Z891" i="7"/>
  <c r="Z866" i="7"/>
  <c r="Z855" i="7"/>
  <c r="Z831" i="7"/>
  <c r="Z825" i="7"/>
  <c r="Z804" i="7"/>
  <c r="Z796" i="7"/>
  <c r="Z785" i="7"/>
  <c r="K8" i="7"/>
  <c r="K6" i="7"/>
  <c r="Z1442" i="7"/>
  <c r="Z1439" i="7"/>
  <c r="Z1401" i="7"/>
  <c r="Z1394" i="7"/>
  <c r="Z1391" i="7"/>
  <c r="Z1278" i="7"/>
  <c r="Z1272" i="7"/>
  <c r="Z1270" i="7"/>
  <c r="Z1254" i="7"/>
  <c r="Z1242" i="7"/>
  <c r="Z1238" i="7"/>
  <c r="Z1203" i="7"/>
  <c r="Z1193" i="7"/>
  <c r="Z1189" i="7"/>
  <c r="Z1188" i="7"/>
  <c r="Z1177" i="7"/>
  <c r="Z1169" i="7"/>
  <c r="Z1161" i="7"/>
  <c r="Z1115" i="7"/>
  <c r="Z1106" i="7"/>
  <c r="Z1102" i="7"/>
  <c r="Z1098" i="7"/>
  <c r="J1395" i="7"/>
  <c r="R1394" i="7" s="1"/>
  <c r="J1257" i="7"/>
  <c r="Z1479" i="7"/>
  <c r="Z1478" i="7"/>
  <c r="Z1475" i="7"/>
  <c r="Z1474" i="7"/>
  <c r="Z1471" i="7"/>
  <c r="Z1470" i="7"/>
  <c r="Z1467" i="7"/>
  <c r="Z1466" i="7"/>
  <c r="Z1463" i="7"/>
  <c r="Z1462" i="7"/>
  <c r="Z1459" i="7"/>
  <c r="Z1458" i="7"/>
  <c r="Z1455" i="7"/>
  <c r="Z1454" i="7"/>
  <c r="Z1450" i="7"/>
  <c r="Z1446" i="7"/>
  <c r="Z1438" i="7"/>
  <c r="J1331" i="7"/>
  <c r="Z1267" i="7"/>
  <c r="Z1263" i="7"/>
  <c r="Z1259" i="7"/>
  <c r="Z1258" i="7"/>
  <c r="Z1186" i="7"/>
  <c r="Z1185" i="7"/>
  <c r="Z1118" i="7"/>
  <c r="Z1113" i="7"/>
  <c r="Z1097" i="7"/>
  <c r="Z1422" i="7"/>
  <c r="Z1421" i="7"/>
  <c r="Z1418" i="7"/>
  <c r="Z1414" i="7"/>
  <c r="Z1390" i="7"/>
  <c r="Z1389" i="7"/>
  <c r="Z1386" i="7"/>
  <c r="Z1382" i="7"/>
  <c r="Z1378" i="7"/>
  <c r="Z1374" i="7"/>
  <c r="Z1370" i="7"/>
  <c r="Z1366" i="7"/>
  <c r="Z1362" i="7"/>
  <c r="Z1358" i="7"/>
  <c r="Z1354" i="7"/>
  <c r="Z1350" i="7"/>
  <c r="Z1346" i="7"/>
  <c r="Z1342" i="7"/>
  <c r="Z1338" i="7"/>
  <c r="Z1334" i="7"/>
  <c r="Z1330" i="7"/>
  <c r="Z1326" i="7"/>
  <c r="Z1322" i="7"/>
  <c r="Z1318" i="7"/>
  <c r="Z1314" i="7"/>
  <c r="Z1310" i="7"/>
  <c r="Z1306" i="7"/>
  <c r="Z1302" i="7"/>
  <c r="Z1298" i="7"/>
  <c r="Z1294" i="7"/>
  <c r="Z1290" i="7"/>
  <c r="Z1286" i="7"/>
  <c r="Z1285" i="7"/>
  <c r="Z1281" i="7"/>
  <c r="Z1279" i="7"/>
  <c r="Z1255" i="7"/>
  <c r="Z1210" i="7"/>
  <c r="Z1206" i="7"/>
  <c r="Z1184" i="7"/>
  <c r="Z1182" i="7"/>
  <c r="Z1178" i="7"/>
  <c r="J1172" i="7"/>
  <c r="Z1111" i="7"/>
  <c r="Z1109" i="7"/>
  <c r="Z1107" i="7"/>
  <c r="Z1093" i="7"/>
  <c r="Z1089" i="7"/>
  <c r="Z1027" i="7"/>
  <c r="Z1025" i="7"/>
  <c r="Z974" i="7"/>
  <c r="Z970" i="7"/>
  <c r="Z940" i="7"/>
  <c r="Z862" i="7"/>
  <c r="Z858" i="7"/>
  <c r="Z807" i="7"/>
  <c r="Z756" i="7"/>
  <c r="Z1434" i="7"/>
  <c r="Z1431" i="7"/>
  <c r="Z1406" i="7"/>
  <c r="Z1397" i="7"/>
  <c r="Z1410" i="7"/>
  <c r="Z1409" i="7"/>
  <c r="Z1277" i="7"/>
  <c r="Z1275" i="7"/>
  <c r="Z1273" i="7"/>
  <c r="Z1251" i="7"/>
  <c r="Z1247" i="7"/>
  <c r="Z1243" i="7"/>
  <c r="J1241" i="7"/>
  <c r="Z1202" i="7"/>
  <c r="Z1198" i="7"/>
  <c r="Z1197" i="7"/>
  <c r="Z1194" i="7"/>
  <c r="Z1174" i="7"/>
  <c r="Z1170" i="7"/>
  <c r="Z1105" i="7"/>
  <c r="Z1103" i="7"/>
  <c r="Z1085" i="7"/>
  <c r="Z1045" i="7"/>
  <c r="Z1023" i="7"/>
  <c r="Z966" i="7"/>
  <c r="Z962" i="7"/>
  <c r="Z936" i="7"/>
  <c r="Z932" i="7"/>
  <c r="J924" i="7"/>
  <c r="Z854" i="7"/>
  <c r="Z852" i="7"/>
  <c r="Z834" i="7"/>
  <c r="Z803" i="7"/>
  <c r="Z802" i="7"/>
  <c r="Z801" i="7"/>
  <c r="Z799" i="7"/>
  <c r="Z798" i="7"/>
  <c r="Z797" i="7"/>
  <c r="Z1402" i="7"/>
  <c r="Z1398" i="7"/>
  <c r="Z1396" i="7"/>
  <c r="Z1271" i="7"/>
  <c r="Z1239" i="7"/>
  <c r="Z1192" i="7"/>
  <c r="Z1190" i="7"/>
  <c r="Z1166" i="7"/>
  <c r="Z1162" i="7"/>
  <c r="Z1101" i="7"/>
  <c r="Z1099" i="7"/>
  <c r="Z1041" i="7"/>
  <c r="Z1037" i="7"/>
  <c r="Z1033" i="7"/>
  <c r="Z958" i="7"/>
  <c r="Z954" i="7"/>
  <c r="J948" i="7"/>
  <c r="Z928" i="7"/>
  <c r="Z924" i="7"/>
  <c r="Z923" i="7"/>
  <c r="Z920" i="7"/>
  <c r="Z919" i="7"/>
  <c r="Z916" i="7"/>
  <c r="Z915" i="7"/>
  <c r="Z912" i="7"/>
  <c r="Z911" i="7"/>
  <c r="Z908" i="7"/>
  <c r="Z907" i="7"/>
  <c r="Z904" i="7"/>
  <c r="Z903" i="7"/>
  <c r="Z900" i="7"/>
  <c r="Z899" i="7"/>
  <c r="Z896" i="7"/>
  <c r="Z895" i="7"/>
  <c r="Z892" i="7"/>
  <c r="Z830" i="7"/>
  <c r="Z826" i="7"/>
  <c r="Z795" i="7"/>
  <c r="Z794" i="7"/>
  <c r="Z793" i="7"/>
  <c r="Z790" i="7"/>
  <c r="Z788" i="7"/>
  <c r="Z786" i="7"/>
  <c r="Z1451" i="7"/>
  <c r="Z1444" i="7"/>
  <c r="Z1443" i="7"/>
  <c r="Z1435" i="7"/>
  <c r="Z1393" i="7"/>
  <c r="Z1235" i="7"/>
  <c r="Z1031" i="7"/>
  <c r="Z1029" i="7"/>
  <c r="Z1028" i="7"/>
  <c r="Z982" i="7"/>
  <c r="Z978" i="7"/>
  <c r="Z950" i="7"/>
  <c r="Z944" i="7"/>
  <c r="Z943" i="7"/>
  <c r="Z890" i="7"/>
  <c r="Z888" i="7"/>
  <c r="Z886" i="7"/>
  <c r="Z882" i="7"/>
  <c r="Z824" i="7"/>
  <c r="Z822" i="7"/>
  <c r="Z782" i="7"/>
  <c r="Z778" i="7"/>
  <c r="Z774" i="7"/>
  <c r="Z772" i="7"/>
  <c r="Z771" i="7"/>
  <c r="J1494" i="7"/>
  <c r="J1488" i="7"/>
  <c r="R1487" i="7" s="1"/>
  <c r="J1484" i="7"/>
  <c r="S1483" i="7" s="1"/>
  <c r="J1482" i="7"/>
  <c r="J1481" i="7"/>
  <c r="J1476" i="7"/>
  <c r="S1475" i="7" s="1"/>
  <c r="J1166" i="7"/>
  <c r="N1165" i="7" s="1"/>
  <c r="J1099" i="7"/>
  <c r="J1041" i="7"/>
  <c r="J1039" i="7"/>
  <c r="M1038" i="7" s="1"/>
  <c r="J1426" i="7"/>
  <c r="R1425" i="7" s="1"/>
  <c r="J1424" i="7"/>
  <c r="J1229" i="7"/>
  <c r="J1228" i="7"/>
  <c r="J1225" i="7"/>
  <c r="J1224" i="7"/>
  <c r="J1221" i="7"/>
  <c r="J1222" i="7"/>
  <c r="J1220" i="7"/>
  <c r="J1217" i="7"/>
  <c r="J1218" i="7"/>
  <c r="J1216" i="7"/>
  <c r="J1211" i="7"/>
  <c r="J1214" i="7"/>
  <c r="J1212" i="7"/>
  <c r="J1184" i="7"/>
  <c r="J890" i="7"/>
  <c r="J880" i="7"/>
  <c r="J878" i="7"/>
  <c r="J875" i="7"/>
  <c r="J874" i="7"/>
  <c r="J871" i="7"/>
  <c r="J870" i="7"/>
  <c r="J867" i="7"/>
  <c r="J866" i="7"/>
  <c r="J811" i="7"/>
  <c r="J810" i="7"/>
  <c r="J807" i="7"/>
  <c r="J784" i="7"/>
  <c r="J780" i="7"/>
  <c r="J1383" i="7"/>
  <c r="J1379" i="7"/>
  <c r="M1378" i="7" s="1"/>
  <c r="J1375" i="7"/>
  <c r="M1374" i="7" s="1"/>
  <c r="J1370" i="7"/>
  <c r="J1367" i="7"/>
  <c r="J1362" i="7"/>
  <c r="N1361" i="7" s="1"/>
  <c r="J1359" i="7"/>
  <c r="M1358" i="7" s="1"/>
  <c r="J1354" i="7"/>
  <c r="J1351" i="7"/>
  <c r="J1346" i="7"/>
  <c r="N1345" i="7" s="1"/>
  <c r="J1342" i="7"/>
  <c r="N1341" i="7" s="1"/>
  <c r="J1339" i="7"/>
  <c r="J1338" i="7"/>
  <c r="J1335" i="7"/>
  <c r="M1334" i="7" s="1"/>
  <c r="J1334" i="7"/>
  <c r="N1333" i="7" s="1"/>
  <c r="J1330" i="7"/>
  <c r="J1327" i="7"/>
  <c r="J1326" i="7"/>
  <c r="N1325" i="7" s="1"/>
  <c r="J1323" i="7"/>
  <c r="M1322" i="7" s="1"/>
  <c r="J1322" i="7"/>
  <c r="J1319" i="7"/>
  <c r="J1318" i="7"/>
  <c r="N1317" i="7" s="1"/>
  <c r="J1315" i="7"/>
  <c r="M1314" i="7" s="1"/>
  <c r="J1314" i="7"/>
  <c r="J1311" i="7"/>
  <c r="J1310" i="7"/>
  <c r="N1309" i="7" s="1"/>
  <c r="J1307" i="7"/>
  <c r="M1306" i="7" s="1"/>
  <c r="J1306" i="7"/>
  <c r="J1303" i="7"/>
  <c r="J1302" i="7"/>
  <c r="N1301" i="7" s="1"/>
  <c r="J1299" i="7"/>
  <c r="M1298" i="7" s="1"/>
  <c r="J1298" i="7"/>
  <c r="J1295" i="7"/>
  <c r="J1294" i="7"/>
  <c r="N1293" i="7" s="1"/>
  <c r="J940" i="7"/>
  <c r="J936" i="7"/>
  <c r="J1382" i="7"/>
  <c r="J1378" i="7"/>
  <c r="N1377" i="7" s="1"/>
  <c r="J1374" i="7"/>
  <c r="N1373" i="7" s="1"/>
  <c r="J1371" i="7"/>
  <c r="J1366" i="7"/>
  <c r="J1363" i="7"/>
  <c r="M1362" i="7" s="1"/>
  <c r="J1358" i="7"/>
  <c r="N1357" i="7" s="1"/>
  <c r="J1355" i="7"/>
  <c r="J1350" i="7"/>
  <c r="J1347" i="7"/>
  <c r="M1346" i="7" s="1"/>
  <c r="J1343" i="7"/>
  <c r="M1342" i="7" s="1"/>
  <c r="J1497" i="7"/>
  <c r="J1493" i="7"/>
  <c r="J1489" i="7"/>
  <c r="S1488" i="7" s="1"/>
  <c r="J1485" i="7"/>
  <c r="S1484" i="7" s="1"/>
  <c r="J1410" i="7"/>
  <c r="J1408" i="7"/>
  <c r="J1249" i="7"/>
  <c r="R1248" i="7" s="1"/>
  <c r="J1245" i="7"/>
  <c r="S1244" i="7" s="1"/>
  <c r="J960" i="7"/>
  <c r="J1419" i="7"/>
  <c r="J1415" i="7"/>
  <c r="S1414" i="7" s="1"/>
  <c r="J1414" i="7"/>
  <c r="R1413" i="7" s="1"/>
  <c r="J1394" i="7"/>
  <c r="J1261" i="7"/>
  <c r="J1265" i="7"/>
  <c r="S1264" i="7" s="1"/>
  <c r="J1200" i="7"/>
  <c r="M1199" i="7" s="1"/>
  <c r="J1203" i="7"/>
  <c r="J1180" i="7"/>
  <c r="J1155" i="7"/>
  <c r="J1154" i="7"/>
  <c r="J1153" i="7"/>
  <c r="J1151" i="7"/>
  <c r="J1150" i="7"/>
  <c r="J1149" i="7"/>
  <c r="J1147" i="7"/>
  <c r="J1146" i="7"/>
  <c r="J1145" i="7"/>
  <c r="J1143" i="7"/>
  <c r="J1142" i="7"/>
  <c r="J1141" i="7"/>
  <c r="J1139" i="7"/>
  <c r="J1138" i="7"/>
  <c r="J1137" i="7"/>
  <c r="J1135" i="7"/>
  <c r="J1134" i="7"/>
  <c r="J1133" i="7"/>
  <c r="J1131" i="7"/>
  <c r="J1130" i="7"/>
  <c r="J1129" i="7"/>
  <c r="J1127" i="7"/>
  <c r="J1126" i="7"/>
  <c r="J1125" i="7"/>
  <c r="J1123" i="7"/>
  <c r="J1122" i="7"/>
  <c r="J1121" i="7"/>
  <c r="J1119" i="7"/>
  <c r="J1118" i="7"/>
  <c r="J1117" i="7"/>
  <c r="J1112" i="7"/>
  <c r="J1095" i="7"/>
  <c r="J1038" i="7"/>
  <c r="J1037" i="7"/>
  <c r="J1029" i="7"/>
  <c r="J1013" i="7"/>
  <c r="J1012" i="7"/>
  <c r="J1009" i="7"/>
  <c r="J1008" i="7"/>
  <c r="J1005" i="7"/>
  <c r="J1004" i="7"/>
  <c r="J1001" i="7"/>
  <c r="J1000" i="7"/>
  <c r="J997" i="7"/>
  <c r="J996" i="7"/>
  <c r="J993" i="7"/>
  <c r="J992" i="7"/>
  <c r="J989" i="7"/>
  <c r="J988" i="7"/>
  <c r="J980" i="7"/>
  <c r="J982" i="7"/>
  <c r="J958" i="7"/>
  <c r="N957" i="7" s="1"/>
  <c r="J934" i="7"/>
  <c r="J929" i="7"/>
  <c r="J862" i="7"/>
  <c r="J860" i="7"/>
  <c r="J855" i="7"/>
  <c r="J856" i="7"/>
  <c r="J762" i="7"/>
  <c r="J759" i="7"/>
  <c r="J758" i="7"/>
  <c r="J1291" i="7"/>
  <c r="M1290" i="7" s="1"/>
  <c r="J1290" i="7"/>
  <c r="J1281" i="7"/>
  <c r="J1282" i="7"/>
  <c r="R1281" i="7" s="1"/>
  <c r="J1202" i="7"/>
  <c r="M1201" i="7" s="1"/>
  <c r="J1199" i="7"/>
  <c r="J1194" i="7"/>
  <c r="J1192" i="7"/>
  <c r="M1191" i="7" s="1"/>
  <c r="J1168" i="7"/>
  <c r="R1167" i="7" s="1"/>
  <c r="J1109" i="7"/>
  <c r="J1107" i="7"/>
  <c r="J1087" i="7"/>
  <c r="M1086" i="7" s="1"/>
  <c r="J1027" i="7"/>
  <c r="J979" i="7"/>
  <c r="J975" i="7"/>
  <c r="J974" i="7"/>
  <c r="J928" i="7"/>
  <c r="J925" i="7"/>
  <c r="J842" i="7"/>
  <c r="J841" i="7"/>
  <c r="J838" i="7"/>
  <c r="J837" i="7"/>
  <c r="J835" i="7"/>
  <c r="J831" i="7"/>
  <c r="J795" i="7"/>
  <c r="J1477" i="7"/>
  <c r="J1474" i="7"/>
  <c r="J1473" i="7"/>
  <c r="S1472" i="7" s="1"/>
  <c r="J1470" i="7"/>
  <c r="R1469" i="7" s="1"/>
  <c r="J1469" i="7"/>
  <c r="J1466" i="7"/>
  <c r="J1465" i="7"/>
  <c r="S1464" i="7" s="1"/>
  <c r="J1462" i="7"/>
  <c r="R1461" i="7" s="1"/>
  <c r="J1461" i="7"/>
  <c r="J1458" i="7"/>
  <c r="J1457" i="7"/>
  <c r="S1456" i="7" s="1"/>
  <c r="J1454" i="7"/>
  <c r="R1453" i="7" s="1"/>
  <c r="J1453" i="7"/>
  <c r="J1450" i="7"/>
  <c r="J1449" i="7"/>
  <c r="S1448" i="7" s="1"/>
  <c r="J1446" i="7"/>
  <c r="R1445" i="7" s="1"/>
  <c r="J1445" i="7"/>
  <c r="J1442" i="7"/>
  <c r="J1441" i="7"/>
  <c r="S1440" i="7" s="1"/>
  <c r="J1438" i="7"/>
  <c r="R1437" i="7" s="1"/>
  <c r="J1437" i="7"/>
  <c r="J1434" i="7"/>
  <c r="J1433" i="7"/>
  <c r="S1432" i="7" s="1"/>
  <c r="J1430" i="7"/>
  <c r="R1429" i="7" s="1"/>
  <c r="J1429" i="7"/>
  <c r="J1273" i="7"/>
  <c r="J1275" i="7"/>
  <c r="M1274" i="7" s="1"/>
  <c r="J1256" i="7"/>
  <c r="M1255" i="7" s="1"/>
  <c r="J1253" i="7"/>
  <c r="J1240" i="7"/>
  <c r="M1239" i="7" s="1"/>
  <c r="J1237" i="7"/>
  <c r="N1236" i="7" s="1"/>
  <c r="J1186" i="7"/>
  <c r="R1185" i="7" s="1"/>
  <c r="J1105" i="7"/>
  <c r="J1101" i="7"/>
  <c r="J1086" i="7"/>
  <c r="J1075" i="7"/>
  <c r="M1074" i="7" s="1"/>
  <c r="J1074" i="7"/>
  <c r="J1071" i="7"/>
  <c r="J1070" i="7"/>
  <c r="M1069" i="7" s="1"/>
  <c r="J1067" i="7"/>
  <c r="M1066" i="7" s="1"/>
  <c r="J1066" i="7"/>
  <c r="J1063" i="7"/>
  <c r="J1064" i="7"/>
  <c r="S1063" i="7" s="1"/>
  <c r="J1062" i="7"/>
  <c r="M1061" i="7" s="1"/>
  <c r="J1059" i="7"/>
  <c r="J1060" i="7"/>
  <c r="J1058" i="7"/>
  <c r="M1057" i="7" s="1"/>
  <c r="J1055" i="7"/>
  <c r="M1054" i="7" s="1"/>
  <c r="J1056" i="7"/>
  <c r="J1054" i="7"/>
  <c r="J1051" i="7"/>
  <c r="M1050" i="7" s="1"/>
  <c r="J1052" i="7"/>
  <c r="S1051" i="7" s="1"/>
  <c r="J1050" i="7"/>
  <c r="J1045" i="7"/>
  <c r="J1048" i="7"/>
  <c r="S1047" i="7" s="1"/>
  <c r="J1046" i="7"/>
  <c r="N1045" i="7" s="1"/>
  <c r="J1042" i="7"/>
  <c r="J1025" i="7"/>
  <c r="J972" i="7"/>
  <c r="J964" i="7"/>
  <c r="J919" i="7"/>
  <c r="J916" i="7"/>
  <c r="J915" i="7"/>
  <c r="J912" i="7"/>
  <c r="J911" i="7"/>
  <c r="J908" i="7"/>
  <c r="J907" i="7"/>
  <c r="J904" i="7"/>
  <c r="J903" i="7"/>
  <c r="J900" i="7"/>
  <c r="J899" i="7"/>
  <c r="J892" i="7"/>
  <c r="J894" i="7"/>
  <c r="J830" i="7"/>
  <c r="J827" i="7"/>
  <c r="J824" i="7"/>
  <c r="J786" i="7"/>
  <c r="N1492" i="7"/>
  <c r="M1492" i="7"/>
  <c r="R1492" i="7"/>
  <c r="S1492" i="7"/>
  <c r="R1480" i="7"/>
  <c r="M1480" i="7"/>
  <c r="N1480" i="7"/>
  <c r="S1480" i="7"/>
  <c r="M1452" i="7"/>
  <c r="N1452" i="7"/>
  <c r="R1452" i="7"/>
  <c r="S1452" i="7"/>
  <c r="S1409" i="7"/>
  <c r="M1409" i="7"/>
  <c r="N1409" i="7"/>
  <c r="R1409" i="7"/>
  <c r="M1407" i="7"/>
  <c r="R1407" i="7"/>
  <c r="N1407" i="7"/>
  <c r="S1407" i="7"/>
  <c r="S1497" i="7"/>
  <c r="N1497" i="7"/>
  <c r="M1497" i="7"/>
  <c r="R1497" i="7"/>
  <c r="S1481" i="7"/>
  <c r="M1481" i="7"/>
  <c r="N1481" i="7"/>
  <c r="R1481" i="7"/>
  <c r="S1473" i="7"/>
  <c r="N1473" i="7"/>
  <c r="M1473" i="7"/>
  <c r="R1473" i="7"/>
  <c r="S1465" i="7"/>
  <c r="M1465" i="7"/>
  <c r="N1465" i="7"/>
  <c r="R1465" i="7"/>
  <c r="S1457" i="7"/>
  <c r="M1457" i="7"/>
  <c r="N1457" i="7"/>
  <c r="R1457" i="7"/>
  <c r="S1449" i="7"/>
  <c r="M1449" i="7"/>
  <c r="N1449" i="7"/>
  <c r="R1449" i="7"/>
  <c r="M1444" i="7"/>
  <c r="N1444" i="7"/>
  <c r="R1444" i="7"/>
  <c r="S1444" i="7"/>
  <c r="S1441" i="7"/>
  <c r="M1441" i="7"/>
  <c r="N1441" i="7"/>
  <c r="R1441" i="7"/>
  <c r="M1436" i="7"/>
  <c r="N1436" i="7"/>
  <c r="R1436" i="7"/>
  <c r="S1436" i="7"/>
  <c r="S1433" i="7"/>
  <c r="M1433" i="7"/>
  <c r="N1433" i="7"/>
  <c r="R1433" i="7"/>
  <c r="M1428" i="7"/>
  <c r="N1428" i="7"/>
  <c r="R1428" i="7"/>
  <c r="S1428" i="7"/>
  <c r="S1493" i="7"/>
  <c r="M1493" i="7"/>
  <c r="R1493" i="7"/>
  <c r="N1493" i="7"/>
  <c r="M1476" i="7"/>
  <c r="N1476" i="7"/>
  <c r="R1476" i="7"/>
  <c r="S1476" i="7"/>
  <c r="M1468" i="7"/>
  <c r="N1468" i="7"/>
  <c r="S1468" i="7"/>
  <c r="R1468" i="7"/>
  <c r="M1460" i="7"/>
  <c r="N1460" i="7"/>
  <c r="R1460" i="7"/>
  <c r="S1460" i="7"/>
  <c r="M1423" i="7"/>
  <c r="R1423" i="7"/>
  <c r="N1423" i="7"/>
  <c r="S1423" i="7"/>
  <c r="R1496" i="7"/>
  <c r="M1496" i="7"/>
  <c r="N1496" i="7"/>
  <c r="S1496" i="7"/>
  <c r="N1418" i="7"/>
  <c r="R1418" i="7"/>
  <c r="M1418" i="7"/>
  <c r="S1418" i="7"/>
  <c r="Z1469" i="7"/>
  <c r="Z1465" i="7"/>
  <c r="J1464" i="7"/>
  <c r="Z1461" i="7"/>
  <c r="J1460" i="7"/>
  <c r="Z1457" i="7"/>
  <c r="J1456" i="7"/>
  <c r="Z1453" i="7"/>
  <c r="J1452" i="7"/>
  <c r="Z1449" i="7"/>
  <c r="J1448" i="7"/>
  <c r="Z1445" i="7"/>
  <c r="J1444" i="7"/>
  <c r="Z1441" i="7"/>
  <c r="J1440" i="7"/>
  <c r="Z1437" i="7"/>
  <c r="J1436" i="7"/>
  <c r="Z1433" i="7"/>
  <c r="J1432" i="7"/>
  <c r="Z1429" i="7"/>
  <c r="J1428" i="7"/>
  <c r="Z1424" i="7"/>
  <c r="J1423" i="7"/>
  <c r="J1421" i="7"/>
  <c r="J1418" i="7"/>
  <c r="Z1413" i="7"/>
  <c r="J1412" i="7"/>
  <c r="Z1408" i="7"/>
  <c r="J1407" i="7"/>
  <c r="J1405" i="7"/>
  <c r="J1399" i="7"/>
  <c r="N1393" i="7"/>
  <c r="R1393" i="7"/>
  <c r="S1393" i="7"/>
  <c r="J1392" i="7"/>
  <c r="J1393" i="7"/>
  <c r="Z1384" i="7"/>
  <c r="Z1385" i="7"/>
  <c r="S1382" i="7"/>
  <c r="M1382" i="7"/>
  <c r="N1382" i="7"/>
  <c r="R1382" i="7"/>
  <c r="M1381" i="7"/>
  <c r="N1381" i="7"/>
  <c r="R1381" i="7"/>
  <c r="S1381" i="7"/>
  <c r="S1370" i="7"/>
  <c r="M1370" i="7"/>
  <c r="N1370" i="7"/>
  <c r="R1370" i="7"/>
  <c r="M1369" i="7"/>
  <c r="N1369" i="7"/>
  <c r="R1369" i="7"/>
  <c r="S1369" i="7"/>
  <c r="S1366" i="7"/>
  <c r="M1366" i="7"/>
  <c r="N1366" i="7"/>
  <c r="R1366" i="7"/>
  <c r="M1365" i="7"/>
  <c r="N1365" i="7"/>
  <c r="R1365" i="7"/>
  <c r="S1365" i="7"/>
  <c r="S1354" i="7"/>
  <c r="M1354" i="7"/>
  <c r="N1354" i="7"/>
  <c r="R1354" i="7"/>
  <c r="M1353" i="7"/>
  <c r="N1353" i="7"/>
  <c r="R1353" i="7"/>
  <c r="S1353" i="7"/>
  <c r="S1350" i="7"/>
  <c r="M1350" i="7"/>
  <c r="N1350" i="7"/>
  <c r="R1350" i="7"/>
  <c r="M1349" i="7"/>
  <c r="N1349" i="7"/>
  <c r="R1349" i="7"/>
  <c r="S1349" i="7"/>
  <c r="S1338" i="7"/>
  <c r="M1338" i="7"/>
  <c r="N1338" i="7"/>
  <c r="R1338" i="7"/>
  <c r="M1337" i="7"/>
  <c r="N1337" i="7"/>
  <c r="R1337" i="7"/>
  <c r="S1337" i="7"/>
  <c r="S1330" i="7"/>
  <c r="M1330" i="7"/>
  <c r="N1330" i="7"/>
  <c r="R1330" i="7"/>
  <c r="M1329" i="7"/>
  <c r="N1329" i="7"/>
  <c r="R1329" i="7"/>
  <c r="S1329" i="7"/>
  <c r="S1326" i="7"/>
  <c r="M1326" i="7"/>
  <c r="N1326" i="7"/>
  <c r="R1326" i="7"/>
  <c r="M1321" i="7"/>
  <c r="N1321" i="7"/>
  <c r="R1321" i="7"/>
  <c r="S1321" i="7"/>
  <c r="S1318" i="7"/>
  <c r="M1318" i="7"/>
  <c r="N1318" i="7"/>
  <c r="R1318" i="7"/>
  <c r="M1313" i="7"/>
  <c r="N1313" i="7"/>
  <c r="R1313" i="7"/>
  <c r="S1313" i="7"/>
  <c r="S1310" i="7"/>
  <c r="M1310" i="7"/>
  <c r="N1310" i="7"/>
  <c r="R1310" i="7"/>
  <c r="M1305" i="7"/>
  <c r="N1305" i="7"/>
  <c r="R1305" i="7"/>
  <c r="S1305" i="7"/>
  <c r="S1302" i="7"/>
  <c r="M1302" i="7"/>
  <c r="N1302" i="7"/>
  <c r="R1302" i="7"/>
  <c r="M1297" i="7"/>
  <c r="N1297" i="7"/>
  <c r="R1297" i="7"/>
  <c r="S1297" i="7"/>
  <c r="S1294" i="7"/>
  <c r="M1294" i="7"/>
  <c r="N1294" i="7"/>
  <c r="R1294" i="7"/>
  <c r="M1289" i="7"/>
  <c r="N1289" i="7"/>
  <c r="R1289" i="7"/>
  <c r="S1289" i="7"/>
  <c r="M1280" i="7"/>
  <c r="S1280" i="7"/>
  <c r="R1280" i="7"/>
  <c r="N1280" i="7"/>
  <c r="S1278" i="7"/>
  <c r="M1278" i="7"/>
  <c r="N1278" i="7"/>
  <c r="R1278" i="7"/>
  <c r="J1496" i="7"/>
  <c r="Z1473" i="7"/>
  <c r="J1468" i="7"/>
  <c r="J1487" i="7"/>
  <c r="J1479" i="7"/>
  <c r="J1475" i="7"/>
  <c r="J1471" i="7"/>
  <c r="J1467" i="7"/>
  <c r="J1463" i="7"/>
  <c r="J1459" i="7"/>
  <c r="J1455" i="7"/>
  <c r="J1451" i="7"/>
  <c r="J1447" i="7"/>
  <c r="J1443" i="7"/>
  <c r="J1439" i="7"/>
  <c r="J1435" i="7"/>
  <c r="J1431" i="7"/>
  <c r="J1427" i="7"/>
  <c r="J1425" i="7"/>
  <c r="J1422" i="7"/>
  <c r="Z1417" i="7"/>
  <c r="J1416" i="7"/>
  <c r="J1411" i="7"/>
  <c r="J1409" i="7"/>
  <c r="J1406" i="7"/>
  <c r="S1394" i="7"/>
  <c r="M1394" i="7"/>
  <c r="N1394" i="7"/>
  <c r="J1390" i="7"/>
  <c r="J1388" i="7"/>
  <c r="J1389" i="7"/>
  <c r="M1272" i="7"/>
  <c r="S1272" i="7"/>
  <c r="R1272" i="7"/>
  <c r="N1272" i="7"/>
  <c r="M1252" i="7"/>
  <c r="N1252" i="7"/>
  <c r="R1252" i="7"/>
  <c r="S1252" i="7"/>
  <c r="J1492" i="7"/>
  <c r="J1480" i="7"/>
  <c r="Z1477" i="7"/>
  <c r="J1472" i="7"/>
  <c r="J1491" i="7"/>
  <c r="J1490" i="7"/>
  <c r="J1486" i="7"/>
  <c r="J1478" i="7"/>
  <c r="J1420" i="7"/>
  <c r="Z1416" i="7"/>
  <c r="J1413" i="7"/>
  <c r="Z1405" i="7"/>
  <c r="J1402" i="7"/>
  <c r="J1400" i="7"/>
  <c r="J1401" i="7"/>
  <c r="M1393" i="7"/>
  <c r="J1391" i="7"/>
  <c r="Z1388" i="7"/>
  <c r="J1386" i="7"/>
  <c r="J1495" i="7"/>
  <c r="J1483" i="7"/>
  <c r="Z1420" i="7"/>
  <c r="J1417" i="7"/>
  <c r="J1404" i="7"/>
  <c r="J1403" i="7"/>
  <c r="Z1400" i="7"/>
  <c r="J1398" i="7"/>
  <c r="J1396" i="7"/>
  <c r="J1397" i="7"/>
  <c r="J1387" i="7"/>
  <c r="M1260" i="7"/>
  <c r="N1260" i="7"/>
  <c r="R1260" i="7"/>
  <c r="S1260" i="7"/>
  <c r="J1385" i="7"/>
  <c r="J1381" i="7"/>
  <c r="J1377" i="7"/>
  <c r="J1373" i="7"/>
  <c r="J1369" i="7"/>
  <c r="J1365" i="7"/>
  <c r="J1361" i="7"/>
  <c r="J1357" i="7"/>
  <c r="J1353" i="7"/>
  <c r="J1349" i="7"/>
  <c r="J1345" i="7"/>
  <c r="J1341" i="7"/>
  <c r="J1337" i="7"/>
  <c r="J1333" i="7"/>
  <c r="J1329" i="7"/>
  <c r="J1325" i="7"/>
  <c r="J1321" i="7"/>
  <c r="J1317" i="7"/>
  <c r="J1313" i="7"/>
  <c r="J1309" i="7"/>
  <c r="J1305" i="7"/>
  <c r="J1301" i="7"/>
  <c r="J1297" i="7"/>
  <c r="J1293" i="7"/>
  <c r="J1289" i="7"/>
  <c r="Z1283" i="7"/>
  <c r="J1277" i="7"/>
  <c r="Z1276" i="7"/>
  <c r="J1269" i="7"/>
  <c r="Z1266" i="7"/>
  <c r="J1264" i="7"/>
  <c r="J1262" i="7"/>
  <c r="J1263" i="7"/>
  <c r="Z1250" i="7"/>
  <c r="J1248" i="7"/>
  <c r="J1246" i="7"/>
  <c r="J1247" i="7"/>
  <c r="Z1234" i="7"/>
  <c r="N1198" i="7"/>
  <c r="R1198" i="7"/>
  <c r="M1198" i="7"/>
  <c r="S1198" i="7"/>
  <c r="M1193" i="7"/>
  <c r="S1193" i="7"/>
  <c r="N1193" i="7"/>
  <c r="R1193" i="7"/>
  <c r="J1384" i="7"/>
  <c r="Z1381" i="7"/>
  <c r="J1380" i="7"/>
  <c r="Z1377" i="7"/>
  <c r="J1376" i="7"/>
  <c r="Z1373" i="7"/>
  <c r="J1372" i="7"/>
  <c r="Z1369" i="7"/>
  <c r="J1368" i="7"/>
  <c r="Z1365" i="7"/>
  <c r="J1364" i="7"/>
  <c r="Z1361" i="7"/>
  <c r="J1360" i="7"/>
  <c r="Z1357" i="7"/>
  <c r="J1356" i="7"/>
  <c r="Z1353" i="7"/>
  <c r="J1352" i="7"/>
  <c r="Z1349" i="7"/>
  <c r="J1348" i="7"/>
  <c r="Z1345" i="7"/>
  <c r="J1344" i="7"/>
  <c r="Z1341" i="7"/>
  <c r="J1340" i="7"/>
  <c r="Z1337" i="7"/>
  <c r="J1336" i="7"/>
  <c r="Z1333" i="7"/>
  <c r="J1332" i="7"/>
  <c r="Z1329" i="7"/>
  <c r="J1328" i="7"/>
  <c r="Z1325" i="7"/>
  <c r="J1324" i="7"/>
  <c r="Z1321" i="7"/>
  <c r="J1320" i="7"/>
  <c r="Z1317" i="7"/>
  <c r="J1316" i="7"/>
  <c r="Z1313" i="7"/>
  <c r="J1312" i="7"/>
  <c r="Z1309" i="7"/>
  <c r="J1308" i="7"/>
  <c r="Z1305" i="7"/>
  <c r="J1304" i="7"/>
  <c r="Z1301" i="7"/>
  <c r="J1300" i="7"/>
  <c r="Z1297" i="7"/>
  <c r="J1296" i="7"/>
  <c r="Z1293" i="7"/>
  <c r="J1292" i="7"/>
  <c r="Z1289" i="7"/>
  <c r="J1288" i="7"/>
  <c r="J1286" i="7"/>
  <c r="J1284" i="7"/>
  <c r="J1280" i="7"/>
  <c r="J1278" i="7"/>
  <c r="Z1274" i="7"/>
  <c r="J1272" i="7"/>
  <c r="J1270" i="7"/>
  <c r="Z1268" i="7"/>
  <c r="Z1269" i="7"/>
  <c r="Z1262" i="7"/>
  <c r="J1260" i="7"/>
  <c r="J1258" i="7"/>
  <c r="J1259" i="7"/>
  <c r="Z1246" i="7"/>
  <c r="J1244" i="7"/>
  <c r="J1242" i="7"/>
  <c r="J1243" i="7"/>
  <c r="J1287" i="7"/>
  <c r="J1285" i="7"/>
  <c r="Z1280" i="7"/>
  <c r="J1254" i="7"/>
  <c r="J1255" i="7"/>
  <c r="N1244" i="7"/>
  <c r="N1239" i="7"/>
  <c r="R1239" i="7"/>
  <c r="S1239" i="7"/>
  <c r="J1238" i="7"/>
  <c r="J1239" i="7"/>
  <c r="J1236" i="7"/>
  <c r="J1232" i="7"/>
  <c r="M1228" i="7"/>
  <c r="N1228" i="7"/>
  <c r="R1228" i="7"/>
  <c r="S1228" i="7"/>
  <c r="J1230" i="7"/>
  <c r="M1227" i="7"/>
  <c r="N1227" i="7"/>
  <c r="R1227" i="7"/>
  <c r="S1227" i="7"/>
  <c r="M1224" i="7"/>
  <c r="N1224" i="7"/>
  <c r="R1224" i="7"/>
  <c r="S1224" i="7"/>
  <c r="J1226" i="7"/>
  <c r="M1223" i="7"/>
  <c r="N1223" i="7"/>
  <c r="R1223" i="7"/>
  <c r="S1223" i="7"/>
  <c r="M1220" i="7"/>
  <c r="N1220" i="7"/>
  <c r="R1220" i="7"/>
  <c r="S1220" i="7"/>
  <c r="S1221" i="7"/>
  <c r="M1221" i="7"/>
  <c r="N1221" i="7"/>
  <c r="R1221" i="7"/>
  <c r="M1219" i="7"/>
  <c r="N1219" i="7"/>
  <c r="R1219" i="7"/>
  <c r="S1219" i="7"/>
  <c r="M1216" i="7"/>
  <c r="N1216" i="7"/>
  <c r="R1216" i="7"/>
  <c r="S1216" i="7"/>
  <c r="S1217" i="7"/>
  <c r="M1217" i="7"/>
  <c r="N1217" i="7"/>
  <c r="R1217" i="7"/>
  <c r="M1215" i="7"/>
  <c r="N1215" i="7"/>
  <c r="R1215" i="7"/>
  <c r="S1215" i="7"/>
  <c r="N1210" i="7"/>
  <c r="R1210" i="7"/>
  <c r="M1210" i="7"/>
  <c r="S1210" i="7"/>
  <c r="S1213" i="7"/>
  <c r="M1213" i="7"/>
  <c r="N1213" i="7"/>
  <c r="R1213" i="7"/>
  <c r="M1211" i="7"/>
  <c r="R1211" i="7"/>
  <c r="N1211" i="7"/>
  <c r="S1211" i="7"/>
  <c r="S1183" i="7"/>
  <c r="M1183" i="7"/>
  <c r="R1183" i="7"/>
  <c r="N1183" i="7"/>
  <c r="Z1284" i="7"/>
  <c r="J1283" i="7"/>
  <c r="J1276" i="7"/>
  <c r="J1274" i="7"/>
  <c r="J1271" i="7"/>
  <c r="J1268" i="7"/>
  <c r="J1266" i="7"/>
  <c r="J1267" i="7"/>
  <c r="M1256" i="7"/>
  <c r="N1256" i="7"/>
  <c r="R1256" i="7"/>
  <c r="S1256" i="7"/>
  <c r="J1252" i="7"/>
  <c r="J1250" i="7"/>
  <c r="J1251" i="7"/>
  <c r="M1240" i="7"/>
  <c r="N1240" i="7"/>
  <c r="R1240" i="7"/>
  <c r="S1240" i="7"/>
  <c r="J1233" i="7"/>
  <c r="J1235" i="7"/>
  <c r="J1234" i="7"/>
  <c r="R1199" i="7"/>
  <c r="N1199" i="7"/>
  <c r="S1199" i="7"/>
  <c r="N1202" i="7"/>
  <c r="R1202" i="7"/>
  <c r="M1202" i="7"/>
  <c r="S1202" i="7"/>
  <c r="N1179" i="7"/>
  <c r="R1179" i="7"/>
  <c r="S1179" i="7"/>
  <c r="M1179" i="7"/>
  <c r="Z1265" i="7"/>
  <c r="Z1261" i="7"/>
  <c r="Z1257" i="7"/>
  <c r="Z1253" i="7"/>
  <c r="Z1249" i="7"/>
  <c r="Z1245" i="7"/>
  <c r="Z1241" i="7"/>
  <c r="Z1237" i="7"/>
  <c r="Z1233" i="7"/>
  <c r="Z1229" i="7"/>
  <c r="Z1225" i="7"/>
  <c r="Z1221" i="7"/>
  <c r="Z1217" i="7"/>
  <c r="Z1213" i="7"/>
  <c r="J1210" i="7"/>
  <c r="Z1205" i="7"/>
  <c r="J1204" i="7"/>
  <c r="Z1200" i="7"/>
  <c r="J1197" i="7"/>
  <c r="J1195" i="7"/>
  <c r="Z1191" i="7"/>
  <c r="J1189" i="7"/>
  <c r="J1187" i="7"/>
  <c r="Z1183" i="7"/>
  <c r="Z1181" i="7"/>
  <c r="J1178" i="7"/>
  <c r="J1177" i="7"/>
  <c r="J1175" i="7"/>
  <c r="Z1165" i="7"/>
  <c r="J1162" i="7"/>
  <c r="J1160" i="7"/>
  <c r="J1161" i="7"/>
  <c r="S1108" i="7"/>
  <c r="M1108" i="7"/>
  <c r="R1108" i="7"/>
  <c r="N1108" i="7"/>
  <c r="M1106" i="7"/>
  <c r="S1106" i="7"/>
  <c r="N1106" i="7"/>
  <c r="R1106" i="7"/>
  <c r="J1231" i="7"/>
  <c r="J1227" i="7"/>
  <c r="J1223" i="7"/>
  <c r="J1219" i="7"/>
  <c r="J1215" i="7"/>
  <c r="Z1209" i="7"/>
  <c r="J1208" i="7"/>
  <c r="J1201" i="7"/>
  <c r="J1198" i="7"/>
  <c r="J1190" i="7"/>
  <c r="J1174" i="7"/>
  <c r="J1173" i="7"/>
  <c r="J1171" i="7"/>
  <c r="J1164" i="7"/>
  <c r="S1104" i="7"/>
  <c r="M1104" i="7"/>
  <c r="R1104" i="7"/>
  <c r="N1104" i="7"/>
  <c r="S1100" i="7"/>
  <c r="M1100" i="7"/>
  <c r="R1100" i="7"/>
  <c r="N1100" i="7"/>
  <c r="Z1231" i="7"/>
  <c r="Z1227" i="7"/>
  <c r="Z1223" i="7"/>
  <c r="Z1219" i="7"/>
  <c r="Z1215" i="7"/>
  <c r="Z1208" i="7"/>
  <c r="J1207" i="7"/>
  <c r="J1205" i="7"/>
  <c r="J1196" i="7"/>
  <c r="J1193" i="7"/>
  <c r="J1191" i="7"/>
  <c r="J1188" i="7"/>
  <c r="Z1187" i="7"/>
  <c r="J1185" i="7"/>
  <c r="J1183" i="7"/>
  <c r="J1176" i="7"/>
  <c r="Z1173" i="7"/>
  <c r="J1170" i="7"/>
  <c r="J1169" i="7"/>
  <c r="J1167" i="7"/>
  <c r="M1098" i="7"/>
  <c r="S1098" i="7"/>
  <c r="N1098" i="7"/>
  <c r="R1098" i="7"/>
  <c r="J1213" i="7"/>
  <c r="J1209" i="7"/>
  <c r="J1206" i="7"/>
  <c r="Z1201" i="7"/>
  <c r="Z1196" i="7"/>
  <c r="J1182" i="7"/>
  <c r="J1181" i="7"/>
  <c r="J1179" i="7"/>
  <c r="N1171" i="7"/>
  <c r="R1171" i="7"/>
  <c r="S1171" i="7"/>
  <c r="M1171" i="7"/>
  <c r="M1165" i="7"/>
  <c r="S1165" i="7"/>
  <c r="R1165" i="7"/>
  <c r="J1165" i="7"/>
  <c r="J1163" i="7"/>
  <c r="J1159" i="7"/>
  <c r="J1158" i="7"/>
  <c r="J1157" i="7"/>
  <c r="S1154" i="7"/>
  <c r="M1154" i="7"/>
  <c r="N1154" i="7"/>
  <c r="R1154" i="7"/>
  <c r="M1153" i="7"/>
  <c r="N1153" i="7"/>
  <c r="R1153" i="7"/>
  <c r="S1153" i="7"/>
  <c r="M1152" i="7"/>
  <c r="N1152" i="7"/>
  <c r="R1152" i="7"/>
  <c r="S1152" i="7"/>
  <c r="S1150" i="7"/>
  <c r="M1150" i="7"/>
  <c r="N1150" i="7"/>
  <c r="R1150" i="7"/>
  <c r="M1149" i="7"/>
  <c r="N1149" i="7"/>
  <c r="R1149" i="7"/>
  <c r="S1149" i="7"/>
  <c r="M1148" i="7"/>
  <c r="N1148" i="7"/>
  <c r="R1148" i="7"/>
  <c r="S1148" i="7"/>
  <c r="S1146" i="7"/>
  <c r="M1146" i="7"/>
  <c r="N1146" i="7"/>
  <c r="R1146" i="7"/>
  <c r="M1145" i="7"/>
  <c r="N1145" i="7"/>
  <c r="R1145" i="7"/>
  <c r="S1145" i="7"/>
  <c r="M1144" i="7"/>
  <c r="N1144" i="7"/>
  <c r="R1144" i="7"/>
  <c r="S1144" i="7"/>
  <c r="S1142" i="7"/>
  <c r="M1142" i="7"/>
  <c r="N1142" i="7"/>
  <c r="R1142" i="7"/>
  <c r="M1141" i="7"/>
  <c r="N1141" i="7"/>
  <c r="R1141" i="7"/>
  <c r="S1141" i="7"/>
  <c r="M1140" i="7"/>
  <c r="N1140" i="7"/>
  <c r="R1140" i="7"/>
  <c r="S1140" i="7"/>
  <c r="S1138" i="7"/>
  <c r="M1138" i="7"/>
  <c r="N1138" i="7"/>
  <c r="R1138" i="7"/>
  <c r="M1137" i="7"/>
  <c r="N1137" i="7"/>
  <c r="R1137" i="7"/>
  <c r="S1137" i="7"/>
  <c r="M1136" i="7"/>
  <c r="N1136" i="7"/>
  <c r="R1136" i="7"/>
  <c r="S1136" i="7"/>
  <c r="S1134" i="7"/>
  <c r="M1134" i="7"/>
  <c r="N1134" i="7"/>
  <c r="R1134" i="7"/>
  <c r="M1133" i="7"/>
  <c r="N1133" i="7"/>
  <c r="R1133" i="7"/>
  <c r="S1133" i="7"/>
  <c r="M1132" i="7"/>
  <c r="N1132" i="7"/>
  <c r="R1132" i="7"/>
  <c r="S1132" i="7"/>
  <c r="S1130" i="7"/>
  <c r="M1130" i="7"/>
  <c r="N1130" i="7"/>
  <c r="R1130" i="7"/>
  <c r="M1129" i="7"/>
  <c r="N1129" i="7"/>
  <c r="R1129" i="7"/>
  <c r="S1129" i="7"/>
  <c r="M1128" i="7"/>
  <c r="N1128" i="7"/>
  <c r="R1128" i="7"/>
  <c r="S1128" i="7"/>
  <c r="S1126" i="7"/>
  <c r="M1126" i="7"/>
  <c r="N1126" i="7"/>
  <c r="R1126" i="7"/>
  <c r="M1125" i="7"/>
  <c r="N1125" i="7"/>
  <c r="R1125" i="7"/>
  <c r="S1125" i="7"/>
  <c r="M1124" i="7"/>
  <c r="N1124" i="7"/>
  <c r="R1124" i="7"/>
  <c r="S1124" i="7"/>
  <c r="S1122" i="7"/>
  <c r="M1122" i="7"/>
  <c r="N1122" i="7"/>
  <c r="R1122" i="7"/>
  <c r="M1121" i="7"/>
  <c r="N1121" i="7"/>
  <c r="R1121" i="7"/>
  <c r="S1121" i="7"/>
  <c r="M1120" i="7"/>
  <c r="N1120" i="7"/>
  <c r="R1120" i="7"/>
  <c r="S1120" i="7"/>
  <c r="S1118" i="7"/>
  <c r="M1118" i="7"/>
  <c r="N1118" i="7"/>
  <c r="R1118" i="7"/>
  <c r="M1117" i="7"/>
  <c r="R1117" i="7"/>
  <c r="N1117" i="7"/>
  <c r="S1117" i="7"/>
  <c r="M1116" i="7"/>
  <c r="R1116" i="7"/>
  <c r="N1116" i="7"/>
  <c r="S1116" i="7"/>
  <c r="N1111" i="7"/>
  <c r="R1111" i="7"/>
  <c r="S1111" i="7"/>
  <c r="M1111" i="7"/>
  <c r="M1094" i="7"/>
  <c r="N1094" i="7"/>
  <c r="R1094" i="7"/>
  <c r="S1094" i="7"/>
  <c r="Z1158" i="7"/>
  <c r="Z1154" i="7"/>
  <c r="Z1150" i="7"/>
  <c r="Z1146" i="7"/>
  <c r="Z1142" i="7"/>
  <c r="Z1138" i="7"/>
  <c r="Z1134" i="7"/>
  <c r="Z1130" i="7"/>
  <c r="Z1126" i="7"/>
  <c r="Z1122" i="7"/>
  <c r="Z1117" i="7"/>
  <c r="J1116" i="7"/>
  <c r="J1114" i="7"/>
  <c r="J1110" i="7"/>
  <c r="J1108" i="7"/>
  <c r="Z1104" i="7"/>
  <c r="J1102" i="7"/>
  <c r="J1100" i="7"/>
  <c r="Z1092" i="7"/>
  <c r="J1090" i="7"/>
  <c r="J1088" i="7"/>
  <c r="J1089" i="7"/>
  <c r="Z1080" i="7"/>
  <c r="Z1081" i="7"/>
  <c r="S1026" i="7"/>
  <c r="M1026" i="7"/>
  <c r="R1026" i="7"/>
  <c r="N1026" i="7"/>
  <c r="J1156" i="7"/>
  <c r="J1152" i="7"/>
  <c r="J1148" i="7"/>
  <c r="J1144" i="7"/>
  <c r="J1140" i="7"/>
  <c r="J1136" i="7"/>
  <c r="J1132" i="7"/>
  <c r="J1128" i="7"/>
  <c r="J1124" i="7"/>
  <c r="J1120" i="7"/>
  <c r="J1115" i="7"/>
  <c r="J1111" i="7"/>
  <c r="Z1110" i="7"/>
  <c r="J1103" i="7"/>
  <c r="J1091" i="7"/>
  <c r="N1085" i="7"/>
  <c r="R1085" i="7"/>
  <c r="S1085" i="7"/>
  <c r="J1084" i="7"/>
  <c r="J1085" i="7"/>
  <c r="J1079" i="7"/>
  <c r="J1078" i="7"/>
  <c r="R1074" i="7"/>
  <c r="S1074" i="7"/>
  <c r="M1073" i="7"/>
  <c r="N1073" i="7"/>
  <c r="R1073" i="7"/>
  <c r="S1073" i="7"/>
  <c r="M1070" i="7"/>
  <c r="N1070" i="7"/>
  <c r="R1070" i="7"/>
  <c r="S1070" i="7"/>
  <c r="N1069" i="7"/>
  <c r="S1069" i="7"/>
  <c r="N1066" i="7"/>
  <c r="R1066" i="7"/>
  <c r="M1065" i="7"/>
  <c r="N1065" i="7"/>
  <c r="R1065" i="7"/>
  <c r="S1065" i="7"/>
  <c r="M1062" i="7"/>
  <c r="N1062" i="7"/>
  <c r="R1062" i="7"/>
  <c r="S1062" i="7"/>
  <c r="M1063" i="7"/>
  <c r="N1063" i="7"/>
  <c r="R1063" i="7"/>
  <c r="R1061" i="7"/>
  <c r="S1061" i="7"/>
  <c r="M1058" i="7"/>
  <c r="N1058" i="7"/>
  <c r="R1058" i="7"/>
  <c r="S1058" i="7"/>
  <c r="S1059" i="7"/>
  <c r="M1059" i="7"/>
  <c r="N1059" i="7"/>
  <c r="R1059" i="7"/>
  <c r="N1057" i="7"/>
  <c r="S1057" i="7"/>
  <c r="N1054" i="7"/>
  <c r="R1054" i="7"/>
  <c r="S1055" i="7"/>
  <c r="M1055" i="7"/>
  <c r="N1055" i="7"/>
  <c r="R1055" i="7"/>
  <c r="M1053" i="7"/>
  <c r="N1053" i="7"/>
  <c r="R1053" i="7"/>
  <c r="S1053" i="7"/>
  <c r="N1050" i="7"/>
  <c r="R1050" i="7"/>
  <c r="S1050" i="7"/>
  <c r="N1051" i="7"/>
  <c r="R1051" i="7"/>
  <c r="M1049" i="7"/>
  <c r="N1049" i="7"/>
  <c r="R1049" i="7"/>
  <c r="S1049" i="7"/>
  <c r="S1044" i="7"/>
  <c r="M1044" i="7"/>
  <c r="N1044" i="7"/>
  <c r="R1044" i="7"/>
  <c r="M1047" i="7"/>
  <c r="R1047" i="7"/>
  <c r="R1045" i="7"/>
  <c r="M1045" i="7"/>
  <c r="N1041" i="7"/>
  <c r="R1041" i="7"/>
  <c r="M1041" i="7"/>
  <c r="S1041" i="7"/>
  <c r="M1024" i="7"/>
  <c r="S1024" i="7"/>
  <c r="R1024" i="7"/>
  <c r="N1024" i="7"/>
  <c r="Z1180" i="7"/>
  <c r="Z1176" i="7"/>
  <c r="Z1172" i="7"/>
  <c r="Z1168" i="7"/>
  <c r="Z1164" i="7"/>
  <c r="Z1160" i="7"/>
  <c r="Z1156" i="7"/>
  <c r="Z1152" i="7"/>
  <c r="Z1148" i="7"/>
  <c r="Z1144" i="7"/>
  <c r="Z1140" i="7"/>
  <c r="Z1136" i="7"/>
  <c r="Z1132" i="7"/>
  <c r="Z1128" i="7"/>
  <c r="Z1124" i="7"/>
  <c r="Z1120" i="7"/>
  <c r="Z1114" i="7"/>
  <c r="J1113" i="7"/>
  <c r="Z1108" i="7"/>
  <c r="J1106" i="7"/>
  <c r="J1104" i="7"/>
  <c r="Z1100" i="7"/>
  <c r="J1098" i="7"/>
  <c r="J1096" i="7"/>
  <c r="J1097" i="7"/>
  <c r="Z1084" i="7"/>
  <c r="J1082" i="7"/>
  <c r="S1040" i="7"/>
  <c r="M1040" i="7"/>
  <c r="N1040" i="7"/>
  <c r="R1040" i="7"/>
  <c r="J1094" i="7"/>
  <c r="J1092" i="7"/>
  <c r="J1093" i="7"/>
  <c r="M1085" i="7"/>
  <c r="J1083" i="7"/>
  <c r="N1037" i="7"/>
  <c r="R1037" i="7"/>
  <c r="M1037" i="7"/>
  <c r="S1037" i="7"/>
  <c r="S1036" i="7"/>
  <c r="M1036" i="7"/>
  <c r="N1036" i="7"/>
  <c r="R1036" i="7"/>
  <c r="M1028" i="7"/>
  <c r="S1028" i="7"/>
  <c r="N1028" i="7"/>
  <c r="R1028" i="7"/>
  <c r="Z1095" i="7"/>
  <c r="Z1091" i="7"/>
  <c r="Z1087" i="7"/>
  <c r="Z1083" i="7"/>
  <c r="Z1079" i="7"/>
  <c r="Z1075" i="7"/>
  <c r="Z1071" i="7"/>
  <c r="Z1067" i="7"/>
  <c r="Z1063" i="7"/>
  <c r="Z1059" i="7"/>
  <c r="Z1055" i="7"/>
  <c r="Z1051" i="7"/>
  <c r="Z1047" i="7"/>
  <c r="Z1044" i="7"/>
  <c r="J1043" i="7"/>
  <c r="Z1039" i="7"/>
  <c r="J1036" i="7"/>
  <c r="J1035" i="7"/>
  <c r="J1032" i="7"/>
  <c r="J1030" i="7"/>
  <c r="Z1026" i="7"/>
  <c r="J1024" i="7"/>
  <c r="J1021" i="7"/>
  <c r="J1022" i="7"/>
  <c r="J1023" i="7"/>
  <c r="N978" i="7"/>
  <c r="R978" i="7"/>
  <c r="M978" i="7"/>
  <c r="S978" i="7"/>
  <c r="N974" i="7"/>
  <c r="R974" i="7"/>
  <c r="M974" i="7"/>
  <c r="S974" i="7"/>
  <c r="S973" i="7"/>
  <c r="N973" i="7"/>
  <c r="R973" i="7"/>
  <c r="M973" i="7"/>
  <c r="J1081" i="7"/>
  <c r="J1077" i="7"/>
  <c r="J1073" i="7"/>
  <c r="J1069" i="7"/>
  <c r="J1065" i="7"/>
  <c r="J1061" i="7"/>
  <c r="J1057" i="7"/>
  <c r="J1053" i="7"/>
  <c r="J1049" i="7"/>
  <c r="J1040" i="7"/>
  <c r="J1033" i="7"/>
  <c r="M971" i="7"/>
  <c r="R971" i="7"/>
  <c r="N971" i="7"/>
  <c r="S971" i="7"/>
  <c r="N963" i="7"/>
  <c r="R963" i="7"/>
  <c r="S963" i="7"/>
  <c r="M963" i="7"/>
  <c r="J1080" i="7"/>
  <c r="Z1077" i="7"/>
  <c r="J1076" i="7"/>
  <c r="Z1073" i="7"/>
  <c r="J1072" i="7"/>
  <c r="Z1069" i="7"/>
  <c r="J1068" i="7"/>
  <c r="Z1065" i="7"/>
  <c r="Z1061" i="7"/>
  <c r="Z1057" i="7"/>
  <c r="Z1053" i="7"/>
  <c r="Z1049" i="7"/>
  <c r="J1044" i="7"/>
  <c r="S1038" i="7"/>
  <c r="N1038" i="7"/>
  <c r="Z1036" i="7"/>
  <c r="J1034" i="7"/>
  <c r="J1031" i="7"/>
  <c r="Z1030" i="7"/>
  <c r="J1028" i="7"/>
  <c r="J1026" i="7"/>
  <c r="N959" i="7"/>
  <c r="R959" i="7"/>
  <c r="S959" i="7"/>
  <c r="M959" i="7"/>
  <c r="J1047" i="7"/>
  <c r="Z1040" i="7"/>
  <c r="R1038" i="7"/>
  <c r="J1020" i="7"/>
  <c r="J1017" i="7"/>
  <c r="J1016" i="7"/>
  <c r="M1012" i="7"/>
  <c r="N1012" i="7"/>
  <c r="R1012" i="7"/>
  <c r="S1012" i="7"/>
  <c r="M1011" i="7"/>
  <c r="N1011" i="7"/>
  <c r="R1011" i="7"/>
  <c r="S1011" i="7"/>
  <c r="M1008" i="7"/>
  <c r="N1008" i="7"/>
  <c r="R1008" i="7"/>
  <c r="S1008" i="7"/>
  <c r="M1007" i="7"/>
  <c r="N1007" i="7"/>
  <c r="R1007" i="7"/>
  <c r="S1007" i="7"/>
  <c r="M1004" i="7"/>
  <c r="N1004" i="7"/>
  <c r="R1004" i="7"/>
  <c r="S1004" i="7"/>
  <c r="M1003" i="7"/>
  <c r="N1003" i="7"/>
  <c r="R1003" i="7"/>
  <c r="S1003" i="7"/>
  <c r="M1000" i="7"/>
  <c r="N1000" i="7"/>
  <c r="R1000" i="7"/>
  <c r="S1000" i="7"/>
  <c r="M999" i="7"/>
  <c r="N999" i="7"/>
  <c r="R999" i="7"/>
  <c r="S999" i="7"/>
  <c r="M996" i="7"/>
  <c r="N996" i="7"/>
  <c r="R996" i="7"/>
  <c r="S996" i="7"/>
  <c r="M995" i="7"/>
  <c r="N995" i="7"/>
  <c r="R995" i="7"/>
  <c r="S995" i="7"/>
  <c r="M992" i="7"/>
  <c r="N992" i="7"/>
  <c r="R992" i="7"/>
  <c r="S992" i="7"/>
  <c r="M991" i="7"/>
  <c r="N991" i="7"/>
  <c r="R991" i="7"/>
  <c r="S991" i="7"/>
  <c r="M988" i="7"/>
  <c r="N988" i="7"/>
  <c r="R988" i="7"/>
  <c r="S988" i="7"/>
  <c r="M987" i="7"/>
  <c r="N987" i="7"/>
  <c r="R987" i="7"/>
  <c r="S987" i="7"/>
  <c r="M979" i="7"/>
  <c r="R979" i="7"/>
  <c r="N979" i="7"/>
  <c r="S979" i="7"/>
  <c r="S981" i="7"/>
  <c r="M981" i="7"/>
  <c r="N981" i="7"/>
  <c r="R981" i="7"/>
  <c r="Z1021" i="7"/>
  <c r="Z1017" i="7"/>
  <c r="Z1013" i="7"/>
  <c r="Z1009" i="7"/>
  <c r="Z1005" i="7"/>
  <c r="Z1001" i="7"/>
  <c r="Z997" i="7"/>
  <c r="Z993" i="7"/>
  <c r="Z989" i="7"/>
  <c r="Z985" i="7"/>
  <c r="J984" i="7"/>
  <c r="Z980" i="7"/>
  <c r="J977" i="7"/>
  <c r="J969" i="7"/>
  <c r="J967" i="7"/>
  <c r="Z957" i="7"/>
  <c r="J954" i="7"/>
  <c r="J953" i="7"/>
  <c r="J951" i="7"/>
  <c r="N927" i="7"/>
  <c r="S927" i="7"/>
  <c r="M927" i="7"/>
  <c r="R927" i="7"/>
  <c r="M924" i="7"/>
  <c r="N924" i="7"/>
  <c r="R924" i="7"/>
  <c r="S924" i="7"/>
  <c r="J1019" i="7"/>
  <c r="J1015" i="7"/>
  <c r="J1011" i="7"/>
  <c r="J1007" i="7"/>
  <c r="J1003" i="7"/>
  <c r="J999" i="7"/>
  <c r="J995" i="7"/>
  <c r="J991" i="7"/>
  <c r="J987" i="7"/>
  <c r="J983" i="7"/>
  <c r="J981" i="7"/>
  <c r="J978" i="7"/>
  <c r="Z973" i="7"/>
  <c r="J970" i="7"/>
  <c r="J966" i="7"/>
  <c r="J965" i="7"/>
  <c r="J963" i="7"/>
  <c r="J956" i="7"/>
  <c r="J950" i="7"/>
  <c r="J949" i="7"/>
  <c r="J947" i="7"/>
  <c r="J946" i="7"/>
  <c r="J945" i="7"/>
  <c r="J944" i="7"/>
  <c r="Z1019" i="7"/>
  <c r="J1018" i="7"/>
  <c r="Z1015" i="7"/>
  <c r="J1014" i="7"/>
  <c r="Z1011" i="7"/>
  <c r="J1010" i="7"/>
  <c r="Z1007" i="7"/>
  <c r="J1006" i="7"/>
  <c r="Z1003" i="7"/>
  <c r="J1002" i="7"/>
  <c r="Z999" i="7"/>
  <c r="J998" i="7"/>
  <c r="Z995" i="7"/>
  <c r="J994" i="7"/>
  <c r="Z991" i="7"/>
  <c r="J990" i="7"/>
  <c r="Z987" i="7"/>
  <c r="J986" i="7"/>
  <c r="J985" i="7"/>
  <c r="Z977" i="7"/>
  <c r="J976" i="7"/>
  <c r="Z972" i="7"/>
  <c r="J968" i="7"/>
  <c r="Z965" i="7"/>
  <c r="J962" i="7"/>
  <c r="J961" i="7"/>
  <c r="J959" i="7"/>
  <c r="J952" i="7"/>
  <c r="Z949" i="7"/>
  <c r="J941" i="7"/>
  <c r="S939" i="7"/>
  <c r="M939" i="7"/>
  <c r="N939" i="7"/>
  <c r="R939" i="7"/>
  <c r="S935" i="7"/>
  <c r="M935" i="7"/>
  <c r="N935" i="7"/>
  <c r="R935" i="7"/>
  <c r="Z981" i="7"/>
  <c r="J973" i="7"/>
  <c r="J971" i="7"/>
  <c r="Z967" i="7"/>
  <c r="Z968" i="7"/>
  <c r="M957" i="7"/>
  <c r="S957" i="7"/>
  <c r="R957" i="7"/>
  <c r="J957" i="7"/>
  <c r="J955" i="7"/>
  <c r="N947" i="7"/>
  <c r="R947" i="7"/>
  <c r="S947" i="7"/>
  <c r="M947" i="7"/>
  <c r="M933" i="7"/>
  <c r="R933" i="7"/>
  <c r="N933" i="7"/>
  <c r="S933" i="7"/>
  <c r="N928" i="7"/>
  <c r="R928" i="7"/>
  <c r="M928" i="7"/>
  <c r="S928" i="7"/>
  <c r="Z946" i="7"/>
  <c r="Z939" i="7"/>
  <c r="J938" i="7"/>
  <c r="Z934" i="7"/>
  <c r="J933" i="7"/>
  <c r="J931" i="7"/>
  <c r="Z926" i="7"/>
  <c r="J923" i="7"/>
  <c r="J922" i="7"/>
  <c r="J942" i="7"/>
  <c r="J937" i="7"/>
  <c r="J935" i="7"/>
  <c r="J932" i="7"/>
  <c r="Z927" i="7"/>
  <c r="N923" i="7"/>
  <c r="R923" i="7"/>
  <c r="S923" i="7"/>
  <c r="M923" i="7"/>
  <c r="M918" i="7"/>
  <c r="N918" i="7"/>
  <c r="R918" i="7"/>
  <c r="S918" i="7"/>
  <c r="M915" i="7"/>
  <c r="N915" i="7"/>
  <c r="R915" i="7"/>
  <c r="S915" i="7"/>
  <c r="M914" i="7"/>
  <c r="N914" i="7"/>
  <c r="R914" i="7"/>
  <c r="S914" i="7"/>
  <c r="M911" i="7"/>
  <c r="N911" i="7"/>
  <c r="R911" i="7"/>
  <c r="S911" i="7"/>
  <c r="M910" i="7"/>
  <c r="N910" i="7"/>
  <c r="R910" i="7"/>
  <c r="S910" i="7"/>
  <c r="M907" i="7"/>
  <c r="N907" i="7"/>
  <c r="R907" i="7"/>
  <c r="S907" i="7"/>
  <c r="M906" i="7"/>
  <c r="N906" i="7"/>
  <c r="R906" i="7"/>
  <c r="S906" i="7"/>
  <c r="M903" i="7"/>
  <c r="N903" i="7"/>
  <c r="R903" i="7"/>
  <c r="S903" i="7"/>
  <c r="M902" i="7"/>
  <c r="N902" i="7"/>
  <c r="R902" i="7"/>
  <c r="S902" i="7"/>
  <c r="M899" i="7"/>
  <c r="N899" i="7"/>
  <c r="R899" i="7"/>
  <c r="S899" i="7"/>
  <c r="M898" i="7"/>
  <c r="N898" i="7"/>
  <c r="R898" i="7"/>
  <c r="S898" i="7"/>
  <c r="S891" i="7"/>
  <c r="M891" i="7"/>
  <c r="N891" i="7"/>
  <c r="R891" i="7"/>
  <c r="M893" i="7"/>
  <c r="R893" i="7"/>
  <c r="N893" i="7"/>
  <c r="S893" i="7"/>
  <c r="Z964" i="7"/>
  <c r="Z960" i="7"/>
  <c r="Z956" i="7"/>
  <c r="Z952" i="7"/>
  <c r="Z948" i="7"/>
  <c r="Z942" i="7"/>
  <c r="J939" i="7"/>
  <c r="Z931" i="7"/>
  <c r="J930" i="7"/>
  <c r="J927" i="7"/>
  <c r="J926" i="7"/>
  <c r="Z922" i="7"/>
  <c r="J921" i="7"/>
  <c r="M889" i="7"/>
  <c r="S889" i="7"/>
  <c r="R889" i="7"/>
  <c r="N889" i="7"/>
  <c r="N879" i="7"/>
  <c r="R879" i="7"/>
  <c r="S879" i="7"/>
  <c r="M879" i="7"/>
  <c r="J943" i="7"/>
  <c r="Z935" i="7"/>
  <c r="J920" i="7"/>
  <c r="J895" i="7"/>
  <c r="Z889" i="7"/>
  <c r="J887" i="7"/>
  <c r="J885" i="7"/>
  <c r="Z883" i="7"/>
  <c r="Z884" i="7"/>
  <c r="J883" i="7"/>
  <c r="J882" i="7"/>
  <c r="J881" i="7"/>
  <c r="J918" i="7"/>
  <c r="J914" i="7"/>
  <c r="J910" i="7"/>
  <c r="J906" i="7"/>
  <c r="J902" i="7"/>
  <c r="J898" i="7"/>
  <c r="J888" i="7"/>
  <c r="Z887" i="7"/>
  <c r="J884" i="7"/>
  <c r="Z881" i="7"/>
  <c r="J879" i="7"/>
  <c r="Z918" i="7"/>
  <c r="J917" i="7"/>
  <c r="Z914" i="7"/>
  <c r="J913" i="7"/>
  <c r="Z910" i="7"/>
  <c r="J909" i="7"/>
  <c r="Z906" i="7"/>
  <c r="J905" i="7"/>
  <c r="Z902" i="7"/>
  <c r="J901" i="7"/>
  <c r="Z898" i="7"/>
  <c r="J897" i="7"/>
  <c r="Z894" i="7"/>
  <c r="J891" i="7"/>
  <c r="J889" i="7"/>
  <c r="J886" i="7"/>
  <c r="Z885" i="7"/>
  <c r="M877" i="7"/>
  <c r="N877" i="7"/>
  <c r="R877" i="7"/>
  <c r="S877" i="7"/>
  <c r="S874" i="7"/>
  <c r="M874" i="7"/>
  <c r="N874" i="7"/>
  <c r="R874" i="7"/>
  <c r="M873" i="7"/>
  <c r="N873" i="7"/>
  <c r="R873" i="7"/>
  <c r="S873" i="7"/>
  <c r="S870" i="7"/>
  <c r="M870" i="7"/>
  <c r="N870" i="7"/>
  <c r="R870" i="7"/>
  <c r="M869" i="7"/>
  <c r="N869" i="7"/>
  <c r="R869" i="7"/>
  <c r="S869" i="7"/>
  <c r="S866" i="7"/>
  <c r="M866" i="7"/>
  <c r="N866" i="7"/>
  <c r="R866" i="7"/>
  <c r="S865" i="7"/>
  <c r="M865" i="7"/>
  <c r="N865" i="7"/>
  <c r="R865" i="7"/>
  <c r="J896" i="7"/>
  <c r="J893" i="7"/>
  <c r="Z877" i="7"/>
  <c r="Z878" i="7"/>
  <c r="S861" i="7"/>
  <c r="M861" i="7"/>
  <c r="N861" i="7"/>
  <c r="R861" i="7"/>
  <c r="M859" i="7"/>
  <c r="R859" i="7"/>
  <c r="N859" i="7"/>
  <c r="S859" i="7"/>
  <c r="N854" i="7"/>
  <c r="R854" i="7"/>
  <c r="M854" i="7"/>
  <c r="S854" i="7"/>
  <c r="M855" i="7"/>
  <c r="R855" i="7"/>
  <c r="N855" i="7"/>
  <c r="S855" i="7"/>
  <c r="J877" i="7"/>
  <c r="Z874" i="7"/>
  <c r="J873" i="7"/>
  <c r="Z870" i="7"/>
  <c r="J869" i="7"/>
  <c r="Z865" i="7"/>
  <c r="J864" i="7"/>
  <c r="Z860" i="7"/>
  <c r="J859" i="7"/>
  <c r="J857" i="7"/>
  <c r="J854" i="7"/>
  <c r="J853" i="7"/>
  <c r="J850" i="7"/>
  <c r="J851" i="7"/>
  <c r="J849" i="7"/>
  <c r="J846" i="7"/>
  <c r="J845" i="7"/>
  <c r="M841" i="7"/>
  <c r="N841" i="7"/>
  <c r="R841" i="7"/>
  <c r="S841" i="7"/>
  <c r="M840" i="7"/>
  <c r="N840" i="7"/>
  <c r="R840" i="7"/>
  <c r="S840" i="7"/>
  <c r="M837" i="7"/>
  <c r="N837" i="7"/>
  <c r="R837" i="7"/>
  <c r="S837" i="7"/>
  <c r="M836" i="7"/>
  <c r="N836" i="7"/>
  <c r="R836" i="7"/>
  <c r="S836" i="7"/>
  <c r="N834" i="7"/>
  <c r="R834" i="7"/>
  <c r="M834" i="7"/>
  <c r="S834" i="7"/>
  <c r="N830" i="7"/>
  <c r="R830" i="7"/>
  <c r="M830" i="7"/>
  <c r="S830" i="7"/>
  <c r="J876" i="7"/>
  <c r="J872" i="7"/>
  <c r="J868" i="7"/>
  <c r="J863" i="7"/>
  <c r="J861" i="7"/>
  <c r="J858" i="7"/>
  <c r="Z853" i="7"/>
  <c r="S829" i="7"/>
  <c r="N829" i="7"/>
  <c r="R829" i="7"/>
  <c r="M829" i="7"/>
  <c r="N826" i="7"/>
  <c r="R826" i="7"/>
  <c r="S826" i="7"/>
  <c r="M826" i="7"/>
  <c r="S823" i="7"/>
  <c r="M823" i="7"/>
  <c r="R823" i="7"/>
  <c r="N823" i="7"/>
  <c r="Z880" i="7"/>
  <c r="Z876" i="7"/>
  <c r="Z872" i="7"/>
  <c r="Z868" i="7"/>
  <c r="J865" i="7"/>
  <c r="Z857" i="7"/>
  <c r="J852" i="7"/>
  <c r="Z851" i="7"/>
  <c r="Z861" i="7"/>
  <c r="Z850" i="7"/>
  <c r="Z846" i="7"/>
  <c r="Z842" i="7"/>
  <c r="Z838" i="7"/>
  <c r="J833" i="7"/>
  <c r="J825" i="7"/>
  <c r="J823" i="7"/>
  <c r="M794" i="7"/>
  <c r="N794" i="7"/>
  <c r="R794" i="7"/>
  <c r="S794" i="7"/>
  <c r="J848" i="7"/>
  <c r="J844" i="7"/>
  <c r="J840" i="7"/>
  <c r="J836" i="7"/>
  <c r="J834" i="7"/>
  <c r="Z829" i="7"/>
  <c r="J828" i="7"/>
  <c r="J826" i="7"/>
  <c r="J822" i="7"/>
  <c r="J820" i="7"/>
  <c r="Z848" i="7"/>
  <c r="J847" i="7"/>
  <c r="Z844" i="7"/>
  <c r="J843" i="7"/>
  <c r="Z840" i="7"/>
  <c r="J839" i="7"/>
  <c r="Z836" i="7"/>
  <c r="Z833" i="7"/>
  <c r="J832" i="7"/>
  <c r="Z828" i="7"/>
  <c r="Z823" i="7"/>
  <c r="Z821" i="7"/>
  <c r="J821" i="7"/>
  <c r="J819" i="7"/>
  <c r="J818" i="7"/>
  <c r="J817" i="7"/>
  <c r="J815" i="7"/>
  <c r="J814" i="7"/>
  <c r="J813" i="7"/>
  <c r="S810" i="7"/>
  <c r="M810" i="7"/>
  <c r="N810" i="7"/>
  <c r="R810" i="7"/>
  <c r="M809" i="7"/>
  <c r="N809" i="7"/>
  <c r="R809" i="7"/>
  <c r="S809" i="7"/>
  <c r="N806" i="7"/>
  <c r="R806" i="7"/>
  <c r="S806" i="7"/>
  <c r="M806" i="7"/>
  <c r="J829" i="7"/>
  <c r="Z818" i="7"/>
  <c r="Z814" i="7"/>
  <c r="Z810" i="7"/>
  <c r="J809" i="7"/>
  <c r="J816" i="7"/>
  <c r="J812" i="7"/>
  <c r="J808" i="7"/>
  <c r="J806" i="7"/>
  <c r="J804" i="7"/>
  <c r="J805" i="7"/>
  <c r="J802" i="7"/>
  <c r="J800" i="7"/>
  <c r="J801" i="7"/>
  <c r="S785" i="7"/>
  <c r="M785" i="7"/>
  <c r="N785" i="7"/>
  <c r="R785" i="7"/>
  <c r="Z820" i="7"/>
  <c r="Z816" i="7"/>
  <c r="Z812" i="7"/>
  <c r="J803" i="7"/>
  <c r="Z800" i="7"/>
  <c r="J798" i="7"/>
  <c r="J796" i="7"/>
  <c r="J797" i="7"/>
  <c r="J792" i="7"/>
  <c r="M783" i="7"/>
  <c r="N783" i="7"/>
  <c r="R783" i="7"/>
  <c r="S783" i="7"/>
  <c r="M779" i="7"/>
  <c r="N779" i="7"/>
  <c r="R779" i="7"/>
  <c r="S779" i="7"/>
  <c r="Z806" i="7"/>
  <c r="Z805" i="7"/>
  <c r="J799" i="7"/>
  <c r="J794" i="7"/>
  <c r="J789" i="7"/>
  <c r="J787" i="7"/>
  <c r="Z781" i="7"/>
  <c r="J776" i="7"/>
  <c r="J778" i="7"/>
  <c r="J777" i="7"/>
  <c r="Z792" i="7"/>
  <c r="J790" i="7"/>
  <c r="Z789" i="7"/>
  <c r="Z783" i="7"/>
  <c r="Z784" i="7"/>
  <c r="Z777" i="7"/>
  <c r="J793" i="7"/>
  <c r="J791" i="7"/>
  <c r="J788" i="7"/>
  <c r="Z787" i="7"/>
  <c r="J785" i="7"/>
  <c r="J783" i="7"/>
  <c r="J774" i="7"/>
  <c r="J772" i="7"/>
  <c r="J782" i="7"/>
  <c r="J781" i="7"/>
  <c r="J779" i="7"/>
  <c r="Z780" i="7"/>
  <c r="Z776" i="7"/>
  <c r="J775" i="7"/>
  <c r="Z773" i="7"/>
  <c r="J773" i="7"/>
  <c r="J771" i="7"/>
  <c r="J770" i="7"/>
  <c r="J769" i="7"/>
  <c r="J767" i="7"/>
  <c r="J766" i="7"/>
  <c r="J765" i="7"/>
  <c r="J763" i="7"/>
  <c r="M761" i="7"/>
  <c r="N761" i="7"/>
  <c r="R761" i="7"/>
  <c r="S761" i="7"/>
  <c r="S758" i="7"/>
  <c r="M758" i="7"/>
  <c r="N758" i="7"/>
  <c r="R758" i="7"/>
  <c r="M757" i="7"/>
  <c r="N757" i="7"/>
  <c r="R757" i="7"/>
  <c r="S757" i="7"/>
  <c r="Z770" i="7"/>
  <c r="Z766" i="7"/>
  <c r="Z762" i="7"/>
  <c r="J761" i="7"/>
  <c r="Z758" i="7"/>
  <c r="J757" i="7"/>
  <c r="J768" i="7"/>
  <c r="J764" i="7"/>
  <c r="J760" i="7"/>
  <c r="J756" i="7"/>
  <c r="Z768" i="7"/>
  <c r="Z764" i="7"/>
  <c r="Z760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95" i="7"/>
  <c r="I496" i="7"/>
  <c r="I497" i="7"/>
  <c r="I498" i="7"/>
  <c r="I499" i="7"/>
  <c r="I500" i="7"/>
  <c r="I501" i="7"/>
  <c r="I502" i="7"/>
  <c r="I503" i="7"/>
  <c r="I504" i="7"/>
  <c r="I505" i="7"/>
  <c r="I506" i="7"/>
  <c r="I507" i="7"/>
  <c r="I508" i="7"/>
  <c r="I509" i="7"/>
  <c r="I510" i="7"/>
  <c r="I511" i="7"/>
  <c r="I512" i="7"/>
  <c r="I513" i="7"/>
  <c r="I514" i="7"/>
  <c r="I515" i="7"/>
  <c r="I516" i="7"/>
  <c r="I517" i="7"/>
  <c r="I518" i="7"/>
  <c r="I519" i="7"/>
  <c r="I520" i="7"/>
  <c r="I521" i="7"/>
  <c r="I522" i="7"/>
  <c r="I523" i="7"/>
  <c r="I524" i="7"/>
  <c r="I525" i="7"/>
  <c r="I526" i="7"/>
  <c r="I527" i="7"/>
  <c r="I528" i="7"/>
  <c r="I529" i="7"/>
  <c r="I530" i="7"/>
  <c r="I531" i="7"/>
  <c r="I532" i="7"/>
  <c r="I533" i="7"/>
  <c r="I534" i="7"/>
  <c r="I535" i="7"/>
  <c r="I536" i="7"/>
  <c r="I537" i="7"/>
  <c r="I538" i="7"/>
  <c r="I539" i="7"/>
  <c r="I540" i="7"/>
  <c r="I541" i="7"/>
  <c r="I542" i="7"/>
  <c r="I543" i="7"/>
  <c r="I544" i="7"/>
  <c r="I545" i="7"/>
  <c r="I546" i="7"/>
  <c r="I547" i="7"/>
  <c r="I548" i="7"/>
  <c r="I549" i="7"/>
  <c r="I550" i="7"/>
  <c r="I551" i="7"/>
  <c r="I552" i="7"/>
  <c r="I553" i="7"/>
  <c r="I554" i="7"/>
  <c r="I555" i="7"/>
  <c r="I556" i="7"/>
  <c r="I557" i="7"/>
  <c r="I558" i="7"/>
  <c r="I559" i="7"/>
  <c r="I560" i="7"/>
  <c r="I561" i="7"/>
  <c r="I562" i="7"/>
  <c r="I563" i="7"/>
  <c r="I564" i="7"/>
  <c r="I565" i="7"/>
  <c r="I566" i="7"/>
  <c r="I567" i="7"/>
  <c r="I568" i="7"/>
  <c r="I569" i="7"/>
  <c r="I570" i="7"/>
  <c r="I571" i="7"/>
  <c r="I572" i="7"/>
  <c r="I573" i="7"/>
  <c r="I574" i="7"/>
  <c r="I575" i="7"/>
  <c r="I576" i="7"/>
  <c r="I577" i="7"/>
  <c r="I578" i="7"/>
  <c r="I579" i="7"/>
  <c r="I580" i="7"/>
  <c r="I581" i="7"/>
  <c r="I582" i="7"/>
  <c r="I583" i="7"/>
  <c r="I584" i="7"/>
  <c r="I585" i="7"/>
  <c r="I586" i="7"/>
  <c r="I587" i="7"/>
  <c r="I588" i="7"/>
  <c r="I589" i="7"/>
  <c r="I590" i="7"/>
  <c r="I591" i="7"/>
  <c r="I592" i="7"/>
  <c r="I593" i="7"/>
  <c r="I594" i="7"/>
  <c r="I595" i="7"/>
  <c r="I596" i="7"/>
  <c r="I597" i="7"/>
  <c r="I598" i="7"/>
  <c r="I599" i="7"/>
  <c r="I600" i="7"/>
  <c r="I601" i="7"/>
  <c r="I602" i="7"/>
  <c r="I603" i="7"/>
  <c r="I604" i="7"/>
  <c r="I605" i="7"/>
  <c r="I606" i="7"/>
  <c r="I607" i="7"/>
  <c r="I608" i="7"/>
  <c r="I609" i="7"/>
  <c r="I610" i="7"/>
  <c r="I611" i="7"/>
  <c r="I612" i="7"/>
  <c r="I613" i="7"/>
  <c r="I614" i="7"/>
  <c r="I615" i="7"/>
  <c r="I616" i="7"/>
  <c r="I617" i="7"/>
  <c r="I618" i="7"/>
  <c r="I619" i="7"/>
  <c r="I620" i="7"/>
  <c r="I621" i="7"/>
  <c r="I622" i="7"/>
  <c r="I623" i="7"/>
  <c r="I624" i="7"/>
  <c r="I625" i="7"/>
  <c r="I626" i="7"/>
  <c r="I627" i="7"/>
  <c r="I628" i="7"/>
  <c r="I629" i="7"/>
  <c r="I630" i="7"/>
  <c r="I631" i="7"/>
  <c r="I632" i="7"/>
  <c r="I633" i="7"/>
  <c r="I634" i="7"/>
  <c r="I635" i="7"/>
  <c r="I636" i="7"/>
  <c r="I637" i="7"/>
  <c r="I638" i="7"/>
  <c r="I639" i="7"/>
  <c r="I640" i="7"/>
  <c r="I641" i="7"/>
  <c r="I642" i="7"/>
  <c r="I643" i="7"/>
  <c r="I644" i="7"/>
  <c r="I645" i="7"/>
  <c r="I646" i="7"/>
  <c r="I647" i="7"/>
  <c r="I648" i="7"/>
  <c r="I649" i="7"/>
  <c r="I650" i="7"/>
  <c r="I651" i="7"/>
  <c r="I652" i="7"/>
  <c r="I653" i="7"/>
  <c r="I654" i="7"/>
  <c r="I655" i="7"/>
  <c r="I656" i="7"/>
  <c r="I657" i="7"/>
  <c r="I658" i="7"/>
  <c r="I659" i="7"/>
  <c r="I660" i="7"/>
  <c r="I661" i="7"/>
  <c r="I662" i="7"/>
  <c r="I663" i="7"/>
  <c r="I664" i="7"/>
  <c r="I665" i="7"/>
  <c r="I666" i="7"/>
  <c r="I667" i="7"/>
  <c r="I668" i="7"/>
  <c r="I669" i="7"/>
  <c r="I670" i="7"/>
  <c r="I671" i="7"/>
  <c r="I672" i="7"/>
  <c r="I673" i="7"/>
  <c r="I674" i="7"/>
  <c r="I675" i="7"/>
  <c r="I676" i="7"/>
  <c r="I677" i="7"/>
  <c r="I678" i="7"/>
  <c r="I679" i="7"/>
  <c r="I680" i="7"/>
  <c r="I681" i="7"/>
  <c r="I682" i="7"/>
  <c r="I683" i="7"/>
  <c r="I684" i="7"/>
  <c r="I685" i="7"/>
  <c r="I686" i="7"/>
  <c r="I687" i="7"/>
  <c r="I688" i="7"/>
  <c r="I689" i="7"/>
  <c r="I690" i="7"/>
  <c r="I691" i="7"/>
  <c r="I692" i="7"/>
  <c r="I693" i="7"/>
  <c r="I694" i="7"/>
  <c r="I695" i="7"/>
  <c r="I696" i="7"/>
  <c r="I697" i="7"/>
  <c r="I698" i="7"/>
  <c r="I699" i="7"/>
  <c r="I700" i="7"/>
  <c r="I701" i="7"/>
  <c r="I702" i="7"/>
  <c r="I703" i="7"/>
  <c r="I704" i="7"/>
  <c r="I705" i="7"/>
  <c r="I706" i="7"/>
  <c r="I707" i="7"/>
  <c r="I708" i="7"/>
  <c r="I709" i="7"/>
  <c r="I710" i="7"/>
  <c r="I711" i="7"/>
  <c r="I712" i="7"/>
  <c r="I713" i="7"/>
  <c r="I714" i="7"/>
  <c r="I715" i="7"/>
  <c r="I716" i="7"/>
  <c r="I717" i="7"/>
  <c r="I718" i="7"/>
  <c r="I719" i="7"/>
  <c r="I720" i="7"/>
  <c r="I721" i="7"/>
  <c r="I722" i="7"/>
  <c r="I723" i="7"/>
  <c r="I724" i="7"/>
  <c r="I725" i="7"/>
  <c r="I726" i="7"/>
  <c r="I727" i="7"/>
  <c r="I728" i="7"/>
  <c r="I729" i="7"/>
  <c r="I730" i="7"/>
  <c r="I731" i="7"/>
  <c r="I732" i="7"/>
  <c r="I733" i="7"/>
  <c r="I734" i="7"/>
  <c r="I735" i="7"/>
  <c r="I736" i="7"/>
  <c r="I737" i="7"/>
  <c r="I738" i="7"/>
  <c r="I739" i="7"/>
  <c r="I740" i="7"/>
  <c r="I741" i="7"/>
  <c r="I742" i="7"/>
  <c r="I743" i="7"/>
  <c r="I744" i="7"/>
  <c r="I745" i="7"/>
  <c r="I746" i="7"/>
  <c r="I747" i="7"/>
  <c r="I748" i="7"/>
  <c r="I749" i="7"/>
  <c r="I750" i="7"/>
  <c r="I751" i="7"/>
  <c r="I752" i="7"/>
  <c r="I753" i="7"/>
  <c r="I754" i="7"/>
  <c r="I755" i="7"/>
  <c r="G24" i="7"/>
  <c r="F24" i="7"/>
  <c r="E24" i="7"/>
  <c r="D24" i="7"/>
  <c r="C24" i="7"/>
  <c r="B24" i="7"/>
  <c r="B4" i="7"/>
  <c r="S1045" i="7" l="1"/>
  <c r="N1047" i="7"/>
  <c r="M1051" i="7"/>
  <c r="S1054" i="7"/>
  <c r="R1057" i="7"/>
  <c r="N1061" i="7"/>
  <c r="S1066" i="7"/>
  <c r="R1069" i="7"/>
  <c r="N1074" i="7"/>
  <c r="M1244" i="7"/>
  <c r="R1201" i="7"/>
  <c r="R1483" i="7"/>
  <c r="S1334" i="7"/>
  <c r="S1341" i="7"/>
  <c r="M1445" i="7"/>
  <c r="M1301" i="7"/>
  <c r="S1362" i="7"/>
  <c r="M1414" i="7"/>
  <c r="N1461" i="7"/>
  <c r="R1244" i="7"/>
  <c r="R1306" i="7"/>
  <c r="S1373" i="7"/>
  <c r="M1484" i="7"/>
  <c r="N1281" i="7"/>
  <c r="M1317" i="7"/>
  <c r="S1346" i="7"/>
  <c r="S1378" i="7"/>
  <c r="N1456" i="7"/>
  <c r="M1429" i="7"/>
  <c r="N1472" i="7"/>
  <c r="R1290" i="7"/>
  <c r="R1322" i="7"/>
  <c r="S1357" i="7"/>
  <c r="R1475" i="7"/>
  <c r="R1440" i="7"/>
  <c r="S1086" i="7"/>
  <c r="M1167" i="7"/>
  <c r="M1236" i="7"/>
  <c r="M1293" i="7"/>
  <c r="M1309" i="7"/>
  <c r="M1325" i="7"/>
  <c r="S1342" i="7"/>
  <c r="S1358" i="7"/>
  <c r="S1374" i="7"/>
  <c r="R1464" i="7"/>
  <c r="N1425" i="7"/>
  <c r="R1432" i="7"/>
  <c r="R1448" i="7"/>
  <c r="R1488" i="7"/>
  <c r="R1086" i="7"/>
  <c r="S1255" i="7"/>
  <c r="N1185" i="7"/>
  <c r="S1191" i="7"/>
  <c r="R1264" i="7"/>
  <c r="N1274" i="7"/>
  <c r="R1298" i="7"/>
  <c r="R1314" i="7"/>
  <c r="S1333" i="7"/>
  <c r="S1345" i="7"/>
  <c r="S1361" i="7"/>
  <c r="S1377" i="7"/>
  <c r="M1413" i="7"/>
  <c r="M1469" i="7"/>
  <c r="M1453" i="7"/>
  <c r="M1437" i="7"/>
  <c r="S1487" i="7"/>
  <c r="N1086" i="7"/>
  <c r="S1185" i="7"/>
  <c r="N1167" i="7"/>
  <c r="S1201" i="7"/>
  <c r="N1264" i="7"/>
  <c r="N1248" i="7"/>
  <c r="S1274" i="7"/>
  <c r="S1290" i="7"/>
  <c r="S1298" i="7"/>
  <c r="S1306" i="7"/>
  <c r="S1314" i="7"/>
  <c r="S1322" i="7"/>
  <c r="M1333" i="7"/>
  <c r="M1341" i="7"/>
  <c r="M1345" i="7"/>
  <c r="M1357" i="7"/>
  <c r="M1361" i="7"/>
  <c r="M1373" i="7"/>
  <c r="M1377" i="7"/>
  <c r="R1414" i="7"/>
  <c r="N1464" i="7"/>
  <c r="N1475" i="7"/>
  <c r="M1425" i="7"/>
  <c r="N1483" i="7"/>
  <c r="N1432" i="7"/>
  <c r="N1440" i="7"/>
  <c r="N1448" i="7"/>
  <c r="M1461" i="7"/>
  <c r="N1488" i="7"/>
  <c r="N1191" i="7"/>
  <c r="M1248" i="7"/>
  <c r="S1236" i="7"/>
  <c r="M1281" i="7"/>
  <c r="S1293" i="7"/>
  <c r="S1301" i="7"/>
  <c r="S1309" i="7"/>
  <c r="S1317" i="7"/>
  <c r="S1325" i="7"/>
  <c r="R1334" i="7"/>
  <c r="R1342" i="7"/>
  <c r="R1346" i="7"/>
  <c r="R1358" i="7"/>
  <c r="R1362" i="7"/>
  <c r="R1374" i="7"/>
  <c r="R1378" i="7"/>
  <c r="N1413" i="7"/>
  <c r="R1456" i="7"/>
  <c r="N1469" i="7"/>
  <c r="N1484" i="7"/>
  <c r="N1453" i="7"/>
  <c r="N1429" i="7"/>
  <c r="N1437" i="7"/>
  <c r="N1445" i="7"/>
  <c r="N1487" i="7"/>
  <c r="R1472" i="7"/>
  <c r="R1255" i="7"/>
  <c r="M1185" i="7"/>
  <c r="S1167" i="7"/>
  <c r="R1191" i="7"/>
  <c r="N1201" i="7"/>
  <c r="M1264" i="7"/>
  <c r="S1248" i="7"/>
  <c r="R1236" i="7"/>
  <c r="R1274" i="7"/>
  <c r="S1281" i="7"/>
  <c r="N1290" i="7"/>
  <c r="R1293" i="7"/>
  <c r="N1298" i="7"/>
  <c r="R1301" i="7"/>
  <c r="N1306" i="7"/>
  <c r="R1309" i="7"/>
  <c r="N1314" i="7"/>
  <c r="R1317" i="7"/>
  <c r="N1322" i="7"/>
  <c r="R1325" i="7"/>
  <c r="R1333" i="7"/>
  <c r="N1334" i="7"/>
  <c r="R1341" i="7"/>
  <c r="N1342" i="7"/>
  <c r="R1345" i="7"/>
  <c r="N1346" i="7"/>
  <c r="R1357" i="7"/>
  <c r="N1358" i="7"/>
  <c r="R1361" i="7"/>
  <c r="N1362" i="7"/>
  <c r="R1373" i="7"/>
  <c r="N1374" i="7"/>
  <c r="R1377" i="7"/>
  <c r="N1378" i="7"/>
  <c r="S1413" i="7"/>
  <c r="N1414" i="7"/>
  <c r="M1456" i="7"/>
  <c r="M1464" i="7"/>
  <c r="S1469" i="7"/>
  <c r="M1475" i="7"/>
  <c r="R1484" i="7"/>
  <c r="S1425" i="7"/>
  <c r="S1453" i="7"/>
  <c r="M1483" i="7"/>
  <c r="S1429" i="7"/>
  <c r="M1432" i="7"/>
  <c r="S1437" i="7"/>
  <c r="M1440" i="7"/>
  <c r="S1445" i="7"/>
  <c r="M1448" i="7"/>
  <c r="M1487" i="7"/>
  <c r="S1461" i="7"/>
  <c r="M1472" i="7"/>
  <c r="M1488" i="7"/>
  <c r="N1255" i="7"/>
  <c r="N763" i="7"/>
  <c r="R763" i="7"/>
  <c r="S763" i="7"/>
  <c r="M763" i="7"/>
  <c r="M760" i="7"/>
  <c r="N760" i="7"/>
  <c r="R760" i="7"/>
  <c r="S760" i="7"/>
  <c r="S762" i="7"/>
  <c r="M762" i="7"/>
  <c r="N762" i="7"/>
  <c r="R762" i="7"/>
  <c r="M768" i="7"/>
  <c r="N768" i="7"/>
  <c r="R768" i="7"/>
  <c r="S768" i="7"/>
  <c r="N778" i="7"/>
  <c r="R778" i="7"/>
  <c r="S778" i="7"/>
  <c r="M778" i="7"/>
  <c r="M773" i="7"/>
  <c r="S773" i="7"/>
  <c r="R773" i="7"/>
  <c r="N773" i="7"/>
  <c r="M787" i="7"/>
  <c r="S787" i="7"/>
  <c r="R787" i="7"/>
  <c r="N787" i="7"/>
  <c r="M798" i="7"/>
  <c r="N798" i="7"/>
  <c r="R798" i="7"/>
  <c r="S798" i="7"/>
  <c r="S796" i="7"/>
  <c r="M796" i="7"/>
  <c r="R796" i="7"/>
  <c r="N796" i="7"/>
  <c r="M802" i="7"/>
  <c r="N802" i="7"/>
  <c r="R802" i="7"/>
  <c r="S802" i="7"/>
  <c r="S800" i="7"/>
  <c r="M800" i="7"/>
  <c r="N800" i="7"/>
  <c r="R800" i="7"/>
  <c r="M803" i="7"/>
  <c r="N803" i="7"/>
  <c r="R803" i="7"/>
  <c r="S803" i="7"/>
  <c r="N815" i="7"/>
  <c r="R815" i="7"/>
  <c r="S815" i="7"/>
  <c r="M815" i="7"/>
  <c r="S814" i="7"/>
  <c r="M814" i="7"/>
  <c r="N814" i="7"/>
  <c r="R814" i="7"/>
  <c r="M820" i="7"/>
  <c r="N820" i="7"/>
  <c r="R820" i="7"/>
  <c r="S820" i="7"/>
  <c r="M831" i="7"/>
  <c r="R831" i="7"/>
  <c r="N831" i="7"/>
  <c r="S831" i="7"/>
  <c r="M827" i="7"/>
  <c r="R827" i="7"/>
  <c r="N827" i="7"/>
  <c r="S827" i="7"/>
  <c r="N839" i="7"/>
  <c r="R839" i="7"/>
  <c r="S839" i="7"/>
  <c r="M839" i="7"/>
  <c r="N824" i="7"/>
  <c r="R824" i="7"/>
  <c r="S824" i="7"/>
  <c r="M824" i="7"/>
  <c r="S851" i="7"/>
  <c r="M851" i="7"/>
  <c r="N851" i="7"/>
  <c r="R851" i="7"/>
  <c r="S857" i="7"/>
  <c r="M857" i="7"/>
  <c r="N857" i="7"/>
  <c r="R857" i="7"/>
  <c r="N871" i="7"/>
  <c r="R871" i="7"/>
  <c r="S871" i="7"/>
  <c r="M871" i="7"/>
  <c r="M848" i="7"/>
  <c r="N848" i="7"/>
  <c r="R848" i="7"/>
  <c r="S848" i="7"/>
  <c r="M853" i="7"/>
  <c r="S853" i="7"/>
  <c r="R853" i="7"/>
  <c r="N853" i="7"/>
  <c r="M863" i="7"/>
  <c r="N863" i="7"/>
  <c r="S863" i="7"/>
  <c r="R863" i="7"/>
  <c r="M872" i="7"/>
  <c r="N872" i="7"/>
  <c r="R872" i="7"/>
  <c r="S872" i="7"/>
  <c r="M885" i="7"/>
  <c r="S885" i="7"/>
  <c r="R885" i="7"/>
  <c r="N885" i="7"/>
  <c r="S896" i="7"/>
  <c r="M896" i="7"/>
  <c r="N896" i="7"/>
  <c r="R896" i="7"/>
  <c r="S904" i="7"/>
  <c r="M904" i="7"/>
  <c r="N904" i="7"/>
  <c r="R904" i="7"/>
  <c r="S912" i="7"/>
  <c r="M912" i="7"/>
  <c r="N912" i="7"/>
  <c r="R912" i="7"/>
  <c r="S878" i="7"/>
  <c r="M878" i="7"/>
  <c r="N878" i="7"/>
  <c r="R878" i="7"/>
  <c r="S887" i="7"/>
  <c r="M887" i="7"/>
  <c r="R887" i="7"/>
  <c r="N887" i="7"/>
  <c r="N909" i="7"/>
  <c r="R909" i="7"/>
  <c r="S909" i="7"/>
  <c r="M909" i="7"/>
  <c r="M881" i="7"/>
  <c r="S881" i="7"/>
  <c r="N881" i="7"/>
  <c r="R881" i="7"/>
  <c r="M884" i="7"/>
  <c r="N884" i="7"/>
  <c r="R884" i="7"/>
  <c r="S884" i="7"/>
  <c r="M919" i="7"/>
  <c r="N919" i="7"/>
  <c r="R919" i="7"/>
  <c r="S919" i="7"/>
  <c r="M941" i="7"/>
  <c r="R941" i="7"/>
  <c r="N941" i="7"/>
  <c r="S941" i="7"/>
  <c r="M930" i="7"/>
  <c r="R930" i="7"/>
  <c r="N930" i="7"/>
  <c r="S930" i="7"/>
  <c r="N940" i="7"/>
  <c r="R940" i="7"/>
  <c r="M940" i="7"/>
  <c r="S940" i="7"/>
  <c r="M960" i="7"/>
  <c r="N960" i="7"/>
  <c r="R960" i="7"/>
  <c r="S960" i="7"/>
  <c r="S985" i="7"/>
  <c r="M985" i="7"/>
  <c r="N985" i="7"/>
  <c r="R985" i="7"/>
  <c r="S993" i="7"/>
  <c r="M993" i="7"/>
  <c r="N993" i="7"/>
  <c r="R993" i="7"/>
  <c r="S1001" i="7"/>
  <c r="M1001" i="7"/>
  <c r="N1001" i="7"/>
  <c r="R1001" i="7"/>
  <c r="S1009" i="7"/>
  <c r="M1009" i="7"/>
  <c r="N1009" i="7"/>
  <c r="R1009" i="7"/>
  <c r="S1017" i="7"/>
  <c r="M1017" i="7"/>
  <c r="N1017" i="7"/>
  <c r="R1017" i="7"/>
  <c r="M945" i="7"/>
  <c r="N945" i="7"/>
  <c r="R945" i="7"/>
  <c r="S945" i="7"/>
  <c r="N955" i="7"/>
  <c r="R955" i="7"/>
  <c r="S955" i="7"/>
  <c r="M955" i="7"/>
  <c r="M969" i="7"/>
  <c r="S969" i="7"/>
  <c r="R969" i="7"/>
  <c r="N969" i="7"/>
  <c r="N982" i="7"/>
  <c r="R982" i="7"/>
  <c r="M982" i="7"/>
  <c r="S982" i="7"/>
  <c r="N998" i="7"/>
  <c r="R998" i="7"/>
  <c r="S998" i="7"/>
  <c r="M998" i="7"/>
  <c r="N1014" i="7"/>
  <c r="R1014" i="7"/>
  <c r="S1014" i="7"/>
  <c r="M1014" i="7"/>
  <c r="M953" i="7"/>
  <c r="S953" i="7"/>
  <c r="N953" i="7"/>
  <c r="R953" i="7"/>
  <c r="M976" i="7"/>
  <c r="R976" i="7"/>
  <c r="N976" i="7"/>
  <c r="S976" i="7"/>
  <c r="N1027" i="7"/>
  <c r="R1027" i="7"/>
  <c r="M1027" i="7"/>
  <c r="S1027" i="7"/>
  <c r="M1032" i="7"/>
  <c r="S1032" i="7"/>
  <c r="R1032" i="7"/>
  <c r="N1032" i="7"/>
  <c r="N1056" i="7"/>
  <c r="R1056" i="7"/>
  <c r="S1056" i="7"/>
  <c r="M1056" i="7"/>
  <c r="N1072" i="7"/>
  <c r="R1072" i="7"/>
  <c r="S1072" i="7"/>
  <c r="M1072" i="7"/>
  <c r="M1021" i="7"/>
  <c r="N1021" i="7"/>
  <c r="R1021" i="7"/>
  <c r="S1021" i="7"/>
  <c r="N1029" i="7"/>
  <c r="R1029" i="7"/>
  <c r="S1029" i="7"/>
  <c r="M1029" i="7"/>
  <c r="M1082" i="7"/>
  <c r="N1082" i="7"/>
  <c r="R1082" i="7"/>
  <c r="S1082" i="7"/>
  <c r="N1093" i="7"/>
  <c r="R1093" i="7"/>
  <c r="S1093" i="7"/>
  <c r="M1093" i="7"/>
  <c r="M1095" i="7"/>
  <c r="N1095" i="7"/>
  <c r="R1095" i="7"/>
  <c r="S1095" i="7"/>
  <c r="N1105" i="7"/>
  <c r="R1105" i="7"/>
  <c r="M1105" i="7"/>
  <c r="S1105" i="7"/>
  <c r="M1077" i="7"/>
  <c r="N1077" i="7"/>
  <c r="R1077" i="7"/>
  <c r="S1077" i="7"/>
  <c r="M1102" i="7"/>
  <c r="S1102" i="7"/>
  <c r="R1102" i="7"/>
  <c r="N1102" i="7"/>
  <c r="N1119" i="7"/>
  <c r="R1119" i="7"/>
  <c r="S1119" i="7"/>
  <c r="M1119" i="7"/>
  <c r="N1135" i="7"/>
  <c r="R1135" i="7"/>
  <c r="S1135" i="7"/>
  <c r="M1135" i="7"/>
  <c r="N1151" i="7"/>
  <c r="R1151" i="7"/>
  <c r="S1151" i="7"/>
  <c r="M1151" i="7"/>
  <c r="S1088" i="7"/>
  <c r="M1088" i="7"/>
  <c r="N1088" i="7"/>
  <c r="R1088" i="7"/>
  <c r="N1099" i="7"/>
  <c r="R1099" i="7"/>
  <c r="S1099" i="7"/>
  <c r="M1099" i="7"/>
  <c r="N1109" i="7"/>
  <c r="R1109" i="7"/>
  <c r="S1109" i="7"/>
  <c r="M1109" i="7"/>
  <c r="S1158" i="7"/>
  <c r="M1158" i="7"/>
  <c r="N1158" i="7"/>
  <c r="R1158" i="7"/>
  <c r="M1181" i="7"/>
  <c r="S1181" i="7"/>
  <c r="R1181" i="7"/>
  <c r="N1181" i="7"/>
  <c r="N1208" i="7"/>
  <c r="S1208" i="7"/>
  <c r="M1208" i="7"/>
  <c r="R1208" i="7"/>
  <c r="M1169" i="7"/>
  <c r="S1169" i="7"/>
  <c r="R1169" i="7"/>
  <c r="N1169" i="7"/>
  <c r="N1184" i="7"/>
  <c r="R1184" i="7"/>
  <c r="M1184" i="7"/>
  <c r="S1184" i="7"/>
  <c r="N1192" i="7"/>
  <c r="R1192" i="7"/>
  <c r="M1192" i="7"/>
  <c r="S1192" i="7"/>
  <c r="M1172" i="7"/>
  <c r="N1172" i="7"/>
  <c r="R1172" i="7"/>
  <c r="S1172" i="7"/>
  <c r="M1200" i="7"/>
  <c r="R1200" i="7"/>
  <c r="N1200" i="7"/>
  <c r="S1200" i="7"/>
  <c r="N1218" i="7"/>
  <c r="R1218" i="7"/>
  <c r="S1218" i="7"/>
  <c r="M1218" i="7"/>
  <c r="M1160" i="7"/>
  <c r="N1160" i="7"/>
  <c r="R1160" i="7"/>
  <c r="S1160" i="7"/>
  <c r="S1174" i="7"/>
  <c r="N1174" i="7"/>
  <c r="R1174" i="7"/>
  <c r="M1174" i="7"/>
  <c r="N1194" i="7"/>
  <c r="R1194" i="7"/>
  <c r="S1194" i="7"/>
  <c r="M1194" i="7"/>
  <c r="M1233" i="7"/>
  <c r="N1233" i="7"/>
  <c r="R1233" i="7"/>
  <c r="S1233" i="7"/>
  <c r="M1249" i="7"/>
  <c r="N1249" i="7"/>
  <c r="R1249" i="7"/>
  <c r="S1249" i="7"/>
  <c r="N1267" i="7"/>
  <c r="R1267" i="7"/>
  <c r="S1267" i="7"/>
  <c r="M1267" i="7"/>
  <c r="M1282" i="7"/>
  <c r="R1282" i="7"/>
  <c r="N1282" i="7"/>
  <c r="S1282" i="7"/>
  <c r="M1231" i="7"/>
  <c r="N1231" i="7"/>
  <c r="R1231" i="7"/>
  <c r="S1231" i="7"/>
  <c r="M1253" i="7"/>
  <c r="N1253" i="7"/>
  <c r="R1253" i="7"/>
  <c r="S1253" i="7"/>
  <c r="M1241" i="7"/>
  <c r="N1241" i="7"/>
  <c r="R1241" i="7"/>
  <c r="S1241" i="7"/>
  <c r="M1257" i="7"/>
  <c r="N1257" i="7"/>
  <c r="R1257" i="7"/>
  <c r="S1257" i="7"/>
  <c r="N1277" i="7"/>
  <c r="R1277" i="7"/>
  <c r="M1277" i="7"/>
  <c r="S1277" i="7"/>
  <c r="N1287" i="7"/>
  <c r="R1287" i="7"/>
  <c r="S1287" i="7"/>
  <c r="M1287" i="7"/>
  <c r="N1295" i="7"/>
  <c r="R1295" i="7"/>
  <c r="S1295" i="7"/>
  <c r="M1295" i="7"/>
  <c r="N1303" i="7"/>
  <c r="R1303" i="7"/>
  <c r="S1303" i="7"/>
  <c r="M1303" i="7"/>
  <c r="N1311" i="7"/>
  <c r="R1311" i="7"/>
  <c r="S1311" i="7"/>
  <c r="M1311" i="7"/>
  <c r="N1319" i="7"/>
  <c r="R1319" i="7"/>
  <c r="S1319" i="7"/>
  <c r="M1319" i="7"/>
  <c r="N1327" i="7"/>
  <c r="R1327" i="7"/>
  <c r="S1327" i="7"/>
  <c r="M1327" i="7"/>
  <c r="N1335" i="7"/>
  <c r="R1335" i="7"/>
  <c r="S1335" i="7"/>
  <c r="M1335" i="7"/>
  <c r="N1343" i="7"/>
  <c r="R1343" i="7"/>
  <c r="S1343" i="7"/>
  <c r="M1343" i="7"/>
  <c r="N1351" i="7"/>
  <c r="R1351" i="7"/>
  <c r="S1351" i="7"/>
  <c r="M1351" i="7"/>
  <c r="N1359" i="7"/>
  <c r="R1359" i="7"/>
  <c r="S1359" i="7"/>
  <c r="M1359" i="7"/>
  <c r="N1367" i="7"/>
  <c r="R1367" i="7"/>
  <c r="S1367" i="7"/>
  <c r="M1367" i="7"/>
  <c r="N1375" i="7"/>
  <c r="R1375" i="7"/>
  <c r="S1375" i="7"/>
  <c r="M1375" i="7"/>
  <c r="N1383" i="7"/>
  <c r="R1383" i="7"/>
  <c r="S1383" i="7"/>
  <c r="M1383" i="7"/>
  <c r="N1247" i="7"/>
  <c r="R1247" i="7"/>
  <c r="S1247" i="7"/>
  <c r="M1247" i="7"/>
  <c r="N1263" i="7"/>
  <c r="R1263" i="7"/>
  <c r="S1263" i="7"/>
  <c r="M1263" i="7"/>
  <c r="M1276" i="7"/>
  <c r="S1276" i="7"/>
  <c r="R1276" i="7"/>
  <c r="N1276" i="7"/>
  <c r="M1296" i="7"/>
  <c r="N1296" i="7"/>
  <c r="R1296" i="7"/>
  <c r="S1296" i="7"/>
  <c r="M1312" i="7"/>
  <c r="N1312" i="7"/>
  <c r="R1312" i="7"/>
  <c r="S1312" i="7"/>
  <c r="M1328" i="7"/>
  <c r="N1328" i="7"/>
  <c r="R1328" i="7"/>
  <c r="S1328" i="7"/>
  <c r="M1344" i="7"/>
  <c r="N1344" i="7"/>
  <c r="R1344" i="7"/>
  <c r="S1344" i="7"/>
  <c r="M1360" i="7"/>
  <c r="N1360" i="7"/>
  <c r="R1360" i="7"/>
  <c r="S1360" i="7"/>
  <c r="M1376" i="7"/>
  <c r="N1376" i="7"/>
  <c r="R1376" i="7"/>
  <c r="S1376" i="7"/>
  <c r="M1396" i="7"/>
  <c r="S1396" i="7"/>
  <c r="R1396" i="7"/>
  <c r="N1396" i="7"/>
  <c r="S1402" i="7"/>
  <c r="M1402" i="7"/>
  <c r="N1402" i="7"/>
  <c r="R1402" i="7"/>
  <c r="N1482" i="7"/>
  <c r="R1482" i="7"/>
  <c r="S1482" i="7"/>
  <c r="M1482" i="7"/>
  <c r="N1399" i="7"/>
  <c r="R1399" i="7"/>
  <c r="M1399" i="7"/>
  <c r="S1399" i="7"/>
  <c r="S1489" i="7"/>
  <c r="M1489" i="7"/>
  <c r="R1489" i="7"/>
  <c r="N1489" i="7"/>
  <c r="M1479" i="7"/>
  <c r="N1479" i="7"/>
  <c r="R1479" i="7"/>
  <c r="S1479" i="7"/>
  <c r="N1387" i="7"/>
  <c r="R1387" i="7"/>
  <c r="M1387" i="7"/>
  <c r="S1387" i="7"/>
  <c r="N1410" i="7"/>
  <c r="R1410" i="7"/>
  <c r="M1410" i="7"/>
  <c r="S1410" i="7"/>
  <c r="M1424" i="7"/>
  <c r="R1424" i="7"/>
  <c r="N1424" i="7"/>
  <c r="S1424" i="7"/>
  <c r="N1438" i="7"/>
  <c r="R1438" i="7"/>
  <c r="S1438" i="7"/>
  <c r="M1438" i="7"/>
  <c r="N1454" i="7"/>
  <c r="R1454" i="7"/>
  <c r="S1454" i="7"/>
  <c r="M1454" i="7"/>
  <c r="N1470" i="7"/>
  <c r="R1470" i="7"/>
  <c r="M1470" i="7"/>
  <c r="S1470" i="7"/>
  <c r="M1467" i="7"/>
  <c r="N1467" i="7"/>
  <c r="R1467" i="7"/>
  <c r="S1467" i="7"/>
  <c r="M1392" i="7"/>
  <c r="S1392" i="7"/>
  <c r="N1392" i="7"/>
  <c r="R1392" i="7"/>
  <c r="M1420" i="7"/>
  <c r="R1420" i="7"/>
  <c r="N1420" i="7"/>
  <c r="S1420" i="7"/>
  <c r="N767" i="7"/>
  <c r="R767" i="7"/>
  <c r="S767" i="7"/>
  <c r="M767" i="7"/>
  <c r="M764" i="7"/>
  <c r="N764" i="7"/>
  <c r="R764" i="7"/>
  <c r="S764" i="7"/>
  <c r="M769" i="7"/>
  <c r="N769" i="7"/>
  <c r="R769" i="7"/>
  <c r="S769" i="7"/>
  <c r="N774" i="7"/>
  <c r="R774" i="7"/>
  <c r="M774" i="7"/>
  <c r="S774" i="7"/>
  <c r="M780" i="7"/>
  <c r="N780" i="7"/>
  <c r="R780" i="7"/>
  <c r="S780" i="7"/>
  <c r="N782" i="7"/>
  <c r="R782" i="7"/>
  <c r="S782" i="7"/>
  <c r="M782" i="7"/>
  <c r="N790" i="7"/>
  <c r="R790" i="7"/>
  <c r="S790" i="7"/>
  <c r="M790" i="7"/>
  <c r="S776" i="7"/>
  <c r="M776" i="7"/>
  <c r="N776" i="7"/>
  <c r="R776" i="7"/>
  <c r="N786" i="7"/>
  <c r="R786" i="7"/>
  <c r="S786" i="7"/>
  <c r="M786" i="7"/>
  <c r="M795" i="7"/>
  <c r="N795" i="7"/>
  <c r="R795" i="7"/>
  <c r="S795" i="7"/>
  <c r="M799" i="7"/>
  <c r="N799" i="7"/>
  <c r="R799" i="7"/>
  <c r="S799" i="7"/>
  <c r="S805" i="7"/>
  <c r="M805" i="7"/>
  <c r="R805" i="7"/>
  <c r="N805" i="7"/>
  <c r="M808" i="7"/>
  <c r="N808" i="7"/>
  <c r="S808" i="7"/>
  <c r="R808" i="7"/>
  <c r="N828" i="7"/>
  <c r="S828" i="7"/>
  <c r="M828" i="7"/>
  <c r="R828" i="7"/>
  <c r="M816" i="7"/>
  <c r="N816" i="7"/>
  <c r="R816" i="7"/>
  <c r="S816" i="7"/>
  <c r="S842" i="7"/>
  <c r="M842" i="7"/>
  <c r="N842" i="7"/>
  <c r="R842" i="7"/>
  <c r="N819" i="7"/>
  <c r="R819" i="7"/>
  <c r="S819" i="7"/>
  <c r="M819" i="7"/>
  <c r="N843" i="7"/>
  <c r="R843" i="7"/>
  <c r="S843" i="7"/>
  <c r="M843" i="7"/>
  <c r="M832" i="7"/>
  <c r="R832" i="7"/>
  <c r="N832" i="7"/>
  <c r="S832" i="7"/>
  <c r="M860" i="7"/>
  <c r="R860" i="7"/>
  <c r="N860" i="7"/>
  <c r="S860" i="7"/>
  <c r="N875" i="7"/>
  <c r="R875" i="7"/>
  <c r="S875" i="7"/>
  <c r="M875" i="7"/>
  <c r="M850" i="7"/>
  <c r="N850" i="7"/>
  <c r="R850" i="7"/>
  <c r="S850" i="7"/>
  <c r="M856" i="7"/>
  <c r="R856" i="7"/>
  <c r="N856" i="7"/>
  <c r="S856" i="7"/>
  <c r="N892" i="7"/>
  <c r="R892" i="7"/>
  <c r="S892" i="7"/>
  <c r="M892" i="7"/>
  <c r="N888" i="7"/>
  <c r="R888" i="7"/>
  <c r="S888" i="7"/>
  <c r="M888" i="7"/>
  <c r="N897" i="7"/>
  <c r="R897" i="7"/>
  <c r="S897" i="7"/>
  <c r="M897" i="7"/>
  <c r="N913" i="7"/>
  <c r="R913" i="7"/>
  <c r="S913" i="7"/>
  <c r="M913" i="7"/>
  <c r="S882" i="7"/>
  <c r="N882" i="7"/>
  <c r="R882" i="7"/>
  <c r="M882" i="7"/>
  <c r="N886" i="7"/>
  <c r="R886" i="7"/>
  <c r="S886" i="7"/>
  <c r="M886" i="7"/>
  <c r="M925" i="7"/>
  <c r="N925" i="7"/>
  <c r="R925" i="7"/>
  <c r="S925" i="7"/>
  <c r="M938" i="7"/>
  <c r="R938" i="7"/>
  <c r="N938" i="7"/>
  <c r="S938" i="7"/>
  <c r="S931" i="7"/>
  <c r="M931" i="7"/>
  <c r="N931" i="7"/>
  <c r="R931" i="7"/>
  <c r="M921" i="7"/>
  <c r="R921" i="7"/>
  <c r="S921" i="7"/>
  <c r="N921" i="7"/>
  <c r="N932" i="7"/>
  <c r="R932" i="7"/>
  <c r="M932" i="7"/>
  <c r="S932" i="7"/>
  <c r="N970" i="7"/>
  <c r="R970" i="7"/>
  <c r="S970" i="7"/>
  <c r="M970" i="7"/>
  <c r="M961" i="7"/>
  <c r="S961" i="7"/>
  <c r="R961" i="7"/>
  <c r="N961" i="7"/>
  <c r="M975" i="7"/>
  <c r="R975" i="7"/>
  <c r="N975" i="7"/>
  <c r="S975" i="7"/>
  <c r="S946" i="7"/>
  <c r="M946" i="7"/>
  <c r="N946" i="7"/>
  <c r="R946" i="7"/>
  <c r="S962" i="7"/>
  <c r="N962" i="7"/>
  <c r="R962" i="7"/>
  <c r="M962" i="7"/>
  <c r="N986" i="7"/>
  <c r="R986" i="7"/>
  <c r="S986" i="7"/>
  <c r="M986" i="7"/>
  <c r="N1002" i="7"/>
  <c r="R1002" i="7"/>
  <c r="S1002" i="7"/>
  <c r="M1002" i="7"/>
  <c r="N1018" i="7"/>
  <c r="R1018" i="7"/>
  <c r="S1018" i="7"/>
  <c r="M1018" i="7"/>
  <c r="M1015" i="7"/>
  <c r="N1015" i="7"/>
  <c r="R1015" i="7"/>
  <c r="S1015" i="7"/>
  <c r="S1067" i="7"/>
  <c r="M1067" i="7"/>
  <c r="N1067" i="7"/>
  <c r="R1067" i="7"/>
  <c r="S1075" i="7"/>
  <c r="M1075" i="7"/>
  <c r="N1075" i="7"/>
  <c r="R1075" i="7"/>
  <c r="M1039" i="7"/>
  <c r="R1039" i="7"/>
  <c r="N1039" i="7"/>
  <c r="S1039" i="7"/>
  <c r="N1060" i="7"/>
  <c r="R1060" i="7"/>
  <c r="S1060" i="7"/>
  <c r="M1060" i="7"/>
  <c r="N1076" i="7"/>
  <c r="R1076" i="7"/>
  <c r="S1076" i="7"/>
  <c r="M1076" i="7"/>
  <c r="M1020" i="7"/>
  <c r="N1020" i="7"/>
  <c r="R1020" i="7"/>
  <c r="S1020" i="7"/>
  <c r="N1031" i="7"/>
  <c r="R1031" i="7"/>
  <c r="S1031" i="7"/>
  <c r="M1031" i="7"/>
  <c r="M1042" i="7"/>
  <c r="N1042" i="7"/>
  <c r="S1042" i="7"/>
  <c r="R1042" i="7"/>
  <c r="M1081" i="7"/>
  <c r="N1081" i="7"/>
  <c r="R1081" i="7"/>
  <c r="S1081" i="7"/>
  <c r="N1097" i="7"/>
  <c r="R1097" i="7"/>
  <c r="S1097" i="7"/>
  <c r="M1097" i="7"/>
  <c r="M1078" i="7"/>
  <c r="N1078" i="7"/>
  <c r="R1078" i="7"/>
  <c r="S1078" i="7"/>
  <c r="N1123" i="7"/>
  <c r="R1123" i="7"/>
  <c r="S1123" i="7"/>
  <c r="M1123" i="7"/>
  <c r="N1139" i="7"/>
  <c r="R1139" i="7"/>
  <c r="S1139" i="7"/>
  <c r="M1139" i="7"/>
  <c r="N1155" i="7"/>
  <c r="R1155" i="7"/>
  <c r="S1155" i="7"/>
  <c r="M1155" i="7"/>
  <c r="M1087" i="7"/>
  <c r="N1087" i="7"/>
  <c r="R1087" i="7"/>
  <c r="S1087" i="7"/>
  <c r="N1101" i="7"/>
  <c r="R1101" i="7"/>
  <c r="S1101" i="7"/>
  <c r="M1101" i="7"/>
  <c r="M1113" i="7"/>
  <c r="R1113" i="7"/>
  <c r="N1113" i="7"/>
  <c r="S1113" i="7"/>
  <c r="S1162" i="7"/>
  <c r="N1162" i="7"/>
  <c r="R1162" i="7"/>
  <c r="M1162" i="7"/>
  <c r="M1212" i="7"/>
  <c r="R1212" i="7"/>
  <c r="N1212" i="7"/>
  <c r="S1212" i="7"/>
  <c r="S1195" i="7"/>
  <c r="M1195" i="7"/>
  <c r="R1195" i="7"/>
  <c r="N1195" i="7"/>
  <c r="M1173" i="7"/>
  <c r="S1173" i="7"/>
  <c r="N1173" i="7"/>
  <c r="R1173" i="7"/>
  <c r="M1207" i="7"/>
  <c r="R1207" i="7"/>
  <c r="N1207" i="7"/>
  <c r="S1207" i="7"/>
  <c r="N1222" i="7"/>
  <c r="R1222" i="7"/>
  <c r="S1222" i="7"/>
  <c r="M1222" i="7"/>
  <c r="N1159" i="7"/>
  <c r="R1159" i="7"/>
  <c r="S1159" i="7"/>
  <c r="M1159" i="7"/>
  <c r="M1176" i="7"/>
  <c r="N1176" i="7"/>
  <c r="R1176" i="7"/>
  <c r="S1176" i="7"/>
  <c r="N1186" i="7"/>
  <c r="R1186" i="7"/>
  <c r="S1186" i="7"/>
  <c r="M1186" i="7"/>
  <c r="N1196" i="7"/>
  <c r="R1196" i="7"/>
  <c r="S1196" i="7"/>
  <c r="M1196" i="7"/>
  <c r="S1209" i="7"/>
  <c r="N1209" i="7"/>
  <c r="R1209" i="7"/>
  <c r="M1209" i="7"/>
  <c r="S1234" i="7"/>
  <c r="M1234" i="7"/>
  <c r="R1234" i="7"/>
  <c r="N1234" i="7"/>
  <c r="N1251" i="7"/>
  <c r="R1251" i="7"/>
  <c r="S1251" i="7"/>
  <c r="M1251" i="7"/>
  <c r="S1270" i="7"/>
  <c r="M1270" i="7"/>
  <c r="N1270" i="7"/>
  <c r="R1270" i="7"/>
  <c r="N1235" i="7"/>
  <c r="R1235" i="7"/>
  <c r="S1235" i="7"/>
  <c r="M1235" i="7"/>
  <c r="S1284" i="7"/>
  <c r="M1284" i="7"/>
  <c r="N1284" i="7"/>
  <c r="R1284" i="7"/>
  <c r="N1243" i="7"/>
  <c r="R1243" i="7"/>
  <c r="S1243" i="7"/>
  <c r="M1243" i="7"/>
  <c r="N1259" i="7"/>
  <c r="R1259" i="7"/>
  <c r="S1259" i="7"/>
  <c r="M1259" i="7"/>
  <c r="N1269" i="7"/>
  <c r="R1269" i="7"/>
  <c r="M1269" i="7"/>
  <c r="S1269" i="7"/>
  <c r="N1279" i="7"/>
  <c r="R1279" i="7"/>
  <c r="S1279" i="7"/>
  <c r="M1279" i="7"/>
  <c r="M1300" i="7"/>
  <c r="N1300" i="7"/>
  <c r="R1300" i="7"/>
  <c r="S1300" i="7"/>
  <c r="M1316" i="7"/>
  <c r="N1316" i="7"/>
  <c r="R1316" i="7"/>
  <c r="S1316" i="7"/>
  <c r="M1332" i="7"/>
  <c r="N1332" i="7"/>
  <c r="R1332" i="7"/>
  <c r="S1332" i="7"/>
  <c r="M1348" i="7"/>
  <c r="N1348" i="7"/>
  <c r="R1348" i="7"/>
  <c r="S1348" i="7"/>
  <c r="M1364" i="7"/>
  <c r="N1364" i="7"/>
  <c r="R1364" i="7"/>
  <c r="S1364" i="7"/>
  <c r="M1380" i="7"/>
  <c r="N1380" i="7"/>
  <c r="R1380" i="7"/>
  <c r="S1380" i="7"/>
  <c r="N1395" i="7"/>
  <c r="R1395" i="7"/>
  <c r="M1395" i="7"/>
  <c r="S1395" i="7"/>
  <c r="N1403" i="7"/>
  <c r="R1403" i="7"/>
  <c r="M1403" i="7"/>
  <c r="S1403" i="7"/>
  <c r="N1494" i="7"/>
  <c r="R1494" i="7"/>
  <c r="S1494" i="7"/>
  <c r="M1494" i="7"/>
  <c r="S1390" i="7"/>
  <c r="M1390" i="7"/>
  <c r="N1390" i="7"/>
  <c r="R1390" i="7"/>
  <c r="N1401" i="7"/>
  <c r="R1401" i="7"/>
  <c r="S1401" i="7"/>
  <c r="M1401" i="7"/>
  <c r="M1419" i="7"/>
  <c r="R1419" i="7"/>
  <c r="N1419" i="7"/>
  <c r="S1419" i="7"/>
  <c r="N1490" i="7"/>
  <c r="R1490" i="7"/>
  <c r="S1490" i="7"/>
  <c r="M1490" i="7"/>
  <c r="M1491" i="7"/>
  <c r="N1491" i="7"/>
  <c r="R1491" i="7"/>
  <c r="S1491" i="7"/>
  <c r="N1389" i="7"/>
  <c r="R1389" i="7"/>
  <c r="S1389" i="7"/>
  <c r="M1389" i="7"/>
  <c r="M1415" i="7"/>
  <c r="R1415" i="7"/>
  <c r="N1415" i="7"/>
  <c r="S1415" i="7"/>
  <c r="N1426" i="7"/>
  <c r="R1426" i="7"/>
  <c r="M1426" i="7"/>
  <c r="S1426" i="7"/>
  <c r="N1442" i="7"/>
  <c r="R1442" i="7"/>
  <c r="S1442" i="7"/>
  <c r="M1442" i="7"/>
  <c r="N1458" i="7"/>
  <c r="R1458" i="7"/>
  <c r="S1458" i="7"/>
  <c r="M1458" i="7"/>
  <c r="N1474" i="7"/>
  <c r="R1474" i="7"/>
  <c r="S1474" i="7"/>
  <c r="M1474" i="7"/>
  <c r="M1495" i="7"/>
  <c r="N1495" i="7"/>
  <c r="R1495" i="7"/>
  <c r="S1495" i="7"/>
  <c r="N1391" i="7"/>
  <c r="R1391" i="7"/>
  <c r="M1391" i="7"/>
  <c r="S1391" i="7"/>
  <c r="S1398" i="7"/>
  <c r="M1398" i="7"/>
  <c r="N1398" i="7"/>
  <c r="R1398" i="7"/>
  <c r="M1411" i="7"/>
  <c r="N1411" i="7"/>
  <c r="S1411" i="7"/>
  <c r="R1411" i="7"/>
  <c r="N1422" i="7"/>
  <c r="R1422" i="7"/>
  <c r="M1422" i="7"/>
  <c r="S1422" i="7"/>
  <c r="M1431" i="7"/>
  <c r="N1431" i="7"/>
  <c r="R1431" i="7"/>
  <c r="S1431" i="7"/>
  <c r="M1439" i="7"/>
  <c r="N1439" i="7"/>
  <c r="R1439" i="7"/>
  <c r="S1439" i="7"/>
  <c r="M1447" i="7"/>
  <c r="N1447" i="7"/>
  <c r="R1447" i="7"/>
  <c r="S1447" i="7"/>
  <c r="M1455" i="7"/>
  <c r="N1455" i="7"/>
  <c r="R1455" i="7"/>
  <c r="S1455" i="7"/>
  <c r="M1463" i="7"/>
  <c r="N1463" i="7"/>
  <c r="R1463" i="7"/>
  <c r="S1463" i="7"/>
  <c r="M756" i="7"/>
  <c r="N756" i="7"/>
  <c r="R756" i="7"/>
  <c r="S756" i="7"/>
  <c r="M765" i="7"/>
  <c r="N765" i="7"/>
  <c r="R765" i="7"/>
  <c r="S765" i="7"/>
  <c r="S770" i="7"/>
  <c r="M770" i="7"/>
  <c r="N770" i="7"/>
  <c r="R770" i="7"/>
  <c r="S781" i="7"/>
  <c r="M781" i="7"/>
  <c r="R781" i="7"/>
  <c r="N781" i="7"/>
  <c r="N784" i="7"/>
  <c r="R784" i="7"/>
  <c r="M784" i="7"/>
  <c r="S784" i="7"/>
  <c r="N792" i="7"/>
  <c r="R792" i="7"/>
  <c r="S792" i="7"/>
  <c r="M792" i="7"/>
  <c r="S777" i="7"/>
  <c r="M777" i="7"/>
  <c r="N777" i="7"/>
  <c r="R777" i="7"/>
  <c r="N788" i="7"/>
  <c r="R788" i="7"/>
  <c r="S788" i="7"/>
  <c r="M788" i="7"/>
  <c r="N797" i="7"/>
  <c r="R797" i="7"/>
  <c r="S797" i="7"/>
  <c r="M797" i="7"/>
  <c r="N801" i="7"/>
  <c r="R801" i="7"/>
  <c r="S801" i="7"/>
  <c r="M801" i="7"/>
  <c r="N807" i="7"/>
  <c r="R807" i="7"/>
  <c r="M807" i="7"/>
  <c r="S807" i="7"/>
  <c r="M812" i="7"/>
  <c r="N812" i="7"/>
  <c r="R812" i="7"/>
  <c r="S812" i="7"/>
  <c r="M817" i="7"/>
  <c r="N817" i="7"/>
  <c r="R817" i="7"/>
  <c r="S817" i="7"/>
  <c r="M821" i="7"/>
  <c r="N821" i="7"/>
  <c r="R821" i="7"/>
  <c r="S821" i="7"/>
  <c r="S833" i="7"/>
  <c r="M833" i="7"/>
  <c r="N833" i="7"/>
  <c r="R833" i="7"/>
  <c r="N847" i="7"/>
  <c r="R847" i="7"/>
  <c r="S847" i="7"/>
  <c r="M847" i="7"/>
  <c r="M864" i="7"/>
  <c r="R864" i="7"/>
  <c r="N864" i="7"/>
  <c r="S864" i="7"/>
  <c r="N862" i="7"/>
  <c r="R862" i="7"/>
  <c r="M862" i="7"/>
  <c r="S862" i="7"/>
  <c r="M844" i="7"/>
  <c r="N844" i="7"/>
  <c r="R844" i="7"/>
  <c r="S844" i="7"/>
  <c r="M849" i="7"/>
  <c r="N849" i="7"/>
  <c r="R849" i="7"/>
  <c r="S849" i="7"/>
  <c r="N858" i="7"/>
  <c r="R858" i="7"/>
  <c r="M858" i="7"/>
  <c r="S858" i="7"/>
  <c r="M868" i="7"/>
  <c r="N868" i="7"/>
  <c r="R868" i="7"/>
  <c r="S868" i="7"/>
  <c r="M876" i="7"/>
  <c r="N876" i="7"/>
  <c r="R876" i="7"/>
  <c r="S876" i="7"/>
  <c r="M895" i="7"/>
  <c r="N895" i="7"/>
  <c r="R895" i="7"/>
  <c r="S895" i="7"/>
  <c r="N890" i="7"/>
  <c r="R890" i="7"/>
  <c r="M890" i="7"/>
  <c r="S890" i="7"/>
  <c r="S900" i="7"/>
  <c r="M900" i="7"/>
  <c r="N900" i="7"/>
  <c r="R900" i="7"/>
  <c r="S908" i="7"/>
  <c r="M908" i="7"/>
  <c r="N908" i="7"/>
  <c r="R908" i="7"/>
  <c r="S916" i="7"/>
  <c r="M916" i="7"/>
  <c r="N916" i="7"/>
  <c r="R916" i="7"/>
  <c r="N883" i="7"/>
  <c r="R883" i="7"/>
  <c r="S883" i="7"/>
  <c r="M883" i="7"/>
  <c r="N901" i="7"/>
  <c r="R901" i="7"/>
  <c r="S901" i="7"/>
  <c r="M901" i="7"/>
  <c r="N917" i="7"/>
  <c r="R917" i="7"/>
  <c r="S917" i="7"/>
  <c r="M917" i="7"/>
  <c r="N942" i="7"/>
  <c r="S942" i="7"/>
  <c r="M942" i="7"/>
  <c r="R942" i="7"/>
  <c r="S926" i="7"/>
  <c r="N926" i="7"/>
  <c r="M926" i="7"/>
  <c r="R926" i="7"/>
  <c r="M934" i="7"/>
  <c r="R934" i="7"/>
  <c r="N934" i="7"/>
  <c r="S934" i="7"/>
  <c r="S922" i="7"/>
  <c r="M922" i="7"/>
  <c r="R922" i="7"/>
  <c r="N922" i="7"/>
  <c r="S954" i="7"/>
  <c r="N954" i="7"/>
  <c r="R954" i="7"/>
  <c r="M954" i="7"/>
  <c r="N972" i="7"/>
  <c r="S972" i="7"/>
  <c r="M972" i="7"/>
  <c r="R972" i="7"/>
  <c r="N951" i="7"/>
  <c r="R951" i="7"/>
  <c r="S951" i="7"/>
  <c r="M951" i="7"/>
  <c r="S989" i="7"/>
  <c r="M989" i="7"/>
  <c r="N989" i="7"/>
  <c r="R989" i="7"/>
  <c r="S997" i="7"/>
  <c r="M997" i="7"/>
  <c r="N997" i="7"/>
  <c r="R997" i="7"/>
  <c r="S1005" i="7"/>
  <c r="M1005" i="7"/>
  <c r="N1005" i="7"/>
  <c r="R1005" i="7"/>
  <c r="S1013" i="7"/>
  <c r="M1013" i="7"/>
  <c r="N1013" i="7"/>
  <c r="R1013" i="7"/>
  <c r="S943" i="7"/>
  <c r="N943" i="7"/>
  <c r="R943" i="7"/>
  <c r="M943" i="7"/>
  <c r="M948" i="7"/>
  <c r="N948" i="7"/>
  <c r="R948" i="7"/>
  <c r="S948" i="7"/>
  <c r="M964" i="7"/>
  <c r="N964" i="7"/>
  <c r="R964" i="7"/>
  <c r="S964" i="7"/>
  <c r="S977" i="7"/>
  <c r="M977" i="7"/>
  <c r="N977" i="7"/>
  <c r="R977" i="7"/>
  <c r="N990" i="7"/>
  <c r="R990" i="7"/>
  <c r="S990" i="7"/>
  <c r="M990" i="7"/>
  <c r="N1006" i="7"/>
  <c r="R1006" i="7"/>
  <c r="S1006" i="7"/>
  <c r="M1006" i="7"/>
  <c r="S950" i="7"/>
  <c r="N950" i="7"/>
  <c r="R950" i="7"/>
  <c r="M950" i="7"/>
  <c r="S966" i="7"/>
  <c r="N966" i="7"/>
  <c r="R966" i="7"/>
  <c r="M966" i="7"/>
  <c r="M983" i="7"/>
  <c r="N983" i="7"/>
  <c r="S983" i="7"/>
  <c r="R983" i="7"/>
  <c r="M1016" i="7"/>
  <c r="N1016" i="7"/>
  <c r="R1016" i="7"/>
  <c r="S1016" i="7"/>
  <c r="M1046" i="7"/>
  <c r="R1046" i="7"/>
  <c r="N1046" i="7"/>
  <c r="S1046" i="7"/>
  <c r="S1030" i="7"/>
  <c r="M1030" i="7"/>
  <c r="R1030" i="7"/>
  <c r="N1030" i="7"/>
  <c r="N1048" i="7"/>
  <c r="R1048" i="7"/>
  <c r="S1048" i="7"/>
  <c r="M1048" i="7"/>
  <c r="N1064" i="7"/>
  <c r="R1064" i="7"/>
  <c r="S1064" i="7"/>
  <c r="M1064" i="7"/>
  <c r="N1080" i="7"/>
  <c r="R1080" i="7"/>
  <c r="S1080" i="7"/>
  <c r="M1080" i="7"/>
  <c r="N1023" i="7"/>
  <c r="R1023" i="7"/>
  <c r="S1023" i="7"/>
  <c r="M1023" i="7"/>
  <c r="S1034" i="7"/>
  <c r="M1034" i="7"/>
  <c r="R1034" i="7"/>
  <c r="N1034" i="7"/>
  <c r="S1092" i="7"/>
  <c r="M1092" i="7"/>
  <c r="R1092" i="7"/>
  <c r="N1092" i="7"/>
  <c r="M1112" i="7"/>
  <c r="R1112" i="7"/>
  <c r="N1112" i="7"/>
  <c r="S1112" i="7"/>
  <c r="S1084" i="7"/>
  <c r="M1084" i="7"/>
  <c r="N1084" i="7"/>
  <c r="R1084" i="7"/>
  <c r="M1110" i="7"/>
  <c r="S1110" i="7"/>
  <c r="R1110" i="7"/>
  <c r="N1110" i="7"/>
  <c r="N1127" i="7"/>
  <c r="R1127" i="7"/>
  <c r="S1127" i="7"/>
  <c r="M1127" i="7"/>
  <c r="N1143" i="7"/>
  <c r="R1143" i="7"/>
  <c r="S1143" i="7"/>
  <c r="M1143" i="7"/>
  <c r="N1089" i="7"/>
  <c r="R1089" i="7"/>
  <c r="S1089" i="7"/>
  <c r="M1089" i="7"/>
  <c r="N1115" i="7"/>
  <c r="R1115" i="7"/>
  <c r="M1115" i="7"/>
  <c r="S1115" i="7"/>
  <c r="M1156" i="7"/>
  <c r="N1156" i="7"/>
  <c r="R1156" i="7"/>
  <c r="S1156" i="7"/>
  <c r="M1164" i="7"/>
  <c r="N1164" i="7"/>
  <c r="R1164" i="7"/>
  <c r="S1164" i="7"/>
  <c r="S1178" i="7"/>
  <c r="N1178" i="7"/>
  <c r="R1178" i="7"/>
  <c r="M1178" i="7"/>
  <c r="S1166" i="7"/>
  <c r="N1166" i="7"/>
  <c r="R1166" i="7"/>
  <c r="M1166" i="7"/>
  <c r="N1175" i="7"/>
  <c r="R1175" i="7"/>
  <c r="S1175" i="7"/>
  <c r="M1175" i="7"/>
  <c r="S1187" i="7"/>
  <c r="M1187" i="7"/>
  <c r="R1187" i="7"/>
  <c r="N1187" i="7"/>
  <c r="M1204" i="7"/>
  <c r="R1204" i="7"/>
  <c r="N1204" i="7"/>
  <c r="S1204" i="7"/>
  <c r="N1163" i="7"/>
  <c r="R1163" i="7"/>
  <c r="S1163" i="7"/>
  <c r="M1163" i="7"/>
  <c r="M1189" i="7"/>
  <c r="S1189" i="7"/>
  <c r="R1189" i="7"/>
  <c r="N1189" i="7"/>
  <c r="N1226" i="7"/>
  <c r="R1226" i="7"/>
  <c r="S1226" i="7"/>
  <c r="M1226" i="7"/>
  <c r="M1161" i="7"/>
  <c r="S1161" i="7"/>
  <c r="N1161" i="7"/>
  <c r="R1161" i="7"/>
  <c r="M1177" i="7"/>
  <c r="S1177" i="7"/>
  <c r="N1177" i="7"/>
  <c r="R1177" i="7"/>
  <c r="N1188" i="7"/>
  <c r="R1188" i="7"/>
  <c r="S1188" i="7"/>
  <c r="M1188" i="7"/>
  <c r="M1232" i="7"/>
  <c r="N1232" i="7"/>
  <c r="R1232" i="7"/>
  <c r="S1232" i="7"/>
  <c r="S1266" i="7"/>
  <c r="M1266" i="7"/>
  <c r="R1266" i="7"/>
  <c r="N1266" i="7"/>
  <c r="N1273" i="7"/>
  <c r="R1273" i="7"/>
  <c r="S1273" i="7"/>
  <c r="M1273" i="7"/>
  <c r="S1225" i="7"/>
  <c r="M1225" i="7"/>
  <c r="N1225" i="7"/>
  <c r="R1225" i="7"/>
  <c r="S1238" i="7"/>
  <c r="M1238" i="7"/>
  <c r="R1238" i="7"/>
  <c r="N1238" i="7"/>
  <c r="M1286" i="7"/>
  <c r="N1286" i="7"/>
  <c r="S1286" i="7"/>
  <c r="R1286" i="7"/>
  <c r="N1271" i="7"/>
  <c r="R1271" i="7"/>
  <c r="S1271" i="7"/>
  <c r="M1271" i="7"/>
  <c r="M1283" i="7"/>
  <c r="R1283" i="7"/>
  <c r="N1283" i="7"/>
  <c r="S1283" i="7"/>
  <c r="N1291" i="7"/>
  <c r="R1291" i="7"/>
  <c r="S1291" i="7"/>
  <c r="M1291" i="7"/>
  <c r="N1299" i="7"/>
  <c r="R1299" i="7"/>
  <c r="S1299" i="7"/>
  <c r="M1299" i="7"/>
  <c r="N1307" i="7"/>
  <c r="R1307" i="7"/>
  <c r="S1307" i="7"/>
  <c r="M1307" i="7"/>
  <c r="N1315" i="7"/>
  <c r="R1315" i="7"/>
  <c r="S1315" i="7"/>
  <c r="M1315" i="7"/>
  <c r="N1323" i="7"/>
  <c r="R1323" i="7"/>
  <c r="S1323" i="7"/>
  <c r="M1323" i="7"/>
  <c r="N1331" i="7"/>
  <c r="R1331" i="7"/>
  <c r="S1331" i="7"/>
  <c r="M1331" i="7"/>
  <c r="N1339" i="7"/>
  <c r="R1339" i="7"/>
  <c r="S1339" i="7"/>
  <c r="M1339" i="7"/>
  <c r="N1347" i="7"/>
  <c r="R1347" i="7"/>
  <c r="S1347" i="7"/>
  <c r="M1347" i="7"/>
  <c r="N1355" i="7"/>
  <c r="R1355" i="7"/>
  <c r="S1355" i="7"/>
  <c r="M1355" i="7"/>
  <c r="N1363" i="7"/>
  <c r="R1363" i="7"/>
  <c r="S1363" i="7"/>
  <c r="M1363" i="7"/>
  <c r="N1371" i="7"/>
  <c r="R1371" i="7"/>
  <c r="S1371" i="7"/>
  <c r="M1371" i="7"/>
  <c r="N1379" i="7"/>
  <c r="R1379" i="7"/>
  <c r="S1379" i="7"/>
  <c r="M1379" i="7"/>
  <c r="S1246" i="7"/>
  <c r="M1246" i="7"/>
  <c r="N1246" i="7"/>
  <c r="R1246" i="7"/>
  <c r="S1262" i="7"/>
  <c r="M1262" i="7"/>
  <c r="N1262" i="7"/>
  <c r="R1262" i="7"/>
  <c r="M1268" i="7"/>
  <c r="N1268" i="7"/>
  <c r="R1268" i="7"/>
  <c r="S1268" i="7"/>
  <c r="M1288" i="7"/>
  <c r="N1288" i="7"/>
  <c r="R1288" i="7"/>
  <c r="S1288" i="7"/>
  <c r="M1304" i="7"/>
  <c r="N1304" i="7"/>
  <c r="R1304" i="7"/>
  <c r="S1304" i="7"/>
  <c r="M1320" i="7"/>
  <c r="N1320" i="7"/>
  <c r="R1320" i="7"/>
  <c r="S1320" i="7"/>
  <c r="M1336" i="7"/>
  <c r="N1336" i="7"/>
  <c r="R1336" i="7"/>
  <c r="S1336" i="7"/>
  <c r="M1352" i="7"/>
  <c r="N1352" i="7"/>
  <c r="R1352" i="7"/>
  <c r="S1352" i="7"/>
  <c r="M1368" i="7"/>
  <c r="N1368" i="7"/>
  <c r="R1368" i="7"/>
  <c r="S1368" i="7"/>
  <c r="M1384" i="7"/>
  <c r="N1384" i="7"/>
  <c r="R1384" i="7"/>
  <c r="S1384" i="7"/>
  <c r="N1397" i="7"/>
  <c r="R1397" i="7"/>
  <c r="S1397" i="7"/>
  <c r="M1397" i="7"/>
  <c r="N1416" i="7"/>
  <c r="S1416" i="7"/>
  <c r="M1416" i="7"/>
  <c r="R1416" i="7"/>
  <c r="S1477" i="7"/>
  <c r="M1477" i="7"/>
  <c r="N1477" i="7"/>
  <c r="R1477" i="7"/>
  <c r="M1471" i="7"/>
  <c r="N1471" i="7"/>
  <c r="R1471" i="7"/>
  <c r="S1471" i="7"/>
  <c r="S1405" i="7"/>
  <c r="M1405" i="7"/>
  <c r="N1405" i="7"/>
  <c r="R1405" i="7"/>
  <c r="N1430" i="7"/>
  <c r="R1430" i="7"/>
  <c r="S1430" i="7"/>
  <c r="M1430" i="7"/>
  <c r="N1446" i="7"/>
  <c r="R1446" i="7"/>
  <c r="S1446" i="7"/>
  <c r="M1446" i="7"/>
  <c r="N1462" i="7"/>
  <c r="R1462" i="7"/>
  <c r="S1462" i="7"/>
  <c r="M1462" i="7"/>
  <c r="N1478" i="7"/>
  <c r="R1478" i="7"/>
  <c r="S1478" i="7"/>
  <c r="M1478" i="7"/>
  <c r="M1404" i="7"/>
  <c r="S1404" i="7"/>
  <c r="N1404" i="7"/>
  <c r="R1404" i="7"/>
  <c r="N759" i="7"/>
  <c r="R759" i="7"/>
  <c r="S759" i="7"/>
  <c r="M759" i="7"/>
  <c r="S766" i="7"/>
  <c r="M766" i="7"/>
  <c r="N766" i="7"/>
  <c r="R766" i="7"/>
  <c r="N772" i="7"/>
  <c r="R772" i="7"/>
  <c r="S772" i="7"/>
  <c r="M772" i="7"/>
  <c r="N771" i="7"/>
  <c r="R771" i="7"/>
  <c r="S771" i="7"/>
  <c r="M771" i="7"/>
  <c r="S789" i="7"/>
  <c r="M789" i="7"/>
  <c r="R789" i="7"/>
  <c r="N789" i="7"/>
  <c r="M775" i="7"/>
  <c r="R775" i="7"/>
  <c r="N775" i="7"/>
  <c r="S775" i="7"/>
  <c r="S793" i="7"/>
  <c r="M793" i="7"/>
  <c r="R793" i="7"/>
  <c r="N793" i="7"/>
  <c r="M791" i="7"/>
  <c r="S791" i="7"/>
  <c r="R791" i="7"/>
  <c r="N791" i="7"/>
  <c r="M804" i="7"/>
  <c r="S804" i="7"/>
  <c r="N804" i="7"/>
  <c r="R804" i="7"/>
  <c r="N811" i="7"/>
  <c r="R811" i="7"/>
  <c r="S811" i="7"/>
  <c r="M811" i="7"/>
  <c r="M813" i="7"/>
  <c r="N813" i="7"/>
  <c r="R813" i="7"/>
  <c r="S813" i="7"/>
  <c r="S818" i="7"/>
  <c r="M818" i="7"/>
  <c r="N818" i="7"/>
  <c r="R818" i="7"/>
  <c r="S838" i="7"/>
  <c r="M838" i="7"/>
  <c r="N838" i="7"/>
  <c r="R838" i="7"/>
  <c r="S846" i="7"/>
  <c r="M846" i="7"/>
  <c r="N846" i="7"/>
  <c r="R846" i="7"/>
  <c r="M825" i="7"/>
  <c r="S825" i="7"/>
  <c r="R825" i="7"/>
  <c r="N825" i="7"/>
  <c r="N835" i="7"/>
  <c r="R835" i="7"/>
  <c r="S835" i="7"/>
  <c r="M835" i="7"/>
  <c r="S822" i="7"/>
  <c r="N822" i="7"/>
  <c r="R822" i="7"/>
  <c r="M822" i="7"/>
  <c r="N867" i="7"/>
  <c r="R867" i="7"/>
  <c r="S867" i="7"/>
  <c r="M867" i="7"/>
  <c r="M845" i="7"/>
  <c r="N845" i="7"/>
  <c r="R845" i="7"/>
  <c r="S845" i="7"/>
  <c r="N852" i="7"/>
  <c r="R852" i="7"/>
  <c r="S852" i="7"/>
  <c r="M852" i="7"/>
  <c r="N905" i="7"/>
  <c r="R905" i="7"/>
  <c r="S905" i="7"/>
  <c r="M905" i="7"/>
  <c r="M880" i="7"/>
  <c r="N880" i="7"/>
  <c r="R880" i="7"/>
  <c r="S880" i="7"/>
  <c r="M894" i="7"/>
  <c r="R894" i="7"/>
  <c r="N894" i="7"/>
  <c r="S894" i="7"/>
  <c r="M920" i="7"/>
  <c r="N920" i="7"/>
  <c r="R920" i="7"/>
  <c r="S920" i="7"/>
  <c r="M929" i="7"/>
  <c r="R929" i="7"/>
  <c r="N929" i="7"/>
  <c r="S929" i="7"/>
  <c r="N936" i="7"/>
  <c r="R936" i="7"/>
  <c r="M936" i="7"/>
  <c r="S936" i="7"/>
  <c r="M937" i="7"/>
  <c r="N937" i="7"/>
  <c r="S937" i="7"/>
  <c r="R937" i="7"/>
  <c r="M956" i="7"/>
  <c r="N956" i="7"/>
  <c r="R956" i="7"/>
  <c r="S956" i="7"/>
  <c r="S958" i="7"/>
  <c r="N958" i="7"/>
  <c r="R958" i="7"/>
  <c r="M958" i="7"/>
  <c r="N967" i="7"/>
  <c r="R967" i="7"/>
  <c r="S967" i="7"/>
  <c r="M967" i="7"/>
  <c r="M984" i="7"/>
  <c r="R984" i="7"/>
  <c r="N984" i="7"/>
  <c r="S984" i="7"/>
  <c r="N944" i="7"/>
  <c r="M944" i="7"/>
  <c r="R944" i="7"/>
  <c r="S944" i="7"/>
  <c r="M949" i="7"/>
  <c r="S949" i="7"/>
  <c r="N949" i="7"/>
  <c r="R949" i="7"/>
  <c r="M965" i="7"/>
  <c r="S965" i="7"/>
  <c r="N965" i="7"/>
  <c r="R965" i="7"/>
  <c r="M980" i="7"/>
  <c r="R980" i="7"/>
  <c r="N980" i="7"/>
  <c r="S980" i="7"/>
  <c r="N994" i="7"/>
  <c r="R994" i="7"/>
  <c r="S994" i="7"/>
  <c r="M994" i="7"/>
  <c r="N1010" i="7"/>
  <c r="R1010" i="7"/>
  <c r="S1010" i="7"/>
  <c r="M1010" i="7"/>
  <c r="M952" i="7"/>
  <c r="N952" i="7"/>
  <c r="R952" i="7"/>
  <c r="S952" i="7"/>
  <c r="N968" i="7"/>
  <c r="R968" i="7"/>
  <c r="S968" i="7"/>
  <c r="M968" i="7"/>
  <c r="M1019" i="7"/>
  <c r="N1019" i="7"/>
  <c r="R1019" i="7"/>
  <c r="S1019" i="7"/>
  <c r="N1025" i="7"/>
  <c r="R1025" i="7"/>
  <c r="S1025" i="7"/>
  <c r="M1025" i="7"/>
  <c r="N1033" i="7"/>
  <c r="R1033" i="7"/>
  <c r="S1033" i="7"/>
  <c r="M1033" i="7"/>
  <c r="M1043" i="7"/>
  <c r="R1043" i="7"/>
  <c r="N1043" i="7"/>
  <c r="S1043" i="7"/>
  <c r="S1071" i="7"/>
  <c r="M1071" i="7"/>
  <c r="N1071" i="7"/>
  <c r="R1071" i="7"/>
  <c r="S1079" i="7"/>
  <c r="M1079" i="7"/>
  <c r="N1079" i="7"/>
  <c r="R1079" i="7"/>
  <c r="N1052" i="7"/>
  <c r="R1052" i="7"/>
  <c r="S1052" i="7"/>
  <c r="M1052" i="7"/>
  <c r="N1068" i="7"/>
  <c r="R1068" i="7"/>
  <c r="S1068" i="7"/>
  <c r="M1068" i="7"/>
  <c r="S1022" i="7"/>
  <c r="M1022" i="7"/>
  <c r="N1022" i="7"/>
  <c r="R1022" i="7"/>
  <c r="N1035" i="7"/>
  <c r="R1035" i="7"/>
  <c r="M1035" i="7"/>
  <c r="S1035" i="7"/>
  <c r="M1091" i="7"/>
  <c r="N1091" i="7"/>
  <c r="R1091" i="7"/>
  <c r="S1091" i="7"/>
  <c r="S1096" i="7"/>
  <c r="M1096" i="7"/>
  <c r="R1096" i="7"/>
  <c r="N1096" i="7"/>
  <c r="N1103" i="7"/>
  <c r="R1103" i="7"/>
  <c r="S1103" i="7"/>
  <c r="M1103" i="7"/>
  <c r="M1083" i="7"/>
  <c r="N1083" i="7"/>
  <c r="R1083" i="7"/>
  <c r="S1083" i="7"/>
  <c r="M1090" i="7"/>
  <c r="N1090" i="7"/>
  <c r="R1090" i="7"/>
  <c r="S1090" i="7"/>
  <c r="S1114" i="7"/>
  <c r="M1114" i="7"/>
  <c r="N1114" i="7"/>
  <c r="R1114" i="7"/>
  <c r="N1131" i="7"/>
  <c r="R1131" i="7"/>
  <c r="S1131" i="7"/>
  <c r="M1131" i="7"/>
  <c r="N1147" i="7"/>
  <c r="R1147" i="7"/>
  <c r="S1147" i="7"/>
  <c r="M1147" i="7"/>
  <c r="N1107" i="7"/>
  <c r="R1107" i="7"/>
  <c r="S1107" i="7"/>
  <c r="M1107" i="7"/>
  <c r="M1157" i="7"/>
  <c r="N1157" i="7"/>
  <c r="R1157" i="7"/>
  <c r="S1157" i="7"/>
  <c r="M1180" i="7"/>
  <c r="N1180" i="7"/>
  <c r="R1180" i="7"/>
  <c r="S1180" i="7"/>
  <c r="S1205" i="7"/>
  <c r="M1205" i="7"/>
  <c r="N1205" i="7"/>
  <c r="R1205" i="7"/>
  <c r="M1168" i="7"/>
  <c r="N1168" i="7"/>
  <c r="R1168" i="7"/>
  <c r="S1168" i="7"/>
  <c r="S1182" i="7"/>
  <c r="N1182" i="7"/>
  <c r="R1182" i="7"/>
  <c r="M1182" i="7"/>
  <c r="N1190" i="7"/>
  <c r="R1190" i="7"/>
  <c r="S1190" i="7"/>
  <c r="M1190" i="7"/>
  <c r="N1206" i="7"/>
  <c r="R1206" i="7"/>
  <c r="M1206" i="7"/>
  <c r="S1206" i="7"/>
  <c r="S1170" i="7"/>
  <c r="N1170" i="7"/>
  <c r="R1170" i="7"/>
  <c r="M1170" i="7"/>
  <c r="S1197" i="7"/>
  <c r="M1197" i="7"/>
  <c r="N1197" i="7"/>
  <c r="R1197" i="7"/>
  <c r="N1214" i="7"/>
  <c r="R1214" i="7"/>
  <c r="S1214" i="7"/>
  <c r="M1214" i="7"/>
  <c r="N1230" i="7"/>
  <c r="R1230" i="7"/>
  <c r="S1230" i="7"/>
  <c r="M1230" i="7"/>
  <c r="M1203" i="7"/>
  <c r="N1203" i="7"/>
  <c r="S1203" i="7"/>
  <c r="R1203" i="7"/>
  <c r="S1250" i="7"/>
  <c r="M1250" i="7"/>
  <c r="R1250" i="7"/>
  <c r="N1250" i="7"/>
  <c r="M1265" i="7"/>
  <c r="N1265" i="7"/>
  <c r="R1265" i="7"/>
  <c r="S1265" i="7"/>
  <c r="N1275" i="7"/>
  <c r="R1275" i="7"/>
  <c r="S1275" i="7"/>
  <c r="M1275" i="7"/>
  <c r="S1229" i="7"/>
  <c r="M1229" i="7"/>
  <c r="N1229" i="7"/>
  <c r="R1229" i="7"/>
  <c r="M1237" i="7"/>
  <c r="N1237" i="7"/>
  <c r="R1237" i="7"/>
  <c r="S1237" i="7"/>
  <c r="S1254" i="7"/>
  <c r="M1254" i="7"/>
  <c r="R1254" i="7"/>
  <c r="N1254" i="7"/>
  <c r="S1242" i="7"/>
  <c r="M1242" i="7"/>
  <c r="N1242" i="7"/>
  <c r="R1242" i="7"/>
  <c r="S1258" i="7"/>
  <c r="M1258" i="7"/>
  <c r="N1258" i="7"/>
  <c r="R1258" i="7"/>
  <c r="N1285" i="7"/>
  <c r="R1285" i="7"/>
  <c r="M1285" i="7"/>
  <c r="S1285" i="7"/>
  <c r="M1245" i="7"/>
  <c r="N1245" i="7"/>
  <c r="R1245" i="7"/>
  <c r="S1245" i="7"/>
  <c r="M1261" i="7"/>
  <c r="N1261" i="7"/>
  <c r="R1261" i="7"/>
  <c r="S1261" i="7"/>
  <c r="M1292" i="7"/>
  <c r="N1292" i="7"/>
  <c r="R1292" i="7"/>
  <c r="S1292" i="7"/>
  <c r="M1308" i="7"/>
  <c r="N1308" i="7"/>
  <c r="R1308" i="7"/>
  <c r="S1308" i="7"/>
  <c r="M1324" i="7"/>
  <c r="N1324" i="7"/>
  <c r="R1324" i="7"/>
  <c r="S1324" i="7"/>
  <c r="M1340" i="7"/>
  <c r="N1340" i="7"/>
  <c r="R1340" i="7"/>
  <c r="S1340" i="7"/>
  <c r="M1356" i="7"/>
  <c r="N1356" i="7"/>
  <c r="R1356" i="7"/>
  <c r="S1356" i="7"/>
  <c r="M1372" i="7"/>
  <c r="N1372" i="7"/>
  <c r="R1372" i="7"/>
  <c r="S1372" i="7"/>
  <c r="S1386" i="7"/>
  <c r="M1386" i="7"/>
  <c r="N1386" i="7"/>
  <c r="R1386" i="7"/>
  <c r="M1385" i="7"/>
  <c r="N1385" i="7"/>
  <c r="R1385" i="7"/>
  <c r="S1385" i="7"/>
  <c r="M1400" i="7"/>
  <c r="S1400" i="7"/>
  <c r="R1400" i="7"/>
  <c r="N1400" i="7"/>
  <c r="M1412" i="7"/>
  <c r="R1412" i="7"/>
  <c r="N1412" i="7"/>
  <c r="S1412" i="7"/>
  <c r="S1485" i="7"/>
  <c r="M1485" i="7"/>
  <c r="N1485" i="7"/>
  <c r="R1485" i="7"/>
  <c r="M1388" i="7"/>
  <c r="S1388" i="7"/>
  <c r="N1388" i="7"/>
  <c r="R1388" i="7"/>
  <c r="M1408" i="7"/>
  <c r="R1408" i="7"/>
  <c r="N1408" i="7"/>
  <c r="S1408" i="7"/>
  <c r="S1421" i="7"/>
  <c r="M1421" i="7"/>
  <c r="N1421" i="7"/>
  <c r="R1421" i="7"/>
  <c r="N1434" i="7"/>
  <c r="R1434" i="7"/>
  <c r="S1434" i="7"/>
  <c r="M1434" i="7"/>
  <c r="N1450" i="7"/>
  <c r="R1450" i="7"/>
  <c r="S1450" i="7"/>
  <c r="M1450" i="7"/>
  <c r="N1466" i="7"/>
  <c r="R1466" i="7"/>
  <c r="S1466" i="7"/>
  <c r="M1466" i="7"/>
  <c r="N1486" i="7"/>
  <c r="R1486" i="7"/>
  <c r="S1486" i="7"/>
  <c r="M1486" i="7"/>
  <c r="N1406" i="7"/>
  <c r="R1406" i="7"/>
  <c r="M1406" i="7"/>
  <c r="S1406" i="7"/>
  <c r="S1417" i="7"/>
  <c r="N1417" i="7"/>
  <c r="R1417" i="7"/>
  <c r="M1417" i="7"/>
  <c r="M1427" i="7"/>
  <c r="N1427" i="7"/>
  <c r="S1427" i="7"/>
  <c r="R1427" i="7"/>
  <c r="M1435" i="7"/>
  <c r="N1435" i="7"/>
  <c r="R1435" i="7"/>
  <c r="S1435" i="7"/>
  <c r="M1443" i="7"/>
  <c r="N1443" i="7"/>
  <c r="R1443" i="7"/>
  <c r="S1443" i="7"/>
  <c r="M1451" i="7"/>
  <c r="N1451" i="7"/>
  <c r="R1451" i="7"/>
  <c r="S1451" i="7"/>
  <c r="M1459" i="7"/>
  <c r="N1459" i="7"/>
  <c r="R1459" i="7"/>
  <c r="S1459" i="7"/>
  <c r="Y733" i="7"/>
  <c r="Y26" i="7"/>
  <c r="O27" i="7" l="1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O161" i="7"/>
  <c r="O162" i="7"/>
  <c r="O163" i="7"/>
  <c r="O164" i="7"/>
  <c r="O165" i="7"/>
  <c r="O166" i="7"/>
  <c r="O167" i="7"/>
  <c r="O168" i="7"/>
  <c r="O169" i="7"/>
  <c r="O170" i="7"/>
  <c r="O171" i="7"/>
  <c r="O172" i="7"/>
  <c r="O173" i="7"/>
  <c r="O174" i="7"/>
  <c r="O175" i="7"/>
  <c r="O176" i="7"/>
  <c r="O177" i="7"/>
  <c r="O178" i="7"/>
  <c r="O179" i="7"/>
  <c r="O180" i="7"/>
  <c r="O181" i="7"/>
  <c r="O182" i="7"/>
  <c r="O183" i="7"/>
  <c r="O184" i="7"/>
  <c r="O185" i="7"/>
  <c r="O186" i="7"/>
  <c r="O187" i="7"/>
  <c r="O188" i="7"/>
  <c r="O189" i="7"/>
  <c r="O190" i="7"/>
  <c r="O191" i="7"/>
  <c r="O192" i="7"/>
  <c r="O193" i="7"/>
  <c r="O194" i="7"/>
  <c r="O195" i="7"/>
  <c r="O196" i="7"/>
  <c r="O197" i="7"/>
  <c r="O198" i="7"/>
  <c r="O199" i="7"/>
  <c r="O200" i="7"/>
  <c r="O201" i="7"/>
  <c r="O202" i="7"/>
  <c r="O203" i="7"/>
  <c r="O204" i="7"/>
  <c r="O205" i="7"/>
  <c r="O206" i="7"/>
  <c r="O207" i="7"/>
  <c r="O208" i="7"/>
  <c r="O209" i="7"/>
  <c r="O210" i="7"/>
  <c r="O211" i="7"/>
  <c r="O212" i="7"/>
  <c r="O213" i="7"/>
  <c r="O214" i="7"/>
  <c r="O215" i="7"/>
  <c r="O216" i="7"/>
  <c r="O217" i="7"/>
  <c r="O218" i="7"/>
  <c r="O219" i="7"/>
  <c r="O220" i="7"/>
  <c r="O221" i="7"/>
  <c r="O222" i="7"/>
  <c r="O223" i="7"/>
  <c r="O224" i="7"/>
  <c r="O225" i="7"/>
  <c r="O226" i="7"/>
  <c r="O227" i="7"/>
  <c r="O228" i="7"/>
  <c r="O229" i="7"/>
  <c r="O230" i="7"/>
  <c r="O231" i="7"/>
  <c r="O232" i="7"/>
  <c r="O233" i="7"/>
  <c r="O234" i="7"/>
  <c r="O235" i="7"/>
  <c r="O236" i="7"/>
  <c r="O237" i="7"/>
  <c r="O238" i="7"/>
  <c r="O239" i="7"/>
  <c r="O240" i="7"/>
  <c r="O241" i="7"/>
  <c r="O242" i="7"/>
  <c r="O243" i="7"/>
  <c r="O244" i="7"/>
  <c r="O245" i="7"/>
  <c r="O246" i="7"/>
  <c r="O247" i="7"/>
  <c r="O248" i="7"/>
  <c r="O249" i="7"/>
  <c r="O250" i="7"/>
  <c r="O251" i="7"/>
  <c r="O252" i="7"/>
  <c r="O253" i="7"/>
  <c r="O254" i="7"/>
  <c r="O255" i="7"/>
  <c r="O256" i="7"/>
  <c r="O257" i="7"/>
  <c r="O258" i="7"/>
  <c r="O259" i="7"/>
  <c r="O260" i="7"/>
  <c r="O261" i="7"/>
  <c r="O262" i="7"/>
  <c r="O263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307" i="7"/>
  <c r="O308" i="7"/>
  <c r="O309" i="7"/>
  <c r="O310" i="7"/>
  <c r="O311" i="7"/>
  <c r="O312" i="7"/>
  <c r="O313" i="7"/>
  <c r="O314" i="7"/>
  <c r="O315" i="7"/>
  <c r="O316" i="7"/>
  <c r="O317" i="7"/>
  <c r="O318" i="7"/>
  <c r="O319" i="7"/>
  <c r="O320" i="7"/>
  <c r="O321" i="7"/>
  <c r="O322" i="7"/>
  <c r="O323" i="7"/>
  <c r="O324" i="7"/>
  <c r="O325" i="7"/>
  <c r="O326" i="7"/>
  <c r="O327" i="7"/>
  <c r="O328" i="7"/>
  <c r="O329" i="7"/>
  <c r="O330" i="7"/>
  <c r="O331" i="7"/>
  <c r="O332" i="7"/>
  <c r="O333" i="7"/>
  <c r="O334" i="7"/>
  <c r="O335" i="7"/>
  <c r="O336" i="7"/>
  <c r="O337" i="7"/>
  <c r="O338" i="7"/>
  <c r="O339" i="7"/>
  <c r="O340" i="7"/>
  <c r="O341" i="7"/>
  <c r="O342" i="7"/>
  <c r="O343" i="7"/>
  <c r="O344" i="7"/>
  <c r="O345" i="7"/>
  <c r="O346" i="7"/>
  <c r="O347" i="7"/>
  <c r="O348" i="7"/>
  <c r="O349" i="7"/>
  <c r="O350" i="7"/>
  <c r="O351" i="7"/>
  <c r="O352" i="7"/>
  <c r="O353" i="7"/>
  <c r="O354" i="7"/>
  <c r="O355" i="7"/>
  <c r="O356" i="7"/>
  <c r="O357" i="7"/>
  <c r="O358" i="7"/>
  <c r="O359" i="7"/>
  <c r="O360" i="7"/>
  <c r="O361" i="7"/>
  <c r="O362" i="7"/>
  <c r="O363" i="7"/>
  <c r="O364" i="7"/>
  <c r="O365" i="7"/>
  <c r="O366" i="7"/>
  <c r="O367" i="7"/>
  <c r="O368" i="7"/>
  <c r="O369" i="7"/>
  <c r="O370" i="7"/>
  <c r="O371" i="7"/>
  <c r="O372" i="7"/>
  <c r="O373" i="7"/>
  <c r="O374" i="7"/>
  <c r="O375" i="7"/>
  <c r="O376" i="7"/>
  <c r="O377" i="7"/>
  <c r="O378" i="7"/>
  <c r="O379" i="7"/>
  <c r="O380" i="7"/>
  <c r="O381" i="7"/>
  <c r="O382" i="7"/>
  <c r="O383" i="7"/>
  <c r="O384" i="7"/>
  <c r="O385" i="7"/>
  <c r="O386" i="7"/>
  <c r="O387" i="7"/>
  <c r="O388" i="7"/>
  <c r="O389" i="7"/>
  <c r="O390" i="7"/>
  <c r="O391" i="7"/>
  <c r="O392" i="7"/>
  <c r="O393" i="7"/>
  <c r="O394" i="7"/>
  <c r="O395" i="7"/>
  <c r="O396" i="7"/>
  <c r="O397" i="7"/>
  <c r="O398" i="7"/>
  <c r="O399" i="7"/>
  <c r="O400" i="7"/>
  <c r="O401" i="7"/>
  <c r="O402" i="7"/>
  <c r="O403" i="7"/>
  <c r="O404" i="7"/>
  <c r="O405" i="7"/>
  <c r="O406" i="7"/>
  <c r="O407" i="7"/>
  <c r="O408" i="7"/>
  <c r="O409" i="7"/>
  <c r="O410" i="7"/>
  <c r="O411" i="7"/>
  <c r="O412" i="7"/>
  <c r="O413" i="7"/>
  <c r="O414" i="7"/>
  <c r="O415" i="7"/>
  <c r="O416" i="7"/>
  <c r="O417" i="7"/>
  <c r="O418" i="7"/>
  <c r="O419" i="7"/>
  <c r="O420" i="7"/>
  <c r="O421" i="7"/>
  <c r="O422" i="7"/>
  <c r="O423" i="7"/>
  <c r="O424" i="7"/>
  <c r="O425" i="7"/>
  <c r="O426" i="7"/>
  <c r="O427" i="7"/>
  <c r="O428" i="7"/>
  <c r="O429" i="7"/>
  <c r="O430" i="7"/>
  <c r="O431" i="7"/>
  <c r="O432" i="7"/>
  <c r="O433" i="7"/>
  <c r="O434" i="7"/>
  <c r="O435" i="7"/>
  <c r="O436" i="7"/>
  <c r="O437" i="7"/>
  <c r="O438" i="7"/>
  <c r="O439" i="7"/>
  <c r="O440" i="7"/>
  <c r="O441" i="7"/>
  <c r="O442" i="7"/>
  <c r="O443" i="7"/>
  <c r="O444" i="7"/>
  <c r="O445" i="7"/>
  <c r="O446" i="7"/>
  <c r="O447" i="7"/>
  <c r="O448" i="7"/>
  <c r="O449" i="7"/>
  <c r="O450" i="7"/>
  <c r="O451" i="7"/>
  <c r="O452" i="7"/>
  <c r="O453" i="7"/>
  <c r="O454" i="7"/>
  <c r="O455" i="7"/>
  <c r="O456" i="7"/>
  <c r="O457" i="7"/>
  <c r="O458" i="7"/>
  <c r="O459" i="7"/>
  <c r="O460" i="7"/>
  <c r="O461" i="7"/>
  <c r="O462" i="7"/>
  <c r="O463" i="7"/>
  <c r="O464" i="7"/>
  <c r="O465" i="7"/>
  <c r="O466" i="7"/>
  <c r="O467" i="7"/>
  <c r="O468" i="7"/>
  <c r="O469" i="7"/>
  <c r="O470" i="7"/>
  <c r="O471" i="7"/>
  <c r="O472" i="7"/>
  <c r="O473" i="7"/>
  <c r="O474" i="7"/>
  <c r="O475" i="7"/>
  <c r="O476" i="7"/>
  <c r="O477" i="7"/>
  <c r="O478" i="7"/>
  <c r="O479" i="7"/>
  <c r="O480" i="7"/>
  <c r="O481" i="7"/>
  <c r="O482" i="7"/>
  <c r="O483" i="7"/>
  <c r="O484" i="7"/>
  <c r="O485" i="7"/>
  <c r="O486" i="7"/>
  <c r="O487" i="7"/>
  <c r="O488" i="7"/>
  <c r="O489" i="7"/>
  <c r="O490" i="7"/>
  <c r="O491" i="7"/>
  <c r="O492" i="7"/>
  <c r="O493" i="7"/>
  <c r="O494" i="7"/>
  <c r="O495" i="7"/>
  <c r="O496" i="7"/>
  <c r="O497" i="7"/>
  <c r="O498" i="7"/>
  <c r="O499" i="7"/>
  <c r="O500" i="7"/>
  <c r="O501" i="7"/>
  <c r="O502" i="7"/>
  <c r="O503" i="7"/>
  <c r="O504" i="7"/>
  <c r="O505" i="7"/>
  <c r="O506" i="7"/>
  <c r="O507" i="7"/>
  <c r="O508" i="7"/>
  <c r="O509" i="7"/>
  <c r="O510" i="7"/>
  <c r="O511" i="7"/>
  <c r="O512" i="7"/>
  <c r="O513" i="7"/>
  <c r="O514" i="7"/>
  <c r="O515" i="7"/>
  <c r="O516" i="7"/>
  <c r="O517" i="7"/>
  <c r="O518" i="7"/>
  <c r="O519" i="7"/>
  <c r="O520" i="7"/>
  <c r="O521" i="7"/>
  <c r="O522" i="7"/>
  <c r="O523" i="7"/>
  <c r="O524" i="7"/>
  <c r="O525" i="7"/>
  <c r="O526" i="7"/>
  <c r="O527" i="7"/>
  <c r="O528" i="7"/>
  <c r="O529" i="7"/>
  <c r="O530" i="7"/>
  <c r="O531" i="7"/>
  <c r="O532" i="7"/>
  <c r="O533" i="7"/>
  <c r="O534" i="7"/>
  <c r="O535" i="7"/>
  <c r="O536" i="7"/>
  <c r="O537" i="7"/>
  <c r="O538" i="7"/>
  <c r="O539" i="7"/>
  <c r="O540" i="7"/>
  <c r="O541" i="7"/>
  <c r="O542" i="7"/>
  <c r="O543" i="7"/>
  <c r="O544" i="7"/>
  <c r="O545" i="7"/>
  <c r="O546" i="7"/>
  <c r="O547" i="7"/>
  <c r="O548" i="7"/>
  <c r="O549" i="7"/>
  <c r="O550" i="7"/>
  <c r="O551" i="7"/>
  <c r="O552" i="7"/>
  <c r="O553" i="7"/>
  <c r="O554" i="7"/>
  <c r="O555" i="7"/>
  <c r="O556" i="7"/>
  <c r="O557" i="7"/>
  <c r="O558" i="7"/>
  <c r="O559" i="7"/>
  <c r="O560" i="7"/>
  <c r="O561" i="7"/>
  <c r="O562" i="7"/>
  <c r="O563" i="7"/>
  <c r="O564" i="7"/>
  <c r="O565" i="7"/>
  <c r="O566" i="7"/>
  <c r="O567" i="7"/>
  <c r="O568" i="7"/>
  <c r="O569" i="7"/>
  <c r="O570" i="7"/>
  <c r="O571" i="7"/>
  <c r="O572" i="7"/>
  <c r="O573" i="7"/>
  <c r="O574" i="7"/>
  <c r="O575" i="7"/>
  <c r="O576" i="7"/>
  <c r="O577" i="7"/>
  <c r="O578" i="7"/>
  <c r="O579" i="7"/>
  <c r="O580" i="7"/>
  <c r="O581" i="7"/>
  <c r="O582" i="7"/>
  <c r="O583" i="7"/>
  <c r="O584" i="7"/>
  <c r="O585" i="7"/>
  <c r="O586" i="7"/>
  <c r="O587" i="7"/>
  <c r="O588" i="7"/>
  <c r="O589" i="7"/>
  <c r="O590" i="7"/>
  <c r="O591" i="7"/>
  <c r="O592" i="7"/>
  <c r="O593" i="7"/>
  <c r="O594" i="7"/>
  <c r="O595" i="7"/>
  <c r="O596" i="7"/>
  <c r="O597" i="7"/>
  <c r="O598" i="7"/>
  <c r="O599" i="7"/>
  <c r="O600" i="7"/>
  <c r="O601" i="7"/>
  <c r="O602" i="7"/>
  <c r="O603" i="7"/>
  <c r="O604" i="7"/>
  <c r="O605" i="7"/>
  <c r="O606" i="7"/>
  <c r="O607" i="7"/>
  <c r="O608" i="7"/>
  <c r="O609" i="7"/>
  <c r="O610" i="7"/>
  <c r="O611" i="7"/>
  <c r="O612" i="7"/>
  <c r="O613" i="7"/>
  <c r="O614" i="7"/>
  <c r="O615" i="7"/>
  <c r="O616" i="7"/>
  <c r="O617" i="7"/>
  <c r="O618" i="7"/>
  <c r="O619" i="7"/>
  <c r="O620" i="7"/>
  <c r="O621" i="7"/>
  <c r="O622" i="7"/>
  <c r="O623" i="7"/>
  <c r="O624" i="7"/>
  <c r="O625" i="7"/>
  <c r="O626" i="7"/>
  <c r="O627" i="7"/>
  <c r="O628" i="7"/>
  <c r="O629" i="7"/>
  <c r="O630" i="7"/>
  <c r="O631" i="7"/>
  <c r="O632" i="7"/>
  <c r="O633" i="7"/>
  <c r="O634" i="7"/>
  <c r="O635" i="7"/>
  <c r="O636" i="7"/>
  <c r="O637" i="7"/>
  <c r="O638" i="7"/>
  <c r="O639" i="7"/>
  <c r="O640" i="7"/>
  <c r="O641" i="7"/>
  <c r="O642" i="7"/>
  <c r="O643" i="7"/>
  <c r="O644" i="7"/>
  <c r="O645" i="7"/>
  <c r="O646" i="7"/>
  <c r="O647" i="7"/>
  <c r="O648" i="7"/>
  <c r="O649" i="7"/>
  <c r="O650" i="7"/>
  <c r="O651" i="7"/>
  <c r="O652" i="7"/>
  <c r="O653" i="7"/>
  <c r="O654" i="7"/>
  <c r="O655" i="7"/>
  <c r="O656" i="7"/>
  <c r="O657" i="7"/>
  <c r="O658" i="7"/>
  <c r="O659" i="7"/>
  <c r="O660" i="7"/>
  <c r="O661" i="7"/>
  <c r="O662" i="7"/>
  <c r="O663" i="7"/>
  <c r="O664" i="7"/>
  <c r="O665" i="7"/>
  <c r="O666" i="7"/>
  <c r="O667" i="7"/>
  <c r="O668" i="7"/>
  <c r="O669" i="7"/>
  <c r="O670" i="7"/>
  <c r="O671" i="7"/>
  <c r="O672" i="7"/>
  <c r="O673" i="7"/>
  <c r="O674" i="7"/>
  <c r="O675" i="7"/>
  <c r="O676" i="7"/>
  <c r="O677" i="7"/>
  <c r="O678" i="7"/>
  <c r="O679" i="7"/>
  <c r="O680" i="7"/>
  <c r="O681" i="7"/>
  <c r="O682" i="7"/>
  <c r="O683" i="7"/>
  <c r="O684" i="7"/>
  <c r="O685" i="7"/>
  <c r="O686" i="7"/>
  <c r="O687" i="7"/>
  <c r="O688" i="7"/>
  <c r="O689" i="7"/>
  <c r="O690" i="7"/>
  <c r="O691" i="7"/>
  <c r="O692" i="7"/>
  <c r="O693" i="7"/>
  <c r="O694" i="7"/>
  <c r="O695" i="7"/>
  <c r="O696" i="7"/>
  <c r="O697" i="7"/>
  <c r="O698" i="7"/>
  <c r="O699" i="7"/>
  <c r="O700" i="7"/>
  <c r="O701" i="7"/>
  <c r="O702" i="7"/>
  <c r="O703" i="7"/>
  <c r="O704" i="7"/>
  <c r="O705" i="7"/>
  <c r="O706" i="7"/>
  <c r="O707" i="7"/>
  <c r="O708" i="7"/>
  <c r="O709" i="7"/>
  <c r="O710" i="7"/>
  <c r="O711" i="7"/>
  <c r="O712" i="7"/>
  <c r="O713" i="7"/>
  <c r="O714" i="7"/>
  <c r="O715" i="7"/>
  <c r="O716" i="7"/>
  <c r="O717" i="7"/>
  <c r="O718" i="7"/>
  <c r="O719" i="7"/>
  <c r="O720" i="7"/>
  <c r="O721" i="7"/>
  <c r="O722" i="7"/>
  <c r="O723" i="7"/>
  <c r="O724" i="7"/>
  <c r="O725" i="7"/>
  <c r="O726" i="7"/>
  <c r="O727" i="7"/>
  <c r="O728" i="7"/>
  <c r="O729" i="7"/>
  <c r="O730" i="7"/>
  <c r="O731" i="7"/>
  <c r="O732" i="7"/>
  <c r="O733" i="7"/>
  <c r="O734" i="7"/>
  <c r="O735" i="7"/>
  <c r="O736" i="7"/>
  <c r="O737" i="7"/>
  <c r="O738" i="7"/>
  <c r="O739" i="7"/>
  <c r="O740" i="7"/>
  <c r="O741" i="7"/>
  <c r="O742" i="7"/>
  <c r="O743" i="7"/>
  <c r="O744" i="7"/>
  <c r="O745" i="7"/>
  <c r="O746" i="7"/>
  <c r="O747" i="7"/>
  <c r="O748" i="7"/>
  <c r="O749" i="7"/>
  <c r="O750" i="7"/>
  <c r="O751" i="7"/>
  <c r="O752" i="7"/>
  <c r="O753" i="7"/>
  <c r="O754" i="7"/>
  <c r="O755" i="7"/>
  <c r="O26" i="7"/>
  <c r="Y755" i="7"/>
  <c r="Z755" i="7" s="1"/>
  <c r="H755" i="7"/>
  <c r="Y754" i="7"/>
  <c r="H754" i="7"/>
  <c r="Y753" i="7"/>
  <c r="H753" i="7"/>
  <c r="Y752" i="7"/>
  <c r="H752" i="7"/>
  <c r="Y751" i="7"/>
  <c r="H751" i="7"/>
  <c r="Y750" i="7"/>
  <c r="H750" i="7"/>
  <c r="Y749" i="7"/>
  <c r="H749" i="7"/>
  <c r="Y748" i="7"/>
  <c r="H748" i="7"/>
  <c r="Y747" i="7"/>
  <c r="H747" i="7"/>
  <c r="Y746" i="7"/>
  <c r="H746" i="7"/>
  <c r="Y745" i="7"/>
  <c r="H745" i="7"/>
  <c r="Y744" i="7"/>
  <c r="H744" i="7"/>
  <c r="Y743" i="7"/>
  <c r="H743" i="7"/>
  <c r="Y742" i="7"/>
  <c r="H742" i="7"/>
  <c r="Y741" i="7"/>
  <c r="H741" i="7"/>
  <c r="Y740" i="7"/>
  <c r="H740" i="7"/>
  <c r="Y739" i="7"/>
  <c r="H739" i="7"/>
  <c r="Y738" i="7"/>
  <c r="H738" i="7"/>
  <c r="Y737" i="7"/>
  <c r="H737" i="7"/>
  <c r="Y736" i="7"/>
  <c r="H736" i="7"/>
  <c r="Y735" i="7"/>
  <c r="H735" i="7"/>
  <c r="Y734" i="7"/>
  <c r="H734" i="7"/>
  <c r="H733" i="7"/>
  <c r="Y732" i="7"/>
  <c r="Z732" i="7" s="1"/>
  <c r="H732" i="7"/>
  <c r="Y731" i="7"/>
  <c r="H731" i="7"/>
  <c r="Y730" i="7"/>
  <c r="H730" i="7"/>
  <c r="Y729" i="7"/>
  <c r="H729" i="7"/>
  <c r="Y728" i="7"/>
  <c r="H728" i="7"/>
  <c r="Y727" i="7"/>
  <c r="H727" i="7"/>
  <c r="Y726" i="7"/>
  <c r="H726" i="7"/>
  <c r="Y725" i="7"/>
  <c r="H725" i="7"/>
  <c r="Y724" i="7"/>
  <c r="H724" i="7"/>
  <c r="Y723" i="7"/>
  <c r="H723" i="7"/>
  <c r="Y722" i="7"/>
  <c r="H722" i="7"/>
  <c r="Y721" i="7"/>
  <c r="H721" i="7"/>
  <c r="Y720" i="7"/>
  <c r="H720" i="7"/>
  <c r="Y719" i="7"/>
  <c r="H719" i="7"/>
  <c r="Y718" i="7"/>
  <c r="H718" i="7"/>
  <c r="Y717" i="7"/>
  <c r="H717" i="7"/>
  <c r="Y716" i="7"/>
  <c r="H716" i="7"/>
  <c r="Y715" i="7"/>
  <c r="H715" i="7"/>
  <c r="Y714" i="7"/>
  <c r="H714" i="7"/>
  <c r="Y713" i="7"/>
  <c r="H713" i="7"/>
  <c r="Y712" i="7"/>
  <c r="H712" i="7"/>
  <c r="Y711" i="7"/>
  <c r="H711" i="7"/>
  <c r="Y710" i="7"/>
  <c r="H710" i="7"/>
  <c r="Y709" i="7"/>
  <c r="H709" i="7"/>
  <c r="Y708" i="7"/>
  <c r="H708" i="7"/>
  <c r="Y707" i="7"/>
  <c r="H707" i="7"/>
  <c r="Y706" i="7"/>
  <c r="H706" i="7"/>
  <c r="Y705" i="7"/>
  <c r="H705" i="7"/>
  <c r="Y704" i="7"/>
  <c r="H704" i="7"/>
  <c r="Y703" i="7"/>
  <c r="H703" i="7"/>
  <c r="Y702" i="7"/>
  <c r="H702" i="7"/>
  <c r="Y701" i="7"/>
  <c r="H701" i="7"/>
  <c r="Y700" i="7"/>
  <c r="H700" i="7"/>
  <c r="Y699" i="7"/>
  <c r="H699" i="7"/>
  <c r="Y698" i="7"/>
  <c r="H698" i="7"/>
  <c r="Y697" i="7"/>
  <c r="H697" i="7"/>
  <c r="Y696" i="7"/>
  <c r="H696" i="7"/>
  <c r="Y695" i="7"/>
  <c r="H695" i="7"/>
  <c r="Y694" i="7"/>
  <c r="H694" i="7"/>
  <c r="Y693" i="7"/>
  <c r="H693" i="7"/>
  <c r="Y692" i="7"/>
  <c r="H692" i="7"/>
  <c r="Y691" i="7"/>
  <c r="H691" i="7"/>
  <c r="Y690" i="7"/>
  <c r="H690" i="7"/>
  <c r="Y689" i="7"/>
  <c r="H689" i="7"/>
  <c r="Y688" i="7"/>
  <c r="H688" i="7"/>
  <c r="Y687" i="7"/>
  <c r="H687" i="7"/>
  <c r="Y686" i="7"/>
  <c r="H686" i="7"/>
  <c r="Y685" i="7"/>
  <c r="H685" i="7"/>
  <c r="Y684" i="7"/>
  <c r="H684" i="7"/>
  <c r="Y683" i="7"/>
  <c r="H683" i="7"/>
  <c r="Y682" i="7"/>
  <c r="H682" i="7"/>
  <c r="Y681" i="7"/>
  <c r="H681" i="7"/>
  <c r="Y680" i="7"/>
  <c r="H680" i="7"/>
  <c r="Y679" i="7"/>
  <c r="H679" i="7"/>
  <c r="Y678" i="7"/>
  <c r="H678" i="7"/>
  <c r="Y677" i="7"/>
  <c r="H677" i="7"/>
  <c r="Y676" i="7"/>
  <c r="H676" i="7"/>
  <c r="Y675" i="7"/>
  <c r="H675" i="7"/>
  <c r="Y674" i="7"/>
  <c r="H674" i="7"/>
  <c r="Y673" i="7"/>
  <c r="H673" i="7"/>
  <c r="Y672" i="7"/>
  <c r="H672" i="7"/>
  <c r="Y671" i="7"/>
  <c r="H671" i="7"/>
  <c r="Y670" i="7"/>
  <c r="H670" i="7"/>
  <c r="Y669" i="7"/>
  <c r="H669" i="7"/>
  <c r="Y668" i="7"/>
  <c r="H668" i="7"/>
  <c r="Y667" i="7"/>
  <c r="H667" i="7"/>
  <c r="Y666" i="7"/>
  <c r="H666" i="7"/>
  <c r="Y665" i="7"/>
  <c r="H665" i="7"/>
  <c r="Y664" i="7"/>
  <c r="H664" i="7"/>
  <c r="Y663" i="7"/>
  <c r="H663" i="7"/>
  <c r="Y662" i="7"/>
  <c r="H662" i="7"/>
  <c r="Y661" i="7"/>
  <c r="H661" i="7"/>
  <c r="Y660" i="7"/>
  <c r="H660" i="7"/>
  <c r="Y659" i="7"/>
  <c r="H659" i="7"/>
  <c r="Y658" i="7"/>
  <c r="H658" i="7"/>
  <c r="Y657" i="7"/>
  <c r="H657" i="7"/>
  <c r="Y656" i="7"/>
  <c r="H656" i="7"/>
  <c r="Y655" i="7"/>
  <c r="H655" i="7"/>
  <c r="Y654" i="7"/>
  <c r="H654" i="7"/>
  <c r="Y653" i="7"/>
  <c r="H653" i="7"/>
  <c r="Y652" i="7"/>
  <c r="H652" i="7"/>
  <c r="Y651" i="7"/>
  <c r="H651" i="7"/>
  <c r="Y650" i="7"/>
  <c r="H650" i="7"/>
  <c r="Y649" i="7"/>
  <c r="H649" i="7"/>
  <c r="Y648" i="7"/>
  <c r="H648" i="7"/>
  <c r="Y647" i="7"/>
  <c r="H647" i="7"/>
  <c r="Y646" i="7"/>
  <c r="H646" i="7"/>
  <c r="Y645" i="7"/>
  <c r="H645" i="7"/>
  <c r="Y644" i="7"/>
  <c r="H644" i="7"/>
  <c r="Y643" i="7"/>
  <c r="H643" i="7"/>
  <c r="Y642" i="7"/>
  <c r="H642" i="7"/>
  <c r="Y641" i="7"/>
  <c r="H641" i="7"/>
  <c r="Y640" i="7"/>
  <c r="H640" i="7"/>
  <c r="Y639" i="7"/>
  <c r="H639" i="7"/>
  <c r="Y638" i="7"/>
  <c r="H638" i="7"/>
  <c r="Y637" i="7"/>
  <c r="H637" i="7"/>
  <c r="Y636" i="7"/>
  <c r="H636" i="7"/>
  <c r="Y635" i="7"/>
  <c r="H635" i="7"/>
  <c r="Y634" i="7"/>
  <c r="H634" i="7"/>
  <c r="Y633" i="7"/>
  <c r="H633" i="7"/>
  <c r="Y632" i="7"/>
  <c r="H632" i="7"/>
  <c r="Y631" i="7"/>
  <c r="H631" i="7"/>
  <c r="Y630" i="7"/>
  <c r="H630" i="7"/>
  <c r="Y629" i="7"/>
  <c r="H629" i="7"/>
  <c r="Y628" i="7"/>
  <c r="H628" i="7"/>
  <c r="Y627" i="7"/>
  <c r="H627" i="7"/>
  <c r="Y626" i="7"/>
  <c r="H626" i="7"/>
  <c r="Y625" i="7"/>
  <c r="H625" i="7"/>
  <c r="Y624" i="7"/>
  <c r="H624" i="7"/>
  <c r="Y623" i="7"/>
  <c r="H623" i="7"/>
  <c r="Y622" i="7"/>
  <c r="H622" i="7"/>
  <c r="Y621" i="7"/>
  <c r="H621" i="7"/>
  <c r="Y620" i="7"/>
  <c r="H620" i="7"/>
  <c r="Y619" i="7"/>
  <c r="H619" i="7"/>
  <c r="Y618" i="7"/>
  <c r="H618" i="7"/>
  <c r="Y617" i="7"/>
  <c r="H617" i="7"/>
  <c r="Y616" i="7"/>
  <c r="H616" i="7"/>
  <c r="Y615" i="7"/>
  <c r="H615" i="7"/>
  <c r="Y614" i="7"/>
  <c r="H614" i="7"/>
  <c r="Y613" i="7"/>
  <c r="H613" i="7"/>
  <c r="Y612" i="7"/>
  <c r="H612" i="7"/>
  <c r="Y611" i="7"/>
  <c r="H611" i="7"/>
  <c r="Y610" i="7"/>
  <c r="H610" i="7"/>
  <c r="Y609" i="7"/>
  <c r="H609" i="7"/>
  <c r="Y608" i="7"/>
  <c r="H608" i="7"/>
  <c r="Y607" i="7"/>
  <c r="H607" i="7"/>
  <c r="Y606" i="7"/>
  <c r="H606" i="7"/>
  <c r="Y605" i="7"/>
  <c r="H605" i="7"/>
  <c r="Y604" i="7"/>
  <c r="H604" i="7"/>
  <c r="Y603" i="7"/>
  <c r="H603" i="7"/>
  <c r="Y602" i="7"/>
  <c r="H602" i="7"/>
  <c r="Y601" i="7"/>
  <c r="H601" i="7"/>
  <c r="Y600" i="7"/>
  <c r="H600" i="7"/>
  <c r="Y599" i="7"/>
  <c r="H599" i="7"/>
  <c r="Y598" i="7"/>
  <c r="H598" i="7"/>
  <c r="Y597" i="7"/>
  <c r="H597" i="7"/>
  <c r="Y596" i="7"/>
  <c r="H596" i="7"/>
  <c r="Y595" i="7"/>
  <c r="H595" i="7"/>
  <c r="Y594" i="7"/>
  <c r="H594" i="7"/>
  <c r="Y593" i="7"/>
  <c r="H593" i="7"/>
  <c r="Y592" i="7"/>
  <c r="H592" i="7"/>
  <c r="Y591" i="7"/>
  <c r="H591" i="7"/>
  <c r="Y590" i="7"/>
  <c r="H590" i="7"/>
  <c r="Y589" i="7"/>
  <c r="H589" i="7"/>
  <c r="Y588" i="7"/>
  <c r="H588" i="7"/>
  <c r="Y587" i="7"/>
  <c r="H587" i="7"/>
  <c r="Y586" i="7"/>
  <c r="H586" i="7"/>
  <c r="Y585" i="7"/>
  <c r="H585" i="7"/>
  <c r="Y584" i="7"/>
  <c r="H584" i="7"/>
  <c r="Y583" i="7"/>
  <c r="H583" i="7"/>
  <c r="Y582" i="7"/>
  <c r="H582" i="7"/>
  <c r="Y581" i="7"/>
  <c r="H581" i="7"/>
  <c r="Y580" i="7"/>
  <c r="H580" i="7"/>
  <c r="Y579" i="7"/>
  <c r="H579" i="7"/>
  <c r="Y578" i="7"/>
  <c r="H578" i="7"/>
  <c r="Y577" i="7"/>
  <c r="H577" i="7"/>
  <c r="Y576" i="7"/>
  <c r="H576" i="7"/>
  <c r="Y575" i="7"/>
  <c r="H575" i="7"/>
  <c r="Y574" i="7"/>
  <c r="H574" i="7"/>
  <c r="Y573" i="7"/>
  <c r="H573" i="7"/>
  <c r="Y572" i="7"/>
  <c r="H572" i="7"/>
  <c r="Y571" i="7"/>
  <c r="H571" i="7"/>
  <c r="Y570" i="7"/>
  <c r="H570" i="7"/>
  <c r="Y569" i="7"/>
  <c r="H569" i="7"/>
  <c r="Y568" i="7"/>
  <c r="H568" i="7"/>
  <c r="Y567" i="7"/>
  <c r="H567" i="7"/>
  <c r="Y566" i="7"/>
  <c r="H566" i="7"/>
  <c r="Y565" i="7"/>
  <c r="H565" i="7"/>
  <c r="Y564" i="7"/>
  <c r="H564" i="7"/>
  <c r="Y563" i="7"/>
  <c r="H563" i="7"/>
  <c r="Y562" i="7"/>
  <c r="H562" i="7"/>
  <c r="Y561" i="7"/>
  <c r="H561" i="7"/>
  <c r="Y560" i="7"/>
  <c r="H560" i="7"/>
  <c r="Y559" i="7"/>
  <c r="H559" i="7"/>
  <c r="Y558" i="7"/>
  <c r="H558" i="7"/>
  <c r="Y557" i="7"/>
  <c r="H557" i="7"/>
  <c r="Y556" i="7"/>
  <c r="H556" i="7"/>
  <c r="Y555" i="7"/>
  <c r="H555" i="7"/>
  <c r="Y554" i="7"/>
  <c r="H554" i="7"/>
  <c r="Y553" i="7"/>
  <c r="H553" i="7"/>
  <c r="Y552" i="7"/>
  <c r="H552" i="7"/>
  <c r="Y551" i="7"/>
  <c r="H551" i="7"/>
  <c r="Y550" i="7"/>
  <c r="H550" i="7"/>
  <c r="Y549" i="7"/>
  <c r="H549" i="7"/>
  <c r="Y548" i="7"/>
  <c r="H548" i="7"/>
  <c r="Y547" i="7"/>
  <c r="H547" i="7"/>
  <c r="Y546" i="7"/>
  <c r="H546" i="7"/>
  <c r="Y545" i="7"/>
  <c r="H545" i="7"/>
  <c r="Y544" i="7"/>
  <c r="H544" i="7"/>
  <c r="Y543" i="7"/>
  <c r="H543" i="7"/>
  <c r="Y542" i="7"/>
  <c r="H542" i="7"/>
  <c r="Y541" i="7"/>
  <c r="H541" i="7"/>
  <c r="Y540" i="7"/>
  <c r="H540" i="7"/>
  <c r="Y539" i="7"/>
  <c r="H539" i="7"/>
  <c r="Y538" i="7"/>
  <c r="H538" i="7"/>
  <c r="Y537" i="7"/>
  <c r="H537" i="7"/>
  <c r="Y536" i="7"/>
  <c r="H536" i="7"/>
  <c r="Y535" i="7"/>
  <c r="H535" i="7"/>
  <c r="Y534" i="7"/>
  <c r="H534" i="7"/>
  <c r="Y533" i="7"/>
  <c r="H533" i="7"/>
  <c r="Y532" i="7"/>
  <c r="H532" i="7"/>
  <c r="Y531" i="7"/>
  <c r="H531" i="7"/>
  <c r="Y530" i="7"/>
  <c r="H530" i="7"/>
  <c r="Y529" i="7"/>
  <c r="H529" i="7"/>
  <c r="Y528" i="7"/>
  <c r="H528" i="7"/>
  <c r="Y527" i="7"/>
  <c r="H527" i="7"/>
  <c r="Y526" i="7"/>
  <c r="H526" i="7"/>
  <c r="Y525" i="7"/>
  <c r="H525" i="7"/>
  <c r="Y524" i="7"/>
  <c r="H524" i="7"/>
  <c r="Y523" i="7"/>
  <c r="H523" i="7"/>
  <c r="Y522" i="7"/>
  <c r="H522" i="7"/>
  <c r="Y521" i="7"/>
  <c r="H521" i="7"/>
  <c r="Y520" i="7"/>
  <c r="H520" i="7"/>
  <c r="Y519" i="7"/>
  <c r="H519" i="7"/>
  <c r="Y518" i="7"/>
  <c r="H518" i="7"/>
  <c r="Y517" i="7"/>
  <c r="H517" i="7"/>
  <c r="Y516" i="7"/>
  <c r="H516" i="7"/>
  <c r="Y515" i="7"/>
  <c r="H515" i="7"/>
  <c r="Y514" i="7"/>
  <c r="H514" i="7"/>
  <c r="Y513" i="7"/>
  <c r="H513" i="7"/>
  <c r="Y512" i="7"/>
  <c r="H512" i="7"/>
  <c r="Y511" i="7"/>
  <c r="H511" i="7"/>
  <c r="Y510" i="7"/>
  <c r="H510" i="7"/>
  <c r="Y509" i="7"/>
  <c r="H509" i="7"/>
  <c r="Y508" i="7"/>
  <c r="H508" i="7"/>
  <c r="Y507" i="7"/>
  <c r="H507" i="7"/>
  <c r="Y506" i="7"/>
  <c r="H506" i="7"/>
  <c r="Y505" i="7"/>
  <c r="H505" i="7"/>
  <c r="Y504" i="7"/>
  <c r="H504" i="7"/>
  <c r="Y503" i="7"/>
  <c r="H503" i="7"/>
  <c r="Y502" i="7"/>
  <c r="H502" i="7"/>
  <c r="Y501" i="7"/>
  <c r="H501" i="7"/>
  <c r="Y500" i="7"/>
  <c r="H500" i="7"/>
  <c r="Y499" i="7"/>
  <c r="H499" i="7"/>
  <c r="Y498" i="7"/>
  <c r="H498" i="7"/>
  <c r="Y497" i="7"/>
  <c r="H497" i="7"/>
  <c r="Y496" i="7"/>
  <c r="H496" i="7"/>
  <c r="Y495" i="7"/>
  <c r="H495" i="7"/>
  <c r="Y494" i="7"/>
  <c r="H494" i="7"/>
  <c r="Y493" i="7"/>
  <c r="H493" i="7"/>
  <c r="Y492" i="7"/>
  <c r="H492" i="7"/>
  <c r="Y491" i="7"/>
  <c r="H491" i="7"/>
  <c r="Y490" i="7"/>
  <c r="H490" i="7"/>
  <c r="Y489" i="7"/>
  <c r="H489" i="7"/>
  <c r="Y488" i="7"/>
  <c r="H488" i="7"/>
  <c r="Y487" i="7"/>
  <c r="H487" i="7"/>
  <c r="Y486" i="7"/>
  <c r="H486" i="7"/>
  <c r="Y485" i="7"/>
  <c r="H485" i="7"/>
  <c r="Y484" i="7"/>
  <c r="H484" i="7"/>
  <c r="Y483" i="7"/>
  <c r="H483" i="7"/>
  <c r="Y482" i="7"/>
  <c r="H482" i="7"/>
  <c r="Y481" i="7"/>
  <c r="H481" i="7"/>
  <c r="Y480" i="7"/>
  <c r="H480" i="7"/>
  <c r="Y479" i="7"/>
  <c r="H479" i="7"/>
  <c r="Y478" i="7"/>
  <c r="H478" i="7"/>
  <c r="Y477" i="7"/>
  <c r="H477" i="7"/>
  <c r="Y476" i="7"/>
  <c r="H476" i="7"/>
  <c r="Y475" i="7"/>
  <c r="H475" i="7"/>
  <c r="Y474" i="7"/>
  <c r="H474" i="7"/>
  <c r="Y473" i="7"/>
  <c r="H473" i="7"/>
  <c r="Y472" i="7"/>
  <c r="H472" i="7"/>
  <c r="Y471" i="7"/>
  <c r="H471" i="7"/>
  <c r="Y470" i="7"/>
  <c r="H470" i="7"/>
  <c r="Y469" i="7"/>
  <c r="H469" i="7"/>
  <c r="Y468" i="7"/>
  <c r="H468" i="7"/>
  <c r="Y467" i="7"/>
  <c r="H467" i="7"/>
  <c r="Y466" i="7"/>
  <c r="H466" i="7"/>
  <c r="Y465" i="7"/>
  <c r="H465" i="7"/>
  <c r="Y464" i="7"/>
  <c r="H464" i="7"/>
  <c r="Y463" i="7"/>
  <c r="H463" i="7"/>
  <c r="Y462" i="7"/>
  <c r="H462" i="7"/>
  <c r="Y461" i="7"/>
  <c r="H461" i="7"/>
  <c r="Y460" i="7"/>
  <c r="H460" i="7"/>
  <c r="Y459" i="7"/>
  <c r="H459" i="7"/>
  <c r="Y458" i="7"/>
  <c r="H458" i="7"/>
  <c r="Y457" i="7"/>
  <c r="H457" i="7"/>
  <c r="Y456" i="7"/>
  <c r="H456" i="7"/>
  <c r="Y455" i="7"/>
  <c r="H455" i="7"/>
  <c r="Y454" i="7"/>
  <c r="H454" i="7"/>
  <c r="Y453" i="7"/>
  <c r="H453" i="7"/>
  <c r="Y452" i="7"/>
  <c r="H452" i="7"/>
  <c r="Y451" i="7"/>
  <c r="H451" i="7"/>
  <c r="Y450" i="7"/>
  <c r="H450" i="7"/>
  <c r="Y449" i="7"/>
  <c r="H449" i="7"/>
  <c r="Y448" i="7"/>
  <c r="H448" i="7"/>
  <c r="Y447" i="7"/>
  <c r="H447" i="7"/>
  <c r="Y446" i="7"/>
  <c r="H446" i="7"/>
  <c r="Y445" i="7"/>
  <c r="H445" i="7"/>
  <c r="Y444" i="7"/>
  <c r="H444" i="7"/>
  <c r="Y443" i="7"/>
  <c r="H443" i="7"/>
  <c r="Y442" i="7"/>
  <c r="H442" i="7"/>
  <c r="Y441" i="7"/>
  <c r="H441" i="7"/>
  <c r="Y440" i="7"/>
  <c r="H440" i="7"/>
  <c r="Y439" i="7"/>
  <c r="H439" i="7"/>
  <c r="Y438" i="7"/>
  <c r="H438" i="7"/>
  <c r="Y437" i="7"/>
  <c r="H437" i="7"/>
  <c r="Y436" i="7"/>
  <c r="H436" i="7"/>
  <c r="Y435" i="7"/>
  <c r="H435" i="7"/>
  <c r="Y434" i="7"/>
  <c r="H434" i="7"/>
  <c r="Y433" i="7"/>
  <c r="H433" i="7"/>
  <c r="Y432" i="7"/>
  <c r="H432" i="7"/>
  <c r="Y431" i="7"/>
  <c r="H431" i="7"/>
  <c r="Y430" i="7"/>
  <c r="H430" i="7"/>
  <c r="Y429" i="7"/>
  <c r="H429" i="7"/>
  <c r="Y428" i="7"/>
  <c r="H428" i="7"/>
  <c r="Y427" i="7"/>
  <c r="H427" i="7"/>
  <c r="Y426" i="7"/>
  <c r="H426" i="7"/>
  <c r="Y425" i="7"/>
  <c r="H425" i="7"/>
  <c r="Y424" i="7"/>
  <c r="H424" i="7"/>
  <c r="Y423" i="7"/>
  <c r="H423" i="7"/>
  <c r="Y422" i="7"/>
  <c r="H422" i="7"/>
  <c r="Y421" i="7"/>
  <c r="H421" i="7"/>
  <c r="Y420" i="7"/>
  <c r="H420" i="7"/>
  <c r="Y419" i="7"/>
  <c r="H419" i="7"/>
  <c r="Y418" i="7"/>
  <c r="H418" i="7"/>
  <c r="Y417" i="7"/>
  <c r="H417" i="7"/>
  <c r="Y416" i="7"/>
  <c r="H416" i="7"/>
  <c r="Y415" i="7"/>
  <c r="H415" i="7"/>
  <c r="Y414" i="7"/>
  <c r="H414" i="7"/>
  <c r="Y413" i="7"/>
  <c r="H413" i="7"/>
  <c r="Y412" i="7"/>
  <c r="H412" i="7"/>
  <c r="Y411" i="7"/>
  <c r="H411" i="7"/>
  <c r="Y410" i="7"/>
  <c r="H410" i="7"/>
  <c r="Y409" i="7"/>
  <c r="H409" i="7"/>
  <c r="Y408" i="7"/>
  <c r="H408" i="7"/>
  <c r="Y407" i="7"/>
  <c r="H407" i="7"/>
  <c r="Y406" i="7"/>
  <c r="H406" i="7"/>
  <c r="Y405" i="7"/>
  <c r="H405" i="7"/>
  <c r="Y404" i="7"/>
  <c r="H404" i="7"/>
  <c r="Y403" i="7"/>
  <c r="H403" i="7"/>
  <c r="Y402" i="7"/>
  <c r="H402" i="7"/>
  <c r="Y401" i="7"/>
  <c r="H401" i="7"/>
  <c r="Y400" i="7"/>
  <c r="H400" i="7"/>
  <c r="Y399" i="7"/>
  <c r="H399" i="7"/>
  <c r="Y398" i="7"/>
  <c r="H398" i="7"/>
  <c r="Y397" i="7"/>
  <c r="H397" i="7"/>
  <c r="Y396" i="7"/>
  <c r="H396" i="7"/>
  <c r="Y395" i="7"/>
  <c r="H395" i="7"/>
  <c r="Y394" i="7"/>
  <c r="H394" i="7"/>
  <c r="Y393" i="7"/>
  <c r="H393" i="7"/>
  <c r="Y392" i="7"/>
  <c r="H392" i="7"/>
  <c r="Y391" i="7"/>
  <c r="H391" i="7"/>
  <c r="Y390" i="7"/>
  <c r="H390" i="7"/>
  <c r="Y389" i="7"/>
  <c r="H389" i="7"/>
  <c r="Y388" i="7"/>
  <c r="H388" i="7"/>
  <c r="Y387" i="7"/>
  <c r="H387" i="7"/>
  <c r="Y386" i="7"/>
  <c r="H386" i="7"/>
  <c r="Y385" i="7"/>
  <c r="H385" i="7"/>
  <c r="Y384" i="7"/>
  <c r="H384" i="7"/>
  <c r="Y383" i="7"/>
  <c r="H383" i="7"/>
  <c r="Y382" i="7"/>
  <c r="H382" i="7"/>
  <c r="Y381" i="7"/>
  <c r="H381" i="7"/>
  <c r="Y380" i="7"/>
  <c r="H380" i="7"/>
  <c r="Y379" i="7"/>
  <c r="H379" i="7"/>
  <c r="Y378" i="7"/>
  <c r="H378" i="7"/>
  <c r="Y377" i="7"/>
  <c r="H377" i="7"/>
  <c r="Y376" i="7"/>
  <c r="H376" i="7"/>
  <c r="Y375" i="7"/>
  <c r="H375" i="7"/>
  <c r="Y374" i="7"/>
  <c r="H374" i="7"/>
  <c r="Y373" i="7"/>
  <c r="H373" i="7"/>
  <c r="Y372" i="7"/>
  <c r="H372" i="7"/>
  <c r="Y371" i="7"/>
  <c r="H371" i="7"/>
  <c r="Y370" i="7"/>
  <c r="H370" i="7"/>
  <c r="Y369" i="7"/>
  <c r="H369" i="7"/>
  <c r="Y368" i="7"/>
  <c r="H368" i="7"/>
  <c r="Y367" i="7"/>
  <c r="H367" i="7"/>
  <c r="Y366" i="7"/>
  <c r="H366" i="7"/>
  <c r="Y365" i="7"/>
  <c r="H365" i="7"/>
  <c r="Y364" i="7"/>
  <c r="H364" i="7"/>
  <c r="Y363" i="7"/>
  <c r="H363" i="7"/>
  <c r="Y362" i="7"/>
  <c r="H362" i="7"/>
  <c r="Y361" i="7"/>
  <c r="H361" i="7"/>
  <c r="Y360" i="7"/>
  <c r="H360" i="7"/>
  <c r="Y359" i="7"/>
  <c r="H359" i="7"/>
  <c r="Y358" i="7"/>
  <c r="H358" i="7"/>
  <c r="Y357" i="7"/>
  <c r="H357" i="7"/>
  <c r="Y356" i="7"/>
  <c r="H356" i="7"/>
  <c r="Y355" i="7"/>
  <c r="H355" i="7"/>
  <c r="Y354" i="7"/>
  <c r="H354" i="7"/>
  <c r="Y353" i="7"/>
  <c r="H353" i="7"/>
  <c r="Y352" i="7"/>
  <c r="H352" i="7"/>
  <c r="Y351" i="7"/>
  <c r="H351" i="7"/>
  <c r="Y350" i="7"/>
  <c r="H350" i="7"/>
  <c r="Y349" i="7"/>
  <c r="H349" i="7"/>
  <c r="Y348" i="7"/>
  <c r="H348" i="7"/>
  <c r="Y347" i="7"/>
  <c r="H347" i="7"/>
  <c r="Y346" i="7"/>
  <c r="H346" i="7"/>
  <c r="Y345" i="7"/>
  <c r="H345" i="7"/>
  <c r="Y344" i="7"/>
  <c r="H344" i="7"/>
  <c r="Y343" i="7"/>
  <c r="H343" i="7"/>
  <c r="Y342" i="7"/>
  <c r="H342" i="7"/>
  <c r="Y341" i="7"/>
  <c r="H341" i="7"/>
  <c r="Y340" i="7"/>
  <c r="H340" i="7"/>
  <c r="Y339" i="7"/>
  <c r="H339" i="7"/>
  <c r="Y338" i="7"/>
  <c r="H338" i="7"/>
  <c r="Y337" i="7"/>
  <c r="H337" i="7"/>
  <c r="Y336" i="7"/>
  <c r="H336" i="7"/>
  <c r="Y335" i="7"/>
  <c r="H335" i="7"/>
  <c r="Y334" i="7"/>
  <c r="H334" i="7"/>
  <c r="Y333" i="7"/>
  <c r="H333" i="7"/>
  <c r="Y332" i="7"/>
  <c r="H332" i="7"/>
  <c r="Y331" i="7"/>
  <c r="H331" i="7"/>
  <c r="Y330" i="7"/>
  <c r="H330" i="7"/>
  <c r="Y329" i="7"/>
  <c r="H329" i="7"/>
  <c r="Y328" i="7"/>
  <c r="H328" i="7"/>
  <c r="Y327" i="7"/>
  <c r="H327" i="7"/>
  <c r="Y326" i="7"/>
  <c r="H326" i="7"/>
  <c r="Y325" i="7"/>
  <c r="H325" i="7"/>
  <c r="Y324" i="7"/>
  <c r="H324" i="7"/>
  <c r="Y323" i="7"/>
  <c r="H323" i="7"/>
  <c r="Y322" i="7"/>
  <c r="H322" i="7"/>
  <c r="Y321" i="7"/>
  <c r="H321" i="7"/>
  <c r="Y320" i="7"/>
  <c r="H320" i="7"/>
  <c r="Y319" i="7"/>
  <c r="H319" i="7"/>
  <c r="Y318" i="7"/>
  <c r="H318" i="7"/>
  <c r="Y317" i="7"/>
  <c r="H317" i="7"/>
  <c r="Y316" i="7"/>
  <c r="H316" i="7"/>
  <c r="Y315" i="7"/>
  <c r="H315" i="7"/>
  <c r="Y314" i="7"/>
  <c r="H314" i="7"/>
  <c r="Y313" i="7"/>
  <c r="H313" i="7"/>
  <c r="Y312" i="7"/>
  <c r="H312" i="7"/>
  <c r="Y311" i="7"/>
  <c r="H311" i="7"/>
  <c r="Y310" i="7"/>
  <c r="H310" i="7"/>
  <c r="Y309" i="7"/>
  <c r="H309" i="7"/>
  <c r="Y308" i="7"/>
  <c r="H308" i="7"/>
  <c r="Y307" i="7"/>
  <c r="H307" i="7"/>
  <c r="Y306" i="7"/>
  <c r="H306" i="7"/>
  <c r="Y305" i="7"/>
  <c r="H305" i="7"/>
  <c r="Y304" i="7"/>
  <c r="H304" i="7"/>
  <c r="Y303" i="7"/>
  <c r="H303" i="7"/>
  <c r="Y302" i="7"/>
  <c r="H302" i="7"/>
  <c r="Y301" i="7"/>
  <c r="H301" i="7"/>
  <c r="Y300" i="7"/>
  <c r="H300" i="7"/>
  <c r="Y299" i="7"/>
  <c r="H299" i="7"/>
  <c r="Y298" i="7"/>
  <c r="H298" i="7"/>
  <c r="Y297" i="7"/>
  <c r="H297" i="7"/>
  <c r="Y296" i="7"/>
  <c r="H296" i="7"/>
  <c r="Y295" i="7"/>
  <c r="H295" i="7"/>
  <c r="Y294" i="7"/>
  <c r="H294" i="7"/>
  <c r="Y293" i="7"/>
  <c r="H293" i="7"/>
  <c r="Y292" i="7"/>
  <c r="H292" i="7"/>
  <c r="Y291" i="7"/>
  <c r="H291" i="7"/>
  <c r="Y290" i="7"/>
  <c r="H290" i="7"/>
  <c r="Y289" i="7"/>
  <c r="H289" i="7"/>
  <c r="Y288" i="7"/>
  <c r="H288" i="7"/>
  <c r="Y287" i="7"/>
  <c r="H287" i="7"/>
  <c r="Y286" i="7"/>
  <c r="H286" i="7"/>
  <c r="Y285" i="7"/>
  <c r="H285" i="7"/>
  <c r="Y284" i="7"/>
  <c r="H284" i="7"/>
  <c r="Y283" i="7"/>
  <c r="H283" i="7"/>
  <c r="Y282" i="7"/>
  <c r="H282" i="7"/>
  <c r="Y281" i="7"/>
  <c r="H281" i="7"/>
  <c r="Y280" i="7"/>
  <c r="H280" i="7"/>
  <c r="Y279" i="7"/>
  <c r="H279" i="7"/>
  <c r="Y278" i="7"/>
  <c r="H278" i="7"/>
  <c r="Y277" i="7"/>
  <c r="H277" i="7"/>
  <c r="Y276" i="7"/>
  <c r="H276" i="7"/>
  <c r="Y275" i="7"/>
  <c r="H275" i="7"/>
  <c r="Y274" i="7"/>
  <c r="H274" i="7"/>
  <c r="Y273" i="7"/>
  <c r="H273" i="7"/>
  <c r="Y272" i="7"/>
  <c r="H272" i="7"/>
  <c r="Y271" i="7"/>
  <c r="H271" i="7"/>
  <c r="Y270" i="7"/>
  <c r="H270" i="7"/>
  <c r="Y269" i="7"/>
  <c r="H269" i="7"/>
  <c r="Y268" i="7"/>
  <c r="H268" i="7"/>
  <c r="Y267" i="7"/>
  <c r="H267" i="7"/>
  <c r="Y266" i="7"/>
  <c r="H266" i="7"/>
  <c r="Y265" i="7"/>
  <c r="H265" i="7"/>
  <c r="Y264" i="7"/>
  <c r="H264" i="7"/>
  <c r="Y263" i="7"/>
  <c r="H263" i="7"/>
  <c r="Y262" i="7"/>
  <c r="H262" i="7"/>
  <c r="Y261" i="7"/>
  <c r="H261" i="7"/>
  <c r="Y260" i="7"/>
  <c r="H260" i="7"/>
  <c r="Y259" i="7"/>
  <c r="H259" i="7"/>
  <c r="Y258" i="7"/>
  <c r="H258" i="7"/>
  <c r="Y257" i="7"/>
  <c r="H257" i="7"/>
  <c r="Y256" i="7"/>
  <c r="H256" i="7"/>
  <c r="Y255" i="7"/>
  <c r="H255" i="7"/>
  <c r="Y254" i="7"/>
  <c r="H254" i="7"/>
  <c r="Y253" i="7"/>
  <c r="H253" i="7"/>
  <c r="Y252" i="7"/>
  <c r="H252" i="7"/>
  <c r="Y251" i="7"/>
  <c r="H251" i="7"/>
  <c r="Y250" i="7"/>
  <c r="H250" i="7"/>
  <c r="Y249" i="7"/>
  <c r="H249" i="7"/>
  <c r="Y248" i="7"/>
  <c r="H248" i="7"/>
  <c r="Y247" i="7"/>
  <c r="H247" i="7"/>
  <c r="Y246" i="7"/>
  <c r="H246" i="7"/>
  <c r="Y245" i="7"/>
  <c r="H245" i="7"/>
  <c r="Y244" i="7"/>
  <c r="H244" i="7"/>
  <c r="Y243" i="7"/>
  <c r="H243" i="7"/>
  <c r="Y242" i="7"/>
  <c r="H242" i="7"/>
  <c r="Y241" i="7"/>
  <c r="H241" i="7"/>
  <c r="Y240" i="7"/>
  <c r="H240" i="7"/>
  <c r="Y239" i="7"/>
  <c r="H239" i="7"/>
  <c r="Y238" i="7"/>
  <c r="H238" i="7"/>
  <c r="Y237" i="7"/>
  <c r="H237" i="7"/>
  <c r="Y236" i="7"/>
  <c r="H236" i="7"/>
  <c r="Y235" i="7"/>
  <c r="H235" i="7"/>
  <c r="Y234" i="7"/>
  <c r="H234" i="7"/>
  <c r="Y233" i="7"/>
  <c r="H233" i="7"/>
  <c r="Y232" i="7"/>
  <c r="H232" i="7"/>
  <c r="Y231" i="7"/>
  <c r="H231" i="7"/>
  <c r="Y230" i="7"/>
  <c r="H230" i="7"/>
  <c r="Y229" i="7"/>
  <c r="H229" i="7"/>
  <c r="Y228" i="7"/>
  <c r="H228" i="7"/>
  <c r="Y227" i="7"/>
  <c r="H227" i="7"/>
  <c r="Y226" i="7"/>
  <c r="H226" i="7"/>
  <c r="Y225" i="7"/>
  <c r="H225" i="7"/>
  <c r="Y224" i="7"/>
  <c r="H224" i="7"/>
  <c r="Y223" i="7"/>
  <c r="H223" i="7"/>
  <c r="Y222" i="7"/>
  <c r="H222" i="7"/>
  <c r="Y221" i="7"/>
  <c r="H221" i="7"/>
  <c r="Y220" i="7"/>
  <c r="H220" i="7"/>
  <c r="Y219" i="7"/>
  <c r="H219" i="7"/>
  <c r="Y218" i="7"/>
  <c r="H218" i="7"/>
  <c r="Y217" i="7"/>
  <c r="H217" i="7"/>
  <c r="Y216" i="7"/>
  <c r="H216" i="7"/>
  <c r="Y215" i="7"/>
  <c r="H215" i="7"/>
  <c r="Y214" i="7"/>
  <c r="H214" i="7"/>
  <c r="Y213" i="7"/>
  <c r="H213" i="7"/>
  <c r="Y212" i="7"/>
  <c r="H212" i="7"/>
  <c r="Y211" i="7"/>
  <c r="H211" i="7"/>
  <c r="Y210" i="7"/>
  <c r="H210" i="7"/>
  <c r="Y209" i="7"/>
  <c r="H209" i="7"/>
  <c r="Y208" i="7"/>
  <c r="H208" i="7"/>
  <c r="Y207" i="7"/>
  <c r="H207" i="7"/>
  <c r="Y206" i="7"/>
  <c r="H206" i="7"/>
  <c r="Y205" i="7"/>
  <c r="H205" i="7"/>
  <c r="Y204" i="7"/>
  <c r="H204" i="7"/>
  <c r="Y203" i="7"/>
  <c r="H203" i="7"/>
  <c r="Y202" i="7"/>
  <c r="H202" i="7"/>
  <c r="Y201" i="7"/>
  <c r="H201" i="7"/>
  <c r="Y200" i="7"/>
  <c r="H200" i="7"/>
  <c r="Y199" i="7"/>
  <c r="H199" i="7"/>
  <c r="Y198" i="7"/>
  <c r="H198" i="7"/>
  <c r="Y197" i="7"/>
  <c r="H197" i="7"/>
  <c r="Y196" i="7"/>
  <c r="H196" i="7"/>
  <c r="Y195" i="7"/>
  <c r="H195" i="7"/>
  <c r="Y194" i="7"/>
  <c r="H194" i="7"/>
  <c r="Y193" i="7"/>
  <c r="H193" i="7"/>
  <c r="Y192" i="7"/>
  <c r="H192" i="7"/>
  <c r="Y191" i="7"/>
  <c r="H191" i="7"/>
  <c r="Y190" i="7"/>
  <c r="H190" i="7"/>
  <c r="Y189" i="7"/>
  <c r="H189" i="7"/>
  <c r="Y188" i="7"/>
  <c r="H188" i="7"/>
  <c r="Y187" i="7"/>
  <c r="H187" i="7"/>
  <c r="Y186" i="7"/>
  <c r="H186" i="7"/>
  <c r="Y185" i="7"/>
  <c r="H185" i="7"/>
  <c r="Y184" i="7"/>
  <c r="H184" i="7"/>
  <c r="Y183" i="7"/>
  <c r="H183" i="7"/>
  <c r="Y182" i="7"/>
  <c r="H182" i="7"/>
  <c r="Y181" i="7"/>
  <c r="H181" i="7"/>
  <c r="Y180" i="7"/>
  <c r="H180" i="7"/>
  <c r="Y179" i="7"/>
  <c r="H179" i="7"/>
  <c r="Y178" i="7"/>
  <c r="H178" i="7"/>
  <c r="Y177" i="7"/>
  <c r="H177" i="7"/>
  <c r="Y176" i="7"/>
  <c r="H176" i="7"/>
  <c r="Y175" i="7"/>
  <c r="H175" i="7"/>
  <c r="Y174" i="7"/>
  <c r="H174" i="7"/>
  <c r="Y173" i="7"/>
  <c r="H173" i="7"/>
  <c r="Y172" i="7"/>
  <c r="H172" i="7"/>
  <c r="Y171" i="7"/>
  <c r="H171" i="7"/>
  <c r="Y170" i="7"/>
  <c r="H170" i="7"/>
  <c r="Y169" i="7"/>
  <c r="H169" i="7"/>
  <c r="Y168" i="7"/>
  <c r="H168" i="7"/>
  <c r="Y167" i="7"/>
  <c r="H167" i="7"/>
  <c r="Y166" i="7"/>
  <c r="H166" i="7"/>
  <c r="Y165" i="7"/>
  <c r="H165" i="7"/>
  <c r="Y164" i="7"/>
  <c r="H164" i="7"/>
  <c r="Y163" i="7"/>
  <c r="H163" i="7"/>
  <c r="Y162" i="7"/>
  <c r="H162" i="7"/>
  <c r="Y161" i="7"/>
  <c r="H161" i="7"/>
  <c r="Y160" i="7"/>
  <c r="H160" i="7"/>
  <c r="Y159" i="7"/>
  <c r="H159" i="7"/>
  <c r="Y158" i="7"/>
  <c r="H158" i="7"/>
  <c r="Y157" i="7"/>
  <c r="H157" i="7"/>
  <c r="Y156" i="7"/>
  <c r="H156" i="7"/>
  <c r="Y155" i="7"/>
  <c r="H155" i="7"/>
  <c r="Y154" i="7"/>
  <c r="H154" i="7"/>
  <c r="Y153" i="7"/>
  <c r="H153" i="7"/>
  <c r="Y152" i="7"/>
  <c r="H152" i="7"/>
  <c r="Y151" i="7"/>
  <c r="H151" i="7"/>
  <c r="Y150" i="7"/>
  <c r="H150" i="7"/>
  <c r="Y149" i="7"/>
  <c r="H149" i="7"/>
  <c r="Y148" i="7"/>
  <c r="H148" i="7"/>
  <c r="Y147" i="7"/>
  <c r="H147" i="7"/>
  <c r="Y146" i="7"/>
  <c r="H146" i="7"/>
  <c r="Y145" i="7"/>
  <c r="H145" i="7"/>
  <c r="Y144" i="7"/>
  <c r="H144" i="7"/>
  <c r="Y143" i="7"/>
  <c r="H143" i="7"/>
  <c r="Y142" i="7"/>
  <c r="H142" i="7"/>
  <c r="Y141" i="7"/>
  <c r="H141" i="7"/>
  <c r="Y140" i="7"/>
  <c r="H140" i="7"/>
  <c r="Y139" i="7"/>
  <c r="H139" i="7"/>
  <c r="Y138" i="7"/>
  <c r="H138" i="7"/>
  <c r="Y137" i="7"/>
  <c r="H137" i="7"/>
  <c r="Y136" i="7"/>
  <c r="H136" i="7"/>
  <c r="Y135" i="7"/>
  <c r="H135" i="7"/>
  <c r="Y134" i="7"/>
  <c r="H134" i="7"/>
  <c r="Y133" i="7"/>
  <c r="H133" i="7"/>
  <c r="Y132" i="7"/>
  <c r="H132" i="7"/>
  <c r="Y131" i="7"/>
  <c r="H131" i="7"/>
  <c r="Y130" i="7"/>
  <c r="H130" i="7"/>
  <c r="Y129" i="7"/>
  <c r="H129" i="7"/>
  <c r="Y128" i="7"/>
  <c r="H128" i="7"/>
  <c r="Y127" i="7"/>
  <c r="H127" i="7"/>
  <c r="Y126" i="7"/>
  <c r="H126" i="7"/>
  <c r="Y125" i="7"/>
  <c r="H125" i="7"/>
  <c r="Y124" i="7"/>
  <c r="H124" i="7"/>
  <c r="Y123" i="7"/>
  <c r="H123" i="7"/>
  <c r="Y122" i="7"/>
  <c r="H122" i="7"/>
  <c r="Y121" i="7"/>
  <c r="H121" i="7"/>
  <c r="Y120" i="7"/>
  <c r="H120" i="7"/>
  <c r="Y119" i="7"/>
  <c r="H119" i="7"/>
  <c r="Y118" i="7"/>
  <c r="H118" i="7"/>
  <c r="Y117" i="7"/>
  <c r="H117" i="7"/>
  <c r="Y116" i="7"/>
  <c r="H116" i="7"/>
  <c r="Y115" i="7"/>
  <c r="H115" i="7"/>
  <c r="Y114" i="7"/>
  <c r="H114" i="7"/>
  <c r="Y113" i="7"/>
  <c r="H113" i="7"/>
  <c r="Y112" i="7"/>
  <c r="H112" i="7"/>
  <c r="Y111" i="7"/>
  <c r="H111" i="7"/>
  <c r="Y110" i="7"/>
  <c r="H110" i="7"/>
  <c r="Y109" i="7"/>
  <c r="H109" i="7"/>
  <c r="Y108" i="7"/>
  <c r="H108" i="7"/>
  <c r="Y107" i="7"/>
  <c r="H107" i="7"/>
  <c r="Y106" i="7"/>
  <c r="H106" i="7"/>
  <c r="Y105" i="7"/>
  <c r="H105" i="7"/>
  <c r="Y104" i="7"/>
  <c r="H104" i="7"/>
  <c r="Y103" i="7"/>
  <c r="H103" i="7"/>
  <c r="Y102" i="7"/>
  <c r="H102" i="7"/>
  <c r="Y101" i="7"/>
  <c r="H101" i="7"/>
  <c r="Y100" i="7"/>
  <c r="H100" i="7"/>
  <c r="Y99" i="7"/>
  <c r="H99" i="7"/>
  <c r="Y98" i="7"/>
  <c r="H98" i="7"/>
  <c r="Y97" i="7"/>
  <c r="H97" i="7"/>
  <c r="Y96" i="7"/>
  <c r="H96" i="7"/>
  <c r="Y95" i="7"/>
  <c r="H95" i="7"/>
  <c r="Y94" i="7"/>
  <c r="H94" i="7"/>
  <c r="Y93" i="7"/>
  <c r="H93" i="7"/>
  <c r="Y92" i="7"/>
  <c r="H92" i="7"/>
  <c r="Y91" i="7"/>
  <c r="H91" i="7"/>
  <c r="Y90" i="7"/>
  <c r="H90" i="7"/>
  <c r="Y89" i="7"/>
  <c r="H89" i="7"/>
  <c r="Y88" i="7"/>
  <c r="H88" i="7"/>
  <c r="Y87" i="7"/>
  <c r="H87" i="7"/>
  <c r="Y86" i="7"/>
  <c r="H86" i="7"/>
  <c r="Y85" i="7"/>
  <c r="H85" i="7"/>
  <c r="Y84" i="7"/>
  <c r="H84" i="7"/>
  <c r="Y83" i="7"/>
  <c r="H83" i="7"/>
  <c r="Y82" i="7"/>
  <c r="H82" i="7"/>
  <c r="Y81" i="7"/>
  <c r="H81" i="7"/>
  <c r="Y80" i="7"/>
  <c r="H80" i="7"/>
  <c r="Y79" i="7"/>
  <c r="H79" i="7"/>
  <c r="Y78" i="7"/>
  <c r="H78" i="7"/>
  <c r="Y77" i="7"/>
  <c r="H77" i="7"/>
  <c r="Y76" i="7"/>
  <c r="H76" i="7"/>
  <c r="Y75" i="7"/>
  <c r="H75" i="7"/>
  <c r="Y74" i="7"/>
  <c r="H74" i="7"/>
  <c r="Y73" i="7"/>
  <c r="H73" i="7"/>
  <c r="Y72" i="7"/>
  <c r="H72" i="7"/>
  <c r="Y71" i="7"/>
  <c r="H71" i="7"/>
  <c r="Y70" i="7"/>
  <c r="H70" i="7"/>
  <c r="Y69" i="7"/>
  <c r="H69" i="7"/>
  <c r="Y68" i="7"/>
  <c r="H68" i="7"/>
  <c r="Y67" i="7"/>
  <c r="H67" i="7"/>
  <c r="Y66" i="7"/>
  <c r="H66" i="7"/>
  <c r="Y65" i="7"/>
  <c r="H65" i="7"/>
  <c r="Y64" i="7"/>
  <c r="H64" i="7"/>
  <c r="Y63" i="7"/>
  <c r="H63" i="7"/>
  <c r="Y62" i="7"/>
  <c r="H62" i="7"/>
  <c r="Y61" i="7"/>
  <c r="H61" i="7"/>
  <c r="Y60" i="7"/>
  <c r="H60" i="7"/>
  <c r="Y59" i="7"/>
  <c r="H59" i="7"/>
  <c r="Y58" i="7"/>
  <c r="H58" i="7"/>
  <c r="Y57" i="7"/>
  <c r="H57" i="7"/>
  <c r="Y56" i="7"/>
  <c r="H56" i="7"/>
  <c r="Y55" i="7"/>
  <c r="H55" i="7"/>
  <c r="Y54" i="7"/>
  <c r="H54" i="7"/>
  <c r="Y53" i="7"/>
  <c r="H53" i="7"/>
  <c r="Y52" i="7"/>
  <c r="H52" i="7"/>
  <c r="Y51" i="7"/>
  <c r="H51" i="7"/>
  <c r="Y50" i="7"/>
  <c r="H50" i="7"/>
  <c r="Y49" i="7"/>
  <c r="H49" i="7"/>
  <c r="Y48" i="7"/>
  <c r="H48" i="7"/>
  <c r="Y47" i="7"/>
  <c r="H47" i="7"/>
  <c r="Y46" i="7"/>
  <c r="H46" i="7"/>
  <c r="Y45" i="7"/>
  <c r="H45" i="7"/>
  <c r="Y44" i="7"/>
  <c r="H44" i="7"/>
  <c r="Y43" i="7"/>
  <c r="H43" i="7"/>
  <c r="Y42" i="7"/>
  <c r="H42" i="7"/>
  <c r="Y41" i="7"/>
  <c r="H41" i="7"/>
  <c r="Y40" i="7"/>
  <c r="H40" i="7"/>
  <c r="Y39" i="7"/>
  <c r="H39" i="7"/>
  <c r="Y38" i="7"/>
  <c r="H38" i="7"/>
  <c r="Y37" i="7"/>
  <c r="H37" i="7"/>
  <c r="Y36" i="7"/>
  <c r="H36" i="7"/>
  <c r="Y35" i="7"/>
  <c r="H35" i="7"/>
  <c r="Y34" i="7"/>
  <c r="H34" i="7"/>
  <c r="Y33" i="7"/>
  <c r="H33" i="7"/>
  <c r="Y32" i="7"/>
  <c r="H32" i="7"/>
  <c r="Y31" i="7"/>
  <c r="H31" i="7"/>
  <c r="Y30" i="7"/>
  <c r="H30" i="7"/>
  <c r="Y29" i="7"/>
  <c r="H29" i="7"/>
  <c r="Y28" i="7"/>
  <c r="H28" i="7"/>
  <c r="Y27" i="7"/>
  <c r="Z26" i="7" s="1"/>
  <c r="H27" i="7"/>
  <c r="H26" i="7"/>
  <c r="J418" i="7" l="1"/>
  <c r="J734" i="7"/>
  <c r="J736" i="7"/>
  <c r="J738" i="7"/>
  <c r="N737" i="7" s="1"/>
  <c r="J740" i="7"/>
  <c r="S739" i="7" s="1"/>
  <c r="J742" i="7"/>
  <c r="J744" i="7"/>
  <c r="R743" i="7" s="1"/>
  <c r="J746" i="7"/>
  <c r="N745" i="7" s="1"/>
  <c r="J748" i="7"/>
  <c r="M747" i="7" s="1"/>
  <c r="J750" i="7"/>
  <c r="J752" i="7"/>
  <c r="S751" i="7" s="1"/>
  <c r="J754" i="7"/>
  <c r="N753" i="7" s="1"/>
  <c r="S755" i="7"/>
  <c r="J28" i="7"/>
  <c r="J30" i="7"/>
  <c r="M29" i="7" s="1"/>
  <c r="J32" i="7"/>
  <c r="S31" i="7" s="1"/>
  <c r="J34" i="7"/>
  <c r="M33" i="7" s="1"/>
  <c r="J36" i="7"/>
  <c r="J38" i="7"/>
  <c r="M37" i="7" s="1"/>
  <c r="J40" i="7"/>
  <c r="R39" i="7" s="1"/>
  <c r="J42" i="7"/>
  <c r="R41" i="7" s="1"/>
  <c r="J44" i="7"/>
  <c r="J46" i="7"/>
  <c r="R45" i="7" s="1"/>
  <c r="J48" i="7"/>
  <c r="J50" i="7"/>
  <c r="S49" i="7" s="1"/>
  <c r="J52" i="7"/>
  <c r="J54" i="7"/>
  <c r="N53" i="7" s="1"/>
  <c r="J56" i="7"/>
  <c r="J58" i="7"/>
  <c r="J60" i="7"/>
  <c r="J62" i="7"/>
  <c r="J64" i="7"/>
  <c r="R63" i="7" s="1"/>
  <c r="J66" i="7"/>
  <c r="N65" i="7" s="1"/>
  <c r="J68" i="7"/>
  <c r="J70" i="7"/>
  <c r="M69" i="7" s="1"/>
  <c r="J72" i="7"/>
  <c r="S71" i="7" s="1"/>
  <c r="J74" i="7"/>
  <c r="J76" i="7"/>
  <c r="J78" i="7"/>
  <c r="R77" i="7" s="1"/>
  <c r="J80" i="7"/>
  <c r="R79" i="7" s="1"/>
  <c r="J82" i="7"/>
  <c r="S81" i="7" s="1"/>
  <c r="J84" i="7"/>
  <c r="J86" i="7"/>
  <c r="J88" i="7"/>
  <c r="S87" i="7" s="1"/>
  <c r="J90" i="7"/>
  <c r="J92" i="7"/>
  <c r="J94" i="7"/>
  <c r="M93" i="7" s="1"/>
  <c r="J96" i="7"/>
  <c r="J98" i="7"/>
  <c r="N97" i="7" s="1"/>
  <c r="J100" i="7"/>
  <c r="J102" i="7"/>
  <c r="J104" i="7"/>
  <c r="J106" i="7"/>
  <c r="R105" i="7" s="1"/>
  <c r="J108" i="7"/>
  <c r="J110" i="7"/>
  <c r="M109" i="7" s="1"/>
  <c r="J118" i="7"/>
  <c r="N117" i="7" s="1"/>
  <c r="J120" i="7"/>
  <c r="J122" i="7"/>
  <c r="J124" i="7"/>
  <c r="N123" i="7" s="1"/>
  <c r="J126" i="7"/>
  <c r="R125" i="7" s="1"/>
  <c r="J128" i="7"/>
  <c r="R127" i="7" s="1"/>
  <c r="J130" i="7"/>
  <c r="J132" i="7"/>
  <c r="N131" i="7" s="1"/>
  <c r="J134" i="7"/>
  <c r="J136" i="7"/>
  <c r="J138" i="7"/>
  <c r="J140" i="7"/>
  <c r="R139" i="7" s="1"/>
  <c r="J142" i="7"/>
  <c r="R141" i="7" s="1"/>
  <c r="J144" i="7"/>
  <c r="R143" i="7" s="1"/>
  <c r="J146" i="7"/>
  <c r="J148" i="7"/>
  <c r="N147" i="7" s="1"/>
  <c r="J150" i="7"/>
  <c r="S149" i="7" s="1"/>
  <c r="J152" i="7"/>
  <c r="S151" i="7" s="1"/>
  <c r="J154" i="7"/>
  <c r="J156" i="7"/>
  <c r="J158" i="7"/>
  <c r="N157" i="7" s="1"/>
  <c r="J160" i="7"/>
  <c r="R159" i="7" s="1"/>
  <c r="J162" i="7"/>
  <c r="J164" i="7"/>
  <c r="R163" i="7" s="1"/>
  <c r="J166" i="7"/>
  <c r="S165" i="7" s="1"/>
  <c r="J168" i="7"/>
  <c r="J170" i="7"/>
  <c r="J172" i="7"/>
  <c r="S171" i="7" s="1"/>
  <c r="J174" i="7"/>
  <c r="R173" i="7" s="1"/>
  <c r="J176" i="7"/>
  <c r="J178" i="7"/>
  <c r="J180" i="7"/>
  <c r="J182" i="7"/>
  <c r="N181" i="7" s="1"/>
  <c r="J184" i="7"/>
  <c r="S183" i="7" s="1"/>
  <c r="J186" i="7"/>
  <c r="J188" i="7"/>
  <c r="N187" i="7" s="1"/>
  <c r="J190" i="7"/>
  <c r="N189" i="7" s="1"/>
  <c r="J192" i="7"/>
  <c r="R191" i="7" s="1"/>
  <c r="J194" i="7"/>
  <c r="J196" i="7"/>
  <c r="M195" i="7" s="1"/>
  <c r="J198" i="7"/>
  <c r="J200" i="7"/>
  <c r="J202" i="7"/>
  <c r="J204" i="7"/>
  <c r="M203" i="7" s="1"/>
  <c r="J206" i="7"/>
  <c r="R205" i="7" s="1"/>
  <c r="J208" i="7"/>
  <c r="J210" i="7"/>
  <c r="J216" i="7"/>
  <c r="R215" i="7" s="1"/>
  <c r="J218" i="7"/>
  <c r="N217" i="7" s="1"/>
  <c r="J220" i="7"/>
  <c r="N219" i="7" s="1"/>
  <c r="J222" i="7"/>
  <c r="J224" i="7"/>
  <c r="J226" i="7"/>
  <c r="N225" i="7" s="1"/>
  <c r="J228" i="7"/>
  <c r="S227" i="7" s="1"/>
  <c r="J230" i="7"/>
  <c r="J232" i="7"/>
  <c r="S231" i="7" s="1"/>
  <c r="J234" i="7"/>
  <c r="N233" i="7" s="1"/>
  <c r="J236" i="7"/>
  <c r="N235" i="7" s="1"/>
  <c r="J238" i="7"/>
  <c r="J240" i="7"/>
  <c r="N239" i="7" s="1"/>
  <c r="J242" i="7"/>
  <c r="N241" i="7" s="1"/>
  <c r="J244" i="7"/>
  <c r="S243" i="7" s="1"/>
  <c r="J246" i="7"/>
  <c r="J248" i="7"/>
  <c r="N247" i="7" s="1"/>
  <c r="J250" i="7"/>
  <c r="N249" i="7" s="1"/>
  <c r="J252" i="7"/>
  <c r="N251" i="7" s="1"/>
  <c r="J254" i="7"/>
  <c r="J256" i="7"/>
  <c r="M255" i="7" s="1"/>
  <c r="J258" i="7"/>
  <c r="N257" i="7" s="1"/>
  <c r="J260" i="7"/>
  <c r="S259" i="7" s="1"/>
  <c r="J262" i="7"/>
  <c r="J264" i="7"/>
  <c r="J266" i="7"/>
  <c r="N265" i="7" s="1"/>
  <c r="J268" i="7"/>
  <c r="N267" i="7" s="1"/>
  <c r="J270" i="7"/>
  <c r="J272" i="7"/>
  <c r="J274" i="7"/>
  <c r="N273" i="7" s="1"/>
  <c r="J276" i="7"/>
  <c r="S275" i="7" s="1"/>
  <c r="J278" i="7"/>
  <c r="J280" i="7"/>
  <c r="N279" i="7" s="1"/>
  <c r="J282" i="7"/>
  <c r="N281" i="7" s="1"/>
  <c r="J284" i="7"/>
  <c r="N283" i="7" s="1"/>
  <c r="J286" i="7"/>
  <c r="J288" i="7"/>
  <c r="R287" i="7" s="1"/>
  <c r="J290" i="7"/>
  <c r="N289" i="7" s="1"/>
  <c r="J292" i="7"/>
  <c r="S291" i="7" s="1"/>
  <c r="J294" i="7"/>
  <c r="J296" i="7"/>
  <c r="N295" i="7" s="1"/>
  <c r="J298" i="7"/>
  <c r="N297" i="7" s="1"/>
  <c r="J300" i="7"/>
  <c r="N299" i="7" s="1"/>
  <c r="J302" i="7"/>
  <c r="J304" i="7"/>
  <c r="M303" i="7" s="1"/>
  <c r="J306" i="7"/>
  <c r="N305" i="7" s="1"/>
  <c r="J308" i="7"/>
  <c r="S307" i="7" s="1"/>
  <c r="J310" i="7"/>
  <c r="J312" i="7"/>
  <c r="N311" i="7" s="1"/>
  <c r="J314" i="7"/>
  <c r="N313" i="7" s="1"/>
  <c r="J316" i="7"/>
  <c r="N315" i="7" s="1"/>
  <c r="J318" i="7"/>
  <c r="J320" i="7"/>
  <c r="N319" i="7" s="1"/>
  <c r="J322" i="7"/>
  <c r="N321" i="7" s="1"/>
  <c r="J324" i="7"/>
  <c r="S323" i="7" s="1"/>
  <c r="J326" i="7"/>
  <c r="J328" i="7"/>
  <c r="R327" i="7" s="1"/>
  <c r="J330" i="7"/>
  <c r="N329" i="7" s="1"/>
  <c r="J332" i="7"/>
  <c r="N331" i="7" s="1"/>
  <c r="J334" i="7"/>
  <c r="J336" i="7"/>
  <c r="N335" i="7" s="1"/>
  <c r="J338" i="7"/>
  <c r="N337" i="7" s="1"/>
  <c r="J340" i="7"/>
  <c r="S339" i="7" s="1"/>
  <c r="J342" i="7"/>
  <c r="J344" i="7"/>
  <c r="J346" i="7"/>
  <c r="N345" i="7" s="1"/>
  <c r="J348" i="7"/>
  <c r="N347" i="7" s="1"/>
  <c r="J350" i="7"/>
  <c r="J352" i="7"/>
  <c r="N351" i="7" s="1"/>
  <c r="J354" i="7"/>
  <c r="N353" i="7" s="1"/>
  <c r="J356" i="7"/>
  <c r="S355" i="7" s="1"/>
  <c r="J358" i="7"/>
  <c r="J360" i="7"/>
  <c r="R359" i="7" s="1"/>
  <c r="J362" i="7"/>
  <c r="N361" i="7" s="1"/>
  <c r="J364" i="7"/>
  <c r="N363" i="7" s="1"/>
  <c r="J366" i="7"/>
  <c r="J368" i="7"/>
  <c r="N367" i="7" s="1"/>
  <c r="J370" i="7"/>
  <c r="N369" i="7" s="1"/>
  <c r="J372" i="7"/>
  <c r="S371" i="7" s="1"/>
  <c r="J374" i="7"/>
  <c r="J376" i="7"/>
  <c r="N375" i="7" s="1"/>
  <c r="J378" i="7"/>
  <c r="N377" i="7" s="1"/>
  <c r="J380" i="7"/>
  <c r="N379" i="7" s="1"/>
  <c r="J382" i="7"/>
  <c r="J384" i="7"/>
  <c r="M383" i="7" s="1"/>
  <c r="J386" i="7"/>
  <c r="N385" i="7" s="1"/>
  <c r="J388" i="7"/>
  <c r="S387" i="7" s="1"/>
  <c r="J390" i="7"/>
  <c r="J392" i="7"/>
  <c r="M391" i="7" s="1"/>
  <c r="J394" i="7"/>
  <c r="N393" i="7" s="1"/>
  <c r="J396" i="7"/>
  <c r="N395" i="7" s="1"/>
  <c r="J398" i="7"/>
  <c r="J400" i="7"/>
  <c r="S399" i="7" s="1"/>
  <c r="J402" i="7"/>
  <c r="N401" i="7" s="1"/>
  <c r="J404" i="7"/>
  <c r="S403" i="7" s="1"/>
  <c r="J406" i="7"/>
  <c r="J408" i="7"/>
  <c r="N407" i="7" s="1"/>
  <c r="J410" i="7"/>
  <c r="N409" i="7" s="1"/>
  <c r="J412" i="7"/>
  <c r="N411" i="7" s="1"/>
  <c r="J414" i="7"/>
  <c r="J416" i="7"/>
  <c r="R415" i="7" s="1"/>
  <c r="J420" i="7"/>
  <c r="S419" i="7" s="1"/>
  <c r="J422" i="7"/>
  <c r="S421" i="7" s="1"/>
  <c r="J424" i="7"/>
  <c r="M423" i="7" s="1"/>
  <c r="J426" i="7"/>
  <c r="M425" i="7" s="1"/>
  <c r="J428" i="7"/>
  <c r="M427" i="7" s="1"/>
  <c r="J438" i="7"/>
  <c r="N437" i="7" s="1"/>
  <c r="J440" i="7"/>
  <c r="M439" i="7" s="1"/>
  <c r="J442" i="7"/>
  <c r="N441" i="7" s="1"/>
  <c r="J444" i="7"/>
  <c r="S443" i="7" s="1"/>
  <c r="J446" i="7"/>
  <c r="R445" i="7" s="1"/>
  <c r="J448" i="7"/>
  <c r="M447" i="7" s="1"/>
  <c r="J450" i="7"/>
  <c r="M449" i="7" s="1"/>
  <c r="J452" i="7"/>
  <c r="N451" i="7" s="1"/>
  <c r="J454" i="7"/>
  <c r="N453" i="7" s="1"/>
  <c r="J456" i="7"/>
  <c r="M455" i="7" s="1"/>
  <c r="J458" i="7"/>
  <c r="M457" i="7" s="1"/>
  <c r="J460" i="7"/>
  <c r="S459" i="7" s="1"/>
  <c r="J462" i="7"/>
  <c r="J464" i="7"/>
  <c r="M463" i="7" s="1"/>
  <c r="J466" i="7"/>
  <c r="R465" i="7" s="1"/>
  <c r="J468" i="7"/>
  <c r="M467" i="7" s="1"/>
  <c r="J470" i="7"/>
  <c r="N469" i="7" s="1"/>
  <c r="J472" i="7"/>
  <c r="M471" i="7" s="1"/>
  <c r="J474" i="7"/>
  <c r="S473" i="7" s="1"/>
  <c r="J476" i="7"/>
  <c r="S475" i="7" s="1"/>
  <c r="J478" i="7"/>
  <c r="R477" i="7" s="1"/>
  <c r="J480" i="7"/>
  <c r="M479" i="7" s="1"/>
  <c r="J482" i="7"/>
  <c r="M481" i="7" s="1"/>
  <c r="J484" i="7"/>
  <c r="S483" i="7" s="1"/>
  <c r="J486" i="7"/>
  <c r="N485" i="7" s="1"/>
  <c r="J488" i="7"/>
  <c r="M487" i="7" s="1"/>
  <c r="J490" i="7"/>
  <c r="J492" i="7"/>
  <c r="S491" i="7" s="1"/>
  <c r="J494" i="7"/>
  <c r="N493" i="7" s="1"/>
  <c r="J496" i="7"/>
  <c r="M495" i="7" s="1"/>
  <c r="J498" i="7"/>
  <c r="M497" i="7" s="1"/>
  <c r="J500" i="7"/>
  <c r="M499" i="7" s="1"/>
  <c r="J502" i="7"/>
  <c r="S501" i="7" s="1"/>
  <c r="J504" i="7"/>
  <c r="M503" i="7" s="1"/>
  <c r="J506" i="7"/>
  <c r="J508" i="7"/>
  <c r="S507" i="7" s="1"/>
  <c r="J510" i="7"/>
  <c r="R509" i="7" s="1"/>
  <c r="J512" i="7"/>
  <c r="M511" i="7" s="1"/>
  <c r="J524" i="7"/>
  <c r="N523" i="7" s="1"/>
  <c r="J526" i="7"/>
  <c r="M525" i="7" s="1"/>
  <c r="J528" i="7"/>
  <c r="S527" i="7" s="1"/>
  <c r="J530" i="7"/>
  <c r="J532" i="7"/>
  <c r="J534" i="7"/>
  <c r="N533" i="7" s="1"/>
  <c r="J536" i="7"/>
  <c r="M535" i="7" s="1"/>
  <c r="J538" i="7"/>
  <c r="J540" i="7"/>
  <c r="M539" i="7" s="1"/>
  <c r="J542" i="7"/>
  <c r="M541" i="7" s="1"/>
  <c r="J544" i="7"/>
  <c r="S543" i="7" s="1"/>
  <c r="J560" i="7"/>
  <c r="M559" i="7" s="1"/>
  <c r="J562" i="7"/>
  <c r="J564" i="7"/>
  <c r="R563" i="7" s="1"/>
  <c r="J576" i="7"/>
  <c r="J578" i="7"/>
  <c r="J596" i="7"/>
  <c r="M595" i="7" s="1"/>
  <c r="J598" i="7"/>
  <c r="M597" i="7" s="1"/>
  <c r="J612" i="7"/>
  <c r="S611" i="7" s="1"/>
  <c r="J614" i="7"/>
  <c r="J624" i="7"/>
  <c r="R623" i="7" s="1"/>
  <c r="J636" i="7"/>
  <c r="S635" i="7" s="1"/>
  <c r="J646" i="7"/>
  <c r="S645" i="7" s="1"/>
  <c r="J648" i="7"/>
  <c r="M647" i="7" s="1"/>
  <c r="J662" i="7"/>
  <c r="R661" i="7" s="1"/>
  <c r="J664" i="7"/>
  <c r="R663" i="7" s="1"/>
  <c r="J674" i="7"/>
  <c r="M673" i="7" s="1"/>
  <c r="J676" i="7"/>
  <c r="M675" i="7" s="1"/>
  <c r="J678" i="7"/>
  <c r="N677" i="7" s="1"/>
  <c r="J680" i="7"/>
  <c r="R679" i="7" s="1"/>
  <c r="J682" i="7"/>
  <c r="S681" i="7" s="1"/>
  <c r="J684" i="7"/>
  <c r="M683" i="7" s="1"/>
  <c r="J686" i="7"/>
  <c r="J688" i="7"/>
  <c r="M687" i="7" s="1"/>
  <c r="J690" i="7"/>
  <c r="M689" i="7" s="1"/>
  <c r="J692" i="7"/>
  <c r="M691" i="7" s="1"/>
  <c r="J694" i="7"/>
  <c r="S693" i="7" s="1"/>
  <c r="J696" i="7"/>
  <c r="S695" i="7" s="1"/>
  <c r="J698" i="7"/>
  <c r="J700" i="7"/>
  <c r="M699" i="7" s="1"/>
  <c r="J702" i="7"/>
  <c r="S701" i="7" s="1"/>
  <c r="J704" i="7"/>
  <c r="R703" i="7" s="1"/>
  <c r="J706" i="7"/>
  <c r="M705" i="7" s="1"/>
  <c r="J751" i="7"/>
  <c r="J753" i="7"/>
  <c r="M752" i="7" s="1"/>
  <c r="J755" i="7"/>
  <c r="R754" i="7" s="1"/>
  <c r="J114" i="7"/>
  <c r="J588" i="7"/>
  <c r="M587" i="7" s="1"/>
  <c r="J590" i="7"/>
  <c r="S589" i="7" s="1"/>
  <c r="J592" i="7"/>
  <c r="R591" i="7" s="1"/>
  <c r="J594" i="7"/>
  <c r="J112" i="7"/>
  <c r="M111" i="7" s="1"/>
  <c r="J116" i="7"/>
  <c r="J514" i="7"/>
  <c r="N513" i="7" s="1"/>
  <c r="J516" i="7"/>
  <c r="J518" i="7"/>
  <c r="N517" i="7" s="1"/>
  <c r="J520" i="7"/>
  <c r="R519" i="7" s="1"/>
  <c r="J522" i="7"/>
  <c r="N521" i="7" s="1"/>
  <c r="J580" i="7"/>
  <c r="J584" i="7"/>
  <c r="J626" i="7"/>
  <c r="N625" i="7" s="1"/>
  <c r="J582" i="7"/>
  <c r="S581" i="7" s="1"/>
  <c r="J586" i="7"/>
  <c r="S585" i="7" s="1"/>
  <c r="J26" i="7"/>
  <c r="J546" i="7"/>
  <c r="J749" i="7"/>
  <c r="M748" i="7" s="1"/>
  <c r="J574" i="7"/>
  <c r="J548" i="7"/>
  <c r="M547" i="7" s="1"/>
  <c r="J550" i="7"/>
  <c r="M549" i="7" s="1"/>
  <c r="J552" i="7"/>
  <c r="S551" i="7" s="1"/>
  <c r="J554" i="7"/>
  <c r="M553" i="7" s="1"/>
  <c r="J558" i="7"/>
  <c r="N557" i="7" s="1"/>
  <c r="J556" i="7"/>
  <c r="R555" i="7" s="1"/>
  <c r="J600" i="7"/>
  <c r="R599" i="7" s="1"/>
  <c r="J616" i="7"/>
  <c r="J618" i="7"/>
  <c r="N617" i="7" s="1"/>
  <c r="J620" i="7"/>
  <c r="M619" i="7" s="1"/>
  <c r="J622" i="7"/>
  <c r="J566" i="7"/>
  <c r="J568" i="7"/>
  <c r="M567" i="7" s="1"/>
  <c r="J570" i="7"/>
  <c r="M569" i="7" s="1"/>
  <c r="J572" i="7"/>
  <c r="S571" i="7" s="1"/>
  <c r="J708" i="7"/>
  <c r="J710" i="7"/>
  <c r="N709" i="7" s="1"/>
  <c r="J712" i="7"/>
  <c r="R711" i="7" s="1"/>
  <c r="J714" i="7"/>
  <c r="N713" i="7" s="1"/>
  <c r="J716" i="7"/>
  <c r="J718" i="7"/>
  <c r="J720" i="7"/>
  <c r="N719" i="7" s="1"/>
  <c r="J722" i="7"/>
  <c r="R721" i="7" s="1"/>
  <c r="J724" i="7"/>
  <c r="R723" i="7" s="1"/>
  <c r="J747" i="7"/>
  <c r="M746" i="7" s="1"/>
  <c r="J650" i="7"/>
  <c r="J652" i="7"/>
  <c r="R651" i="7" s="1"/>
  <c r="J666" i="7"/>
  <c r="R665" i="7" s="1"/>
  <c r="J668" i="7"/>
  <c r="J670" i="7"/>
  <c r="S669" i="7" s="1"/>
  <c r="J672" i="7"/>
  <c r="R671" i="7" s="1"/>
  <c r="J602" i="7"/>
  <c r="J604" i="7"/>
  <c r="M603" i="7" s="1"/>
  <c r="J606" i="7"/>
  <c r="J608" i="7"/>
  <c r="R607" i="7" s="1"/>
  <c r="J610" i="7"/>
  <c r="J212" i="7"/>
  <c r="J214" i="7"/>
  <c r="J638" i="7"/>
  <c r="S637" i="7" s="1"/>
  <c r="J640" i="7"/>
  <c r="J644" i="7"/>
  <c r="J654" i="7"/>
  <c r="N653" i="7" s="1"/>
  <c r="J656" i="7"/>
  <c r="R655" i="7" s="1"/>
  <c r="J658" i="7"/>
  <c r="J660" i="7"/>
  <c r="J642" i="7"/>
  <c r="M641" i="7" s="1"/>
  <c r="J29" i="7"/>
  <c r="R28" i="7" s="1"/>
  <c r="J33" i="7"/>
  <c r="J37" i="7"/>
  <c r="M36" i="7" s="1"/>
  <c r="J41" i="7"/>
  <c r="R40" i="7" s="1"/>
  <c r="J45" i="7"/>
  <c r="J49" i="7"/>
  <c r="S48" i="7" s="1"/>
  <c r="J53" i="7"/>
  <c r="M52" i="7" s="1"/>
  <c r="J57" i="7"/>
  <c r="N56" i="7" s="1"/>
  <c r="J61" i="7"/>
  <c r="M60" i="7" s="1"/>
  <c r="J65" i="7"/>
  <c r="J67" i="7"/>
  <c r="M66" i="7" s="1"/>
  <c r="J71" i="7"/>
  <c r="R70" i="7" s="1"/>
  <c r="J75" i="7"/>
  <c r="J79" i="7"/>
  <c r="J83" i="7"/>
  <c r="J87" i="7"/>
  <c r="R86" i="7" s="1"/>
  <c r="J91" i="7"/>
  <c r="R90" i="7" s="1"/>
  <c r="J95" i="7"/>
  <c r="J99" i="7"/>
  <c r="J103" i="7"/>
  <c r="R102" i="7" s="1"/>
  <c r="J107" i="7"/>
  <c r="S106" i="7" s="1"/>
  <c r="J111" i="7"/>
  <c r="J115" i="7"/>
  <c r="J117" i="7"/>
  <c r="M116" i="7" s="1"/>
  <c r="J121" i="7"/>
  <c r="R120" i="7" s="1"/>
  <c r="J125" i="7"/>
  <c r="J129" i="7"/>
  <c r="M128" i="7" s="1"/>
  <c r="J133" i="7"/>
  <c r="N132" i="7" s="1"/>
  <c r="J137" i="7"/>
  <c r="R136" i="7" s="1"/>
  <c r="J141" i="7"/>
  <c r="J145" i="7"/>
  <c r="M144" i="7" s="1"/>
  <c r="J149" i="7"/>
  <c r="N148" i="7" s="1"/>
  <c r="J153" i="7"/>
  <c r="R152" i="7" s="1"/>
  <c r="J157" i="7"/>
  <c r="J161" i="7"/>
  <c r="M160" i="7" s="1"/>
  <c r="J165" i="7"/>
  <c r="N164" i="7" s="1"/>
  <c r="J169" i="7"/>
  <c r="R168" i="7" s="1"/>
  <c r="J173" i="7"/>
  <c r="M172" i="7" s="1"/>
  <c r="J177" i="7"/>
  <c r="N176" i="7" s="1"/>
  <c r="J181" i="7"/>
  <c r="J185" i="7"/>
  <c r="R184" i="7" s="1"/>
  <c r="J189" i="7"/>
  <c r="J193" i="7"/>
  <c r="N192" i="7" s="1"/>
  <c r="J197" i="7"/>
  <c r="M196" i="7" s="1"/>
  <c r="J201" i="7"/>
  <c r="R200" i="7" s="1"/>
  <c r="J205" i="7"/>
  <c r="J207" i="7"/>
  <c r="M206" i="7" s="1"/>
  <c r="J211" i="7"/>
  <c r="M210" i="7" s="1"/>
  <c r="J215" i="7"/>
  <c r="R214" i="7" s="1"/>
  <c r="J219" i="7"/>
  <c r="J223" i="7"/>
  <c r="M222" i="7" s="1"/>
  <c r="J227" i="7"/>
  <c r="N226" i="7" s="1"/>
  <c r="J231" i="7"/>
  <c r="R230" i="7" s="1"/>
  <c r="J235" i="7"/>
  <c r="J239" i="7"/>
  <c r="M238" i="7" s="1"/>
  <c r="J243" i="7"/>
  <c r="S242" i="7" s="1"/>
  <c r="J247" i="7"/>
  <c r="R246" i="7" s="1"/>
  <c r="J251" i="7"/>
  <c r="S250" i="7" s="1"/>
  <c r="J255" i="7"/>
  <c r="M254" i="7" s="1"/>
  <c r="J259" i="7"/>
  <c r="N258" i="7" s="1"/>
  <c r="J263" i="7"/>
  <c r="R262" i="7" s="1"/>
  <c r="J265" i="7"/>
  <c r="R264" i="7" s="1"/>
  <c r="J430" i="7"/>
  <c r="J434" i="7"/>
  <c r="R433" i="7" s="1"/>
  <c r="J432" i="7"/>
  <c r="J436" i="7"/>
  <c r="J27" i="7"/>
  <c r="M26" i="7" s="1"/>
  <c r="J31" i="7"/>
  <c r="M30" i="7" s="1"/>
  <c r="J35" i="7"/>
  <c r="R34" i="7" s="1"/>
  <c r="J39" i="7"/>
  <c r="J43" i="7"/>
  <c r="M42" i="7" s="1"/>
  <c r="J47" i="7"/>
  <c r="R46" i="7" s="1"/>
  <c r="J51" i="7"/>
  <c r="S50" i="7" s="1"/>
  <c r="J55" i="7"/>
  <c r="J59" i="7"/>
  <c r="J63" i="7"/>
  <c r="R62" i="7" s="1"/>
  <c r="J69" i="7"/>
  <c r="S68" i="7" s="1"/>
  <c r="J73" i="7"/>
  <c r="R72" i="7" s="1"/>
  <c r="J77" i="7"/>
  <c r="J81" i="7"/>
  <c r="J85" i="7"/>
  <c r="J89" i="7"/>
  <c r="R88" i="7" s="1"/>
  <c r="J93" i="7"/>
  <c r="J97" i="7"/>
  <c r="N96" i="7" s="1"/>
  <c r="J101" i="7"/>
  <c r="J105" i="7"/>
  <c r="R104" i="7" s="1"/>
  <c r="J109" i="7"/>
  <c r="J113" i="7"/>
  <c r="R112" i="7" s="1"/>
  <c r="J119" i="7"/>
  <c r="R118" i="7" s="1"/>
  <c r="J123" i="7"/>
  <c r="J127" i="7"/>
  <c r="M126" i="7" s="1"/>
  <c r="J131" i="7"/>
  <c r="N130" i="7" s="1"/>
  <c r="J135" i="7"/>
  <c r="R134" i="7" s="1"/>
  <c r="J139" i="7"/>
  <c r="J143" i="7"/>
  <c r="M142" i="7" s="1"/>
  <c r="J147" i="7"/>
  <c r="M146" i="7" s="1"/>
  <c r="J151" i="7"/>
  <c r="R150" i="7" s="1"/>
  <c r="J155" i="7"/>
  <c r="J159" i="7"/>
  <c r="M158" i="7" s="1"/>
  <c r="J163" i="7"/>
  <c r="N162" i="7" s="1"/>
  <c r="J167" i="7"/>
  <c r="R166" i="7" s="1"/>
  <c r="J171" i="7"/>
  <c r="J175" i="7"/>
  <c r="M174" i="7" s="1"/>
  <c r="J179" i="7"/>
  <c r="M178" i="7" s="1"/>
  <c r="J183" i="7"/>
  <c r="R182" i="7" s="1"/>
  <c r="J187" i="7"/>
  <c r="J191" i="7"/>
  <c r="M190" i="7" s="1"/>
  <c r="J195" i="7"/>
  <c r="N194" i="7" s="1"/>
  <c r="J199" i="7"/>
  <c r="R198" i="7" s="1"/>
  <c r="J203" i="7"/>
  <c r="J209" i="7"/>
  <c r="N208" i="7" s="1"/>
  <c r="J213" i="7"/>
  <c r="J217" i="7"/>
  <c r="R216" i="7" s="1"/>
  <c r="J221" i="7"/>
  <c r="J225" i="7"/>
  <c r="N224" i="7" s="1"/>
  <c r="J229" i="7"/>
  <c r="R228" i="7" s="1"/>
  <c r="J233" i="7"/>
  <c r="R232" i="7" s="1"/>
  <c r="J237" i="7"/>
  <c r="J241" i="7"/>
  <c r="N240" i="7" s="1"/>
  <c r="J245" i="7"/>
  <c r="M244" i="7" s="1"/>
  <c r="J249" i="7"/>
  <c r="R248" i="7" s="1"/>
  <c r="J253" i="7"/>
  <c r="J257" i="7"/>
  <c r="N256" i="7" s="1"/>
  <c r="J261" i="7"/>
  <c r="N260" i="7" s="1"/>
  <c r="J267" i="7"/>
  <c r="R266" i="7" s="1"/>
  <c r="J269" i="7"/>
  <c r="J273" i="7"/>
  <c r="N272" i="7" s="1"/>
  <c r="J277" i="7"/>
  <c r="N276" i="7" s="1"/>
  <c r="J279" i="7"/>
  <c r="R278" i="7" s="1"/>
  <c r="J283" i="7"/>
  <c r="M282" i="7" s="1"/>
  <c r="J287" i="7"/>
  <c r="N286" i="7" s="1"/>
  <c r="J291" i="7"/>
  <c r="N290" i="7" s="1"/>
  <c r="J295" i="7"/>
  <c r="R294" i="7" s="1"/>
  <c r="J297" i="7"/>
  <c r="J301" i="7"/>
  <c r="N300" i="7" s="1"/>
  <c r="J305" i="7"/>
  <c r="J309" i="7"/>
  <c r="R308" i="7" s="1"/>
  <c r="J311" i="7"/>
  <c r="J315" i="7"/>
  <c r="J319" i="7"/>
  <c r="M318" i="7" s="1"/>
  <c r="J323" i="7"/>
  <c r="J327" i="7"/>
  <c r="R326" i="7" s="1"/>
  <c r="J329" i="7"/>
  <c r="N328" i="7" s="1"/>
  <c r="J333" i="7"/>
  <c r="M332" i="7" s="1"/>
  <c r="J337" i="7"/>
  <c r="S336" i="7" s="1"/>
  <c r="J341" i="7"/>
  <c r="M340" i="7" s="1"/>
  <c r="J345" i="7"/>
  <c r="J349" i="7"/>
  <c r="M348" i="7" s="1"/>
  <c r="J351" i="7"/>
  <c r="S350" i="7" s="1"/>
  <c r="J355" i="7"/>
  <c r="J359" i="7"/>
  <c r="N358" i="7" s="1"/>
  <c r="J363" i="7"/>
  <c r="M362" i="7" s="1"/>
  <c r="J367" i="7"/>
  <c r="S366" i="7" s="1"/>
  <c r="J371" i="7"/>
  <c r="J373" i="7"/>
  <c r="J377" i="7"/>
  <c r="N376" i="7" s="1"/>
  <c r="J381" i="7"/>
  <c r="J385" i="7"/>
  <c r="J389" i="7"/>
  <c r="J393" i="7"/>
  <c r="M392" i="7" s="1"/>
  <c r="J395" i="7"/>
  <c r="R394" i="7" s="1"/>
  <c r="J399" i="7"/>
  <c r="J403" i="7"/>
  <c r="J407" i="7"/>
  <c r="M406" i="7" s="1"/>
  <c r="J409" i="7"/>
  <c r="S408" i="7" s="1"/>
  <c r="J413" i="7"/>
  <c r="J417" i="7"/>
  <c r="S416" i="7" s="1"/>
  <c r="J421" i="7"/>
  <c r="N420" i="7" s="1"/>
  <c r="J425" i="7"/>
  <c r="S424" i="7" s="1"/>
  <c r="J429" i="7"/>
  <c r="J431" i="7"/>
  <c r="M430" i="7" s="1"/>
  <c r="J435" i="7"/>
  <c r="N434" i="7" s="1"/>
  <c r="J439" i="7"/>
  <c r="R438" i="7" s="1"/>
  <c r="J443" i="7"/>
  <c r="J445" i="7"/>
  <c r="M444" i="7" s="1"/>
  <c r="J449" i="7"/>
  <c r="R448" i="7" s="1"/>
  <c r="J453" i="7"/>
  <c r="R452" i="7" s="1"/>
  <c r="J457" i="7"/>
  <c r="J461" i="7"/>
  <c r="N460" i="7" s="1"/>
  <c r="J463" i="7"/>
  <c r="R462" i="7" s="1"/>
  <c r="J467" i="7"/>
  <c r="J471" i="7"/>
  <c r="R470" i="7" s="1"/>
  <c r="J475" i="7"/>
  <c r="N474" i="7" s="1"/>
  <c r="J479" i="7"/>
  <c r="M478" i="7" s="1"/>
  <c r="J481" i="7"/>
  <c r="N480" i="7" s="1"/>
  <c r="J485" i="7"/>
  <c r="J491" i="7"/>
  <c r="S490" i="7" s="1"/>
  <c r="J511" i="7"/>
  <c r="M510" i="7" s="1"/>
  <c r="J628" i="7"/>
  <c r="J630" i="7"/>
  <c r="J632" i="7"/>
  <c r="S631" i="7" s="1"/>
  <c r="J634" i="7"/>
  <c r="J726" i="7"/>
  <c r="R725" i="7" s="1"/>
  <c r="J728" i="7"/>
  <c r="S727" i="7" s="1"/>
  <c r="J730" i="7"/>
  <c r="J732" i="7"/>
  <c r="S731" i="7" s="1"/>
  <c r="J735" i="7"/>
  <c r="S734" i="7" s="1"/>
  <c r="J737" i="7"/>
  <c r="J739" i="7"/>
  <c r="J741" i="7"/>
  <c r="M740" i="7" s="1"/>
  <c r="J743" i="7"/>
  <c r="R742" i="7" s="1"/>
  <c r="J745" i="7"/>
  <c r="J271" i="7"/>
  <c r="M270" i="7" s="1"/>
  <c r="J275" i="7"/>
  <c r="J281" i="7"/>
  <c r="R280" i="7" s="1"/>
  <c r="J285" i="7"/>
  <c r="M284" i="7" s="1"/>
  <c r="J289" i="7"/>
  <c r="N288" i="7" s="1"/>
  <c r="J293" i="7"/>
  <c r="N292" i="7" s="1"/>
  <c r="J299" i="7"/>
  <c r="R298" i="7" s="1"/>
  <c r="J303" i="7"/>
  <c r="J307" i="7"/>
  <c r="N306" i="7" s="1"/>
  <c r="J313" i="7"/>
  <c r="N312" i="7" s="1"/>
  <c r="J317" i="7"/>
  <c r="J321" i="7"/>
  <c r="J325" i="7"/>
  <c r="J331" i="7"/>
  <c r="M330" i="7" s="1"/>
  <c r="J335" i="7"/>
  <c r="S334" i="7" s="1"/>
  <c r="J339" i="7"/>
  <c r="J343" i="7"/>
  <c r="N342" i="7" s="1"/>
  <c r="J347" i="7"/>
  <c r="J353" i="7"/>
  <c r="R352" i="7" s="1"/>
  <c r="J357" i="7"/>
  <c r="J361" i="7"/>
  <c r="J365" i="7"/>
  <c r="M364" i="7" s="1"/>
  <c r="J369" i="7"/>
  <c r="J375" i="7"/>
  <c r="R374" i="7" s="1"/>
  <c r="J379" i="7"/>
  <c r="N378" i="7" s="1"/>
  <c r="J383" i="7"/>
  <c r="M382" i="7" s="1"/>
  <c r="J387" i="7"/>
  <c r="M386" i="7" s="1"/>
  <c r="J391" i="7"/>
  <c r="J397" i="7"/>
  <c r="N396" i="7" s="1"/>
  <c r="J401" i="7"/>
  <c r="M400" i="7" s="1"/>
  <c r="J405" i="7"/>
  <c r="S404" i="7" s="1"/>
  <c r="J411" i="7"/>
  <c r="J415" i="7"/>
  <c r="S414" i="7" s="1"/>
  <c r="J419" i="7"/>
  <c r="S418" i="7" s="1"/>
  <c r="J423" i="7"/>
  <c r="R422" i="7" s="1"/>
  <c r="J427" i="7"/>
  <c r="S426" i="7" s="1"/>
  <c r="J433" i="7"/>
  <c r="M432" i="7" s="1"/>
  <c r="J437" i="7"/>
  <c r="M436" i="7" s="1"/>
  <c r="J441" i="7"/>
  <c r="S440" i="7" s="1"/>
  <c r="J447" i="7"/>
  <c r="J451" i="7"/>
  <c r="S450" i="7" s="1"/>
  <c r="J455" i="7"/>
  <c r="M454" i="7" s="1"/>
  <c r="J459" i="7"/>
  <c r="S458" i="7" s="1"/>
  <c r="J465" i="7"/>
  <c r="M464" i="7" s="1"/>
  <c r="J469" i="7"/>
  <c r="S468" i="7" s="1"/>
  <c r="J473" i="7"/>
  <c r="N472" i="7" s="1"/>
  <c r="J477" i="7"/>
  <c r="J483" i="7"/>
  <c r="S482" i="7" s="1"/>
  <c r="J487" i="7"/>
  <c r="N486" i="7" s="1"/>
  <c r="J489" i="7"/>
  <c r="R488" i="7" s="1"/>
  <c r="J493" i="7"/>
  <c r="J495" i="7"/>
  <c r="J497" i="7"/>
  <c r="N496" i="7" s="1"/>
  <c r="J499" i="7"/>
  <c r="M498" i="7" s="1"/>
  <c r="J501" i="7"/>
  <c r="R500" i="7" s="1"/>
  <c r="J503" i="7"/>
  <c r="J505" i="7"/>
  <c r="N504" i="7" s="1"/>
  <c r="J507" i="7"/>
  <c r="J509" i="7"/>
  <c r="J513" i="7"/>
  <c r="J515" i="7"/>
  <c r="S514" i="7" s="1"/>
  <c r="J517" i="7"/>
  <c r="R516" i="7" s="1"/>
  <c r="J519" i="7"/>
  <c r="R518" i="7" s="1"/>
  <c r="J521" i="7"/>
  <c r="J523" i="7"/>
  <c r="N522" i="7" s="1"/>
  <c r="J525" i="7"/>
  <c r="M524" i="7" s="1"/>
  <c r="J527" i="7"/>
  <c r="J529" i="7"/>
  <c r="J531" i="7"/>
  <c r="M530" i="7" s="1"/>
  <c r="J533" i="7"/>
  <c r="S532" i="7" s="1"/>
  <c r="J535" i="7"/>
  <c r="R534" i="7" s="1"/>
  <c r="J537" i="7"/>
  <c r="J539" i="7"/>
  <c r="N538" i="7" s="1"/>
  <c r="J541" i="7"/>
  <c r="N540" i="7" s="1"/>
  <c r="J543" i="7"/>
  <c r="S542" i="7" s="1"/>
  <c r="J545" i="7"/>
  <c r="J547" i="7"/>
  <c r="N546" i="7" s="1"/>
  <c r="J549" i="7"/>
  <c r="N548" i="7" s="1"/>
  <c r="J551" i="7"/>
  <c r="R550" i="7" s="1"/>
  <c r="J553" i="7"/>
  <c r="J555" i="7"/>
  <c r="N554" i="7" s="1"/>
  <c r="J557" i="7"/>
  <c r="N556" i="7" s="1"/>
  <c r="J559" i="7"/>
  <c r="S558" i="7" s="1"/>
  <c r="J561" i="7"/>
  <c r="J563" i="7"/>
  <c r="S562" i="7" s="1"/>
  <c r="J565" i="7"/>
  <c r="M564" i="7" s="1"/>
  <c r="J567" i="7"/>
  <c r="R566" i="7" s="1"/>
  <c r="J569" i="7"/>
  <c r="R568" i="7" s="1"/>
  <c r="J571" i="7"/>
  <c r="N570" i="7" s="1"/>
  <c r="J573" i="7"/>
  <c r="R572" i="7" s="1"/>
  <c r="J575" i="7"/>
  <c r="N574" i="7" s="1"/>
  <c r="J577" i="7"/>
  <c r="J579" i="7"/>
  <c r="M578" i="7" s="1"/>
  <c r="J581" i="7"/>
  <c r="J583" i="7"/>
  <c r="R582" i="7" s="1"/>
  <c r="J585" i="7"/>
  <c r="R584" i="7" s="1"/>
  <c r="J587" i="7"/>
  <c r="N586" i="7" s="1"/>
  <c r="J589" i="7"/>
  <c r="R588" i="7" s="1"/>
  <c r="J591" i="7"/>
  <c r="J593" i="7"/>
  <c r="J595" i="7"/>
  <c r="M594" i="7" s="1"/>
  <c r="J597" i="7"/>
  <c r="N596" i="7" s="1"/>
  <c r="J599" i="7"/>
  <c r="J601" i="7"/>
  <c r="R600" i="7" s="1"/>
  <c r="J603" i="7"/>
  <c r="M602" i="7" s="1"/>
  <c r="J605" i="7"/>
  <c r="M604" i="7" s="1"/>
  <c r="J607" i="7"/>
  <c r="S606" i="7" s="1"/>
  <c r="J609" i="7"/>
  <c r="J611" i="7"/>
  <c r="M610" i="7" s="1"/>
  <c r="J613" i="7"/>
  <c r="N612" i="7" s="1"/>
  <c r="J615" i="7"/>
  <c r="R614" i="7" s="1"/>
  <c r="J617" i="7"/>
  <c r="J619" i="7"/>
  <c r="R618" i="7" s="1"/>
  <c r="J621" i="7"/>
  <c r="R620" i="7" s="1"/>
  <c r="J623" i="7"/>
  <c r="R622" i="7" s="1"/>
  <c r="J625" i="7"/>
  <c r="J627" i="7"/>
  <c r="M626" i="7" s="1"/>
  <c r="J629" i="7"/>
  <c r="J631" i="7"/>
  <c r="S630" i="7" s="1"/>
  <c r="J633" i="7"/>
  <c r="J635" i="7"/>
  <c r="N634" i="7" s="1"/>
  <c r="J637" i="7"/>
  <c r="J639" i="7"/>
  <c r="N638" i="7" s="1"/>
  <c r="J641" i="7"/>
  <c r="J643" i="7"/>
  <c r="M642" i="7" s="1"/>
  <c r="J645" i="7"/>
  <c r="S644" i="7" s="1"/>
  <c r="J647" i="7"/>
  <c r="J649" i="7"/>
  <c r="J651" i="7"/>
  <c r="N650" i="7" s="1"/>
  <c r="J653" i="7"/>
  <c r="M652" i="7" s="1"/>
  <c r="J655" i="7"/>
  <c r="S654" i="7" s="1"/>
  <c r="J657" i="7"/>
  <c r="J659" i="7"/>
  <c r="M658" i="7" s="1"/>
  <c r="J661" i="7"/>
  <c r="J663" i="7"/>
  <c r="S662" i="7" s="1"/>
  <c r="J665" i="7"/>
  <c r="J667" i="7"/>
  <c r="M666" i="7" s="1"/>
  <c r="J669" i="7"/>
  <c r="N668" i="7" s="1"/>
  <c r="J671" i="7"/>
  <c r="R670" i="7" s="1"/>
  <c r="J673" i="7"/>
  <c r="J675" i="7"/>
  <c r="N674" i="7" s="1"/>
  <c r="J677" i="7"/>
  <c r="R676" i="7" s="1"/>
  <c r="J679" i="7"/>
  <c r="J681" i="7"/>
  <c r="J683" i="7"/>
  <c r="M682" i="7" s="1"/>
  <c r="J685" i="7"/>
  <c r="N684" i="7" s="1"/>
  <c r="J687" i="7"/>
  <c r="R686" i="7" s="1"/>
  <c r="J689" i="7"/>
  <c r="J691" i="7"/>
  <c r="N690" i="7" s="1"/>
  <c r="J693" i="7"/>
  <c r="N692" i="7" s="1"/>
  <c r="J695" i="7"/>
  <c r="S694" i="7" s="1"/>
  <c r="J697" i="7"/>
  <c r="J699" i="7"/>
  <c r="M698" i="7" s="1"/>
  <c r="J701" i="7"/>
  <c r="J703" i="7"/>
  <c r="S702" i="7" s="1"/>
  <c r="J705" i="7"/>
  <c r="J707" i="7"/>
  <c r="M706" i="7" s="1"/>
  <c r="J709" i="7"/>
  <c r="S708" i="7" s="1"/>
  <c r="J711" i="7"/>
  <c r="J713" i="7"/>
  <c r="J715" i="7"/>
  <c r="M714" i="7" s="1"/>
  <c r="J717" i="7"/>
  <c r="R716" i="7" s="1"/>
  <c r="J719" i="7"/>
  <c r="S718" i="7" s="1"/>
  <c r="J721" i="7"/>
  <c r="J723" i="7"/>
  <c r="N722" i="7" s="1"/>
  <c r="J725" i="7"/>
  <c r="N724" i="7" s="1"/>
  <c r="J727" i="7"/>
  <c r="N726" i="7" s="1"/>
  <c r="J729" i="7"/>
  <c r="J731" i="7"/>
  <c r="M730" i="7" s="1"/>
  <c r="J733" i="7"/>
  <c r="N732" i="7" s="1"/>
  <c r="Z711" i="7"/>
  <c r="Z715" i="7"/>
  <c r="Z719" i="7"/>
  <c r="Z723" i="7"/>
  <c r="Z727" i="7"/>
  <c r="Z731" i="7"/>
  <c r="Z734" i="7"/>
  <c r="Z742" i="7"/>
  <c r="Z746" i="7"/>
  <c r="Z754" i="7"/>
  <c r="Z276" i="7"/>
  <c r="Z280" i="7"/>
  <c r="Z284" i="7"/>
  <c r="Z288" i="7"/>
  <c r="Z292" i="7"/>
  <c r="Z296" i="7"/>
  <c r="Z300" i="7"/>
  <c r="Z304" i="7"/>
  <c r="Z308" i="7"/>
  <c r="Z312" i="7"/>
  <c r="Z316" i="7"/>
  <c r="Z320" i="7"/>
  <c r="Z324" i="7"/>
  <c r="Z328" i="7"/>
  <c r="Z332" i="7"/>
  <c r="Z336" i="7"/>
  <c r="Z340" i="7"/>
  <c r="Z344" i="7"/>
  <c r="Z348" i="7"/>
  <c r="Z352" i="7"/>
  <c r="Z356" i="7"/>
  <c r="Z360" i="7"/>
  <c r="Z364" i="7"/>
  <c r="Z368" i="7"/>
  <c r="Z372" i="7"/>
  <c r="Z376" i="7"/>
  <c r="Z380" i="7"/>
  <c r="Z384" i="7"/>
  <c r="Z388" i="7"/>
  <c r="Z392" i="7"/>
  <c r="Z396" i="7"/>
  <c r="Z400" i="7"/>
  <c r="Z404" i="7"/>
  <c r="Z408" i="7"/>
  <c r="Z412" i="7"/>
  <c r="Z416" i="7"/>
  <c r="Z420" i="7"/>
  <c r="Z424" i="7"/>
  <c r="Z428" i="7"/>
  <c r="Z432" i="7"/>
  <c r="Z436" i="7"/>
  <c r="Z440" i="7"/>
  <c r="Z444" i="7"/>
  <c r="Z448" i="7"/>
  <c r="Z452" i="7"/>
  <c r="Z456" i="7"/>
  <c r="Z460" i="7"/>
  <c r="Z464" i="7"/>
  <c r="Z468" i="7"/>
  <c r="Z472" i="7"/>
  <c r="Z476" i="7"/>
  <c r="Z480" i="7"/>
  <c r="Z484" i="7"/>
  <c r="Z488" i="7"/>
  <c r="Z492" i="7"/>
  <c r="Z496" i="7"/>
  <c r="Z500" i="7"/>
  <c r="Z504" i="7"/>
  <c r="Z508" i="7"/>
  <c r="Z512" i="7"/>
  <c r="Z516" i="7"/>
  <c r="Z520" i="7"/>
  <c r="Z524" i="7"/>
  <c r="Z528" i="7"/>
  <c r="Z532" i="7"/>
  <c r="Z536" i="7"/>
  <c r="Z540" i="7"/>
  <c r="Z544" i="7"/>
  <c r="Z28" i="7"/>
  <c r="Z32" i="7"/>
  <c r="Z36" i="7"/>
  <c r="Z40" i="7"/>
  <c r="Z44" i="7"/>
  <c r="Z48" i="7"/>
  <c r="Z52" i="7"/>
  <c r="Z56" i="7"/>
  <c r="Z60" i="7"/>
  <c r="Z64" i="7"/>
  <c r="Z68" i="7"/>
  <c r="Z72" i="7"/>
  <c r="Z76" i="7"/>
  <c r="Z80" i="7"/>
  <c r="Z30" i="7"/>
  <c r="Z34" i="7"/>
  <c r="Z38" i="7"/>
  <c r="Z42" i="7"/>
  <c r="Z46" i="7"/>
  <c r="Z50" i="7"/>
  <c r="Z54" i="7"/>
  <c r="Z58" i="7"/>
  <c r="Z62" i="7"/>
  <c r="Z66" i="7"/>
  <c r="Z70" i="7"/>
  <c r="Z74" i="7"/>
  <c r="Z78" i="7"/>
  <c r="Z82" i="7"/>
  <c r="Z86" i="7"/>
  <c r="Z90" i="7"/>
  <c r="Z94" i="7"/>
  <c r="Z98" i="7"/>
  <c r="Z102" i="7"/>
  <c r="Z106" i="7"/>
  <c r="Z110" i="7"/>
  <c r="Z114" i="7"/>
  <c r="Z118" i="7"/>
  <c r="Z122" i="7"/>
  <c r="Z126" i="7"/>
  <c r="Z130" i="7"/>
  <c r="Z134" i="7"/>
  <c r="Z138" i="7"/>
  <c r="Z142" i="7"/>
  <c r="Z146" i="7"/>
  <c r="Z150" i="7"/>
  <c r="Z154" i="7"/>
  <c r="Z158" i="7"/>
  <c r="Z162" i="7"/>
  <c r="Z166" i="7"/>
  <c r="Z170" i="7"/>
  <c r="Z174" i="7"/>
  <c r="Z178" i="7"/>
  <c r="Z182" i="7"/>
  <c r="Z186" i="7"/>
  <c r="Z190" i="7"/>
  <c r="Z194" i="7"/>
  <c r="Z198" i="7"/>
  <c r="Z202" i="7"/>
  <c r="Z206" i="7"/>
  <c r="Z210" i="7"/>
  <c r="Z214" i="7"/>
  <c r="Z218" i="7"/>
  <c r="Z222" i="7"/>
  <c r="Z226" i="7"/>
  <c r="Z230" i="7"/>
  <c r="Z234" i="7"/>
  <c r="Z238" i="7"/>
  <c r="Z242" i="7"/>
  <c r="Z666" i="7"/>
  <c r="Z670" i="7"/>
  <c r="Z674" i="7"/>
  <c r="Z678" i="7"/>
  <c r="Z682" i="7"/>
  <c r="Z686" i="7"/>
  <c r="Z690" i="7"/>
  <c r="Z694" i="7"/>
  <c r="Z698" i="7"/>
  <c r="Z702" i="7"/>
  <c r="Z706" i="7"/>
  <c r="Z710" i="7"/>
  <c r="Z714" i="7"/>
  <c r="Z718" i="7"/>
  <c r="Z722" i="7"/>
  <c r="Z726" i="7"/>
  <c r="Z730" i="7"/>
  <c r="Z737" i="7"/>
  <c r="Z741" i="7"/>
  <c r="Z745" i="7"/>
  <c r="Z753" i="7"/>
  <c r="Z84" i="7"/>
  <c r="Z88" i="7"/>
  <c r="Z92" i="7"/>
  <c r="Z96" i="7"/>
  <c r="Z100" i="7"/>
  <c r="Z104" i="7"/>
  <c r="Z108" i="7"/>
  <c r="Z112" i="7"/>
  <c r="Z116" i="7"/>
  <c r="Z120" i="7"/>
  <c r="Z124" i="7"/>
  <c r="Z128" i="7"/>
  <c r="Z132" i="7"/>
  <c r="Z136" i="7"/>
  <c r="Z140" i="7"/>
  <c r="Z144" i="7"/>
  <c r="Z148" i="7"/>
  <c r="Z152" i="7"/>
  <c r="Z156" i="7"/>
  <c r="Z160" i="7"/>
  <c r="Z164" i="7"/>
  <c r="Z168" i="7"/>
  <c r="Z172" i="7"/>
  <c r="Z176" i="7"/>
  <c r="Z180" i="7"/>
  <c r="Z184" i="7"/>
  <c r="Z188" i="7"/>
  <c r="Z192" i="7"/>
  <c r="Z196" i="7"/>
  <c r="Z200" i="7"/>
  <c r="Z204" i="7"/>
  <c r="Z208" i="7"/>
  <c r="Z212" i="7"/>
  <c r="Z216" i="7"/>
  <c r="Z220" i="7"/>
  <c r="Z224" i="7"/>
  <c r="Z228" i="7"/>
  <c r="Z232" i="7"/>
  <c r="Z236" i="7"/>
  <c r="Z240" i="7"/>
  <c r="Z244" i="7"/>
  <c r="Z248" i="7"/>
  <c r="Z252" i="7"/>
  <c r="Z256" i="7"/>
  <c r="Z260" i="7"/>
  <c r="Z264" i="7"/>
  <c r="Z268" i="7"/>
  <c r="Z272" i="7"/>
  <c r="Z548" i="7"/>
  <c r="Z552" i="7"/>
  <c r="Z556" i="7"/>
  <c r="Z560" i="7"/>
  <c r="Z564" i="7"/>
  <c r="Z568" i="7"/>
  <c r="Z572" i="7"/>
  <c r="Z576" i="7"/>
  <c r="Z580" i="7"/>
  <c r="Z584" i="7"/>
  <c r="Z588" i="7"/>
  <c r="Z592" i="7"/>
  <c r="Z596" i="7"/>
  <c r="Z600" i="7"/>
  <c r="Z527" i="7"/>
  <c r="Z551" i="7"/>
  <c r="Z555" i="7"/>
  <c r="Z559" i="7"/>
  <c r="Z563" i="7"/>
  <c r="Z567" i="7"/>
  <c r="Z571" i="7"/>
  <c r="Z575" i="7"/>
  <c r="Z579" i="7"/>
  <c r="Z583" i="7"/>
  <c r="Z587" i="7"/>
  <c r="Z591" i="7"/>
  <c r="Z595" i="7"/>
  <c r="Z599" i="7"/>
  <c r="Z603" i="7"/>
  <c r="Z607" i="7"/>
  <c r="Z611" i="7"/>
  <c r="Z615" i="7"/>
  <c r="Z619" i="7"/>
  <c r="Z623" i="7"/>
  <c r="Z627" i="7"/>
  <c r="Z631" i="7"/>
  <c r="Z635" i="7"/>
  <c r="Z639" i="7"/>
  <c r="Z643" i="7"/>
  <c r="Z647" i="7"/>
  <c r="Z651" i="7"/>
  <c r="Z655" i="7"/>
  <c r="Z659" i="7"/>
  <c r="Z663" i="7"/>
  <c r="Z667" i="7"/>
  <c r="Z671" i="7"/>
  <c r="Z675" i="7"/>
  <c r="Z679" i="7"/>
  <c r="Z683" i="7"/>
  <c r="Z687" i="7"/>
  <c r="Z691" i="7"/>
  <c r="Z695" i="7"/>
  <c r="Z699" i="7"/>
  <c r="Z703" i="7"/>
  <c r="Z707" i="7"/>
  <c r="Z749" i="7"/>
  <c r="Z507" i="7"/>
  <c r="Z738" i="7"/>
  <c r="Z750" i="7"/>
  <c r="Z646" i="7"/>
  <c r="Z650" i="7"/>
  <c r="Z654" i="7"/>
  <c r="Z658" i="7"/>
  <c r="Z662" i="7"/>
  <c r="Z31" i="7"/>
  <c r="Z35" i="7"/>
  <c r="Z39" i="7"/>
  <c r="Z43" i="7"/>
  <c r="Z47" i="7"/>
  <c r="Z51" i="7"/>
  <c r="Z55" i="7"/>
  <c r="Z59" i="7"/>
  <c r="Z63" i="7"/>
  <c r="Z67" i="7"/>
  <c r="Z71" i="7"/>
  <c r="Z75" i="7"/>
  <c r="Z79" i="7"/>
  <c r="Z83" i="7"/>
  <c r="Z87" i="7"/>
  <c r="Z91" i="7"/>
  <c r="Z95" i="7"/>
  <c r="Z99" i="7"/>
  <c r="Z103" i="7"/>
  <c r="Z107" i="7"/>
  <c r="Z111" i="7"/>
  <c r="Z115" i="7"/>
  <c r="Z119" i="7"/>
  <c r="Z123" i="7"/>
  <c r="Z127" i="7"/>
  <c r="Z131" i="7"/>
  <c r="Z135" i="7"/>
  <c r="Z139" i="7"/>
  <c r="Z143" i="7"/>
  <c r="Z147" i="7"/>
  <c r="Z151" i="7"/>
  <c r="Z155" i="7"/>
  <c r="Z159" i="7"/>
  <c r="Z163" i="7"/>
  <c r="Z167" i="7"/>
  <c r="Z171" i="7"/>
  <c r="Z175" i="7"/>
  <c r="Z179" i="7"/>
  <c r="Z183" i="7"/>
  <c r="Z187" i="7"/>
  <c r="Z191" i="7"/>
  <c r="Z195" i="7"/>
  <c r="Z199" i="7"/>
  <c r="Z203" i="7"/>
  <c r="Z207" i="7"/>
  <c r="Z211" i="7"/>
  <c r="Z215" i="7"/>
  <c r="Z219" i="7"/>
  <c r="Z223" i="7"/>
  <c r="Z227" i="7"/>
  <c r="Z231" i="7"/>
  <c r="Z235" i="7"/>
  <c r="Z239" i="7"/>
  <c r="Z243" i="7"/>
  <c r="Z247" i="7"/>
  <c r="Z251" i="7"/>
  <c r="Z255" i="7"/>
  <c r="Z259" i="7"/>
  <c r="Z263" i="7"/>
  <c r="Z267" i="7"/>
  <c r="Z271" i="7"/>
  <c r="Z275" i="7"/>
  <c r="Z279" i="7"/>
  <c r="Z283" i="7"/>
  <c r="Z287" i="7"/>
  <c r="Z291" i="7"/>
  <c r="Z295" i="7"/>
  <c r="Z299" i="7"/>
  <c r="Z303" i="7"/>
  <c r="Z307" i="7"/>
  <c r="Z311" i="7"/>
  <c r="Z315" i="7"/>
  <c r="Z319" i="7"/>
  <c r="Z323" i="7"/>
  <c r="Z327" i="7"/>
  <c r="Z331" i="7"/>
  <c r="Z246" i="7"/>
  <c r="Z250" i="7"/>
  <c r="Z254" i="7"/>
  <c r="Z258" i="7"/>
  <c r="Z262" i="7"/>
  <c r="Z266" i="7"/>
  <c r="Z270" i="7"/>
  <c r="Z274" i="7"/>
  <c r="Z278" i="7"/>
  <c r="Z282" i="7"/>
  <c r="Z286" i="7"/>
  <c r="Z290" i="7"/>
  <c r="Z294" i="7"/>
  <c r="Z298" i="7"/>
  <c r="Z302" i="7"/>
  <c r="Z335" i="7"/>
  <c r="Z339" i="7"/>
  <c r="Z343" i="7"/>
  <c r="Z347" i="7"/>
  <c r="Z351" i="7"/>
  <c r="Z355" i="7"/>
  <c r="Z359" i="7"/>
  <c r="Z363" i="7"/>
  <c r="Z367" i="7"/>
  <c r="Z371" i="7"/>
  <c r="Z375" i="7"/>
  <c r="Z379" i="7"/>
  <c r="Z383" i="7"/>
  <c r="Z387" i="7"/>
  <c r="Z391" i="7"/>
  <c r="Z395" i="7"/>
  <c r="Z399" i="7"/>
  <c r="Z403" i="7"/>
  <c r="Z407" i="7"/>
  <c r="Z411" i="7"/>
  <c r="Z415" i="7"/>
  <c r="Z419" i="7"/>
  <c r="Z423" i="7"/>
  <c r="Z427" i="7"/>
  <c r="Z431" i="7"/>
  <c r="Z435" i="7"/>
  <c r="Z439" i="7"/>
  <c r="Z443" i="7"/>
  <c r="Z447" i="7"/>
  <c r="Z451" i="7"/>
  <c r="Z455" i="7"/>
  <c r="Z459" i="7"/>
  <c r="Z463" i="7"/>
  <c r="Z467" i="7"/>
  <c r="Z471" i="7"/>
  <c r="Z475" i="7"/>
  <c r="Z479" i="7"/>
  <c r="Z483" i="7"/>
  <c r="Z487" i="7"/>
  <c r="Z491" i="7"/>
  <c r="Z495" i="7"/>
  <c r="Z499" i="7"/>
  <c r="Z503" i="7"/>
  <c r="Z511" i="7"/>
  <c r="Z515" i="7"/>
  <c r="Z519" i="7"/>
  <c r="Z523" i="7"/>
  <c r="Z531" i="7"/>
  <c r="Z535" i="7"/>
  <c r="Z539" i="7"/>
  <c r="Z543" i="7"/>
  <c r="Z547" i="7"/>
  <c r="Z306" i="7"/>
  <c r="Z310" i="7"/>
  <c r="Z314" i="7"/>
  <c r="Z318" i="7"/>
  <c r="Z322" i="7"/>
  <c r="Z326" i="7"/>
  <c r="Z330" i="7"/>
  <c r="Z334" i="7"/>
  <c r="Z338" i="7"/>
  <c r="Z342" i="7"/>
  <c r="Z346" i="7"/>
  <c r="Z350" i="7"/>
  <c r="Z354" i="7"/>
  <c r="Z358" i="7"/>
  <c r="Z362" i="7"/>
  <c r="Z366" i="7"/>
  <c r="Z370" i="7"/>
  <c r="Z374" i="7"/>
  <c r="Z378" i="7"/>
  <c r="Z382" i="7"/>
  <c r="Z386" i="7"/>
  <c r="Z390" i="7"/>
  <c r="Z394" i="7"/>
  <c r="Z398" i="7"/>
  <c r="Z402" i="7"/>
  <c r="Z406" i="7"/>
  <c r="Z410" i="7"/>
  <c r="Z414" i="7"/>
  <c r="Z418" i="7"/>
  <c r="Z422" i="7"/>
  <c r="Z426" i="7"/>
  <c r="Z430" i="7"/>
  <c r="Z434" i="7"/>
  <c r="Z438" i="7"/>
  <c r="Z442" i="7"/>
  <c r="Z446" i="7"/>
  <c r="Z450" i="7"/>
  <c r="Z454" i="7"/>
  <c r="Z458" i="7"/>
  <c r="Z462" i="7"/>
  <c r="Z466" i="7"/>
  <c r="Z470" i="7"/>
  <c r="Z474" i="7"/>
  <c r="Z478" i="7"/>
  <c r="Z482" i="7"/>
  <c r="Z486" i="7"/>
  <c r="Z490" i="7"/>
  <c r="Z494" i="7"/>
  <c r="Z498" i="7"/>
  <c r="Z502" i="7"/>
  <c r="Z506" i="7"/>
  <c r="Z510" i="7"/>
  <c r="Z514" i="7"/>
  <c r="Z518" i="7"/>
  <c r="Z522" i="7"/>
  <c r="Z526" i="7"/>
  <c r="Z530" i="7"/>
  <c r="Z534" i="7"/>
  <c r="Z538" i="7"/>
  <c r="Z542" i="7"/>
  <c r="Z546" i="7"/>
  <c r="Z550" i="7"/>
  <c r="Z554" i="7"/>
  <c r="Z558" i="7"/>
  <c r="Z562" i="7"/>
  <c r="Z566" i="7"/>
  <c r="Z570" i="7"/>
  <c r="Z574" i="7"/>
  <c r="Z578" i="7"/>
  <c r="Z582" i="7"/>
  <c r="Z586" i="7"/>
  <c r="Z590" i="7"/>
  <c r="Z594" i="7"/>
  <c r="Z598" i="7"/>
  <c r="Z602" i="7"/>
  <c r="Z606" i="7"/>
  <c r="Z610" i="7"/>
  <c r="Z614" i="7"/>
  <c r="Z618" i="7"/>
  <c r="Z622" i="7"/>
  <c r="Z626" i="7"/>
  <c r="Z630" i="7"/>
  <c r="Z634" i="7"/>
  <c r="Z638" i="7"/>
  <c r="Z642" i="7"/>
  <c r="Z604" i="7"/>
  <c r="Z608" i="7"/>
  <c r="Z612" i="7"/>
  <c r="Z616" i="7"/>
  <c r="Z620" i="7"/>
  <c r="Z624" i="7"/>
  <c r="Z628" i="7"/>
  <c r="Z632" i="7"/>
  <c r="Z636" i="7"/>
  <c r="Z640" i="7"/>
  <c r="Z644" i="7"/>
  <c r="Z648" i="7"/>
  <c r="Z652" i="7"/>
  <c r="Z656" i="7"/>
  <c r="Z660" i="7"/>
  <c r="Z664" i="7"/>
  <c r="Z27" i="7"/>
  <c r="Z29" i="7"/>
  <c r="Z33" i="7"/>
  <c r="Z37" i="7"/>
  <c r="Z41" i="7"/>
  <c r="Z45" i="7"/>
  <c r="Z49" i="7"/>
  <c r="Z53" i="7"/>
  <c r="Z57" i="7"/>
  <c r="Z61" i="7"/>
  <c r="Z65" i="7"/>
  <c r="Z69" i="7"/>
  <c r="Z73" i="7"/>
  <c r="Z77" i="7"/>
  <c r="Z81" i="7"/>
  <c r="Z85" i="7"/>
  <c r="Z89" i="7"/>
  <c r="Z93" i="7"/>
  <c r="Z97" i="7"/>
  <c r="Z101" i="7"/>
  <c r="Z105" i="7"/>
  <c r="Z109" i="7"/>
  <c r="Z113" i="7"/>
  <c r="Z117" i="7"/>
  <c r="Z121" i="7"/>
  <c r="Z125" i="7"/>
  <c r="Z129" i="7"/>
  <c r="Z133" i="7"/>
  <c r="Z137" i="7"/>
  <c r="Z141" i="7"/>
  <c r="Z145" i="7"/>
  <c r="Z149" i="7"/>
  <c r="Z153" i="7"/>
  <c r="Z157" i="7"/>
  <c r="Z161" i="7"/>
  <c r="Z165" i="7"/>
  <c r="Z169" i="7"/>
  <c r="Z173" i="7"/>
  <c r="Z177" i="7"/>
  <c r="Z181" i="7"/>
  <c r="Z185" i="7"/>
  <c r="Z189" i="7"/>
  <c r="Z193" i="7"/>
  <c r="Z197" i="7"/>
  <c r="Z201" i="7"/>
  <c r="Z205" i="7"/>
  <c r="Z209" i="7"/>
  <c r="Z213" i="7"/>
  <c r="Z217" i="7"/>
  <c r="Z221" i="7"/>
  <c r="Z225" i="7"/>
  <c r="Z229" i="7"/>
  <c r="Z233" i="7"/>
  <c r="Z237" i="7"/>
  <c r="Z241" i="7"/>
  <c r="Z245" i="7"/>
  <c r="Z249" i="7"/>
  <c r="Z253" i="7"/>
  <c r="Z257" i="7"/>
  <c r="Z261" i="7"/>
  <c r="Z265" i="7"/>
  <c r="Z269" i="7"/>
  <c r="Z273" i="7"/>
  <c r="Z277" i="7"/>
  <c r="Z281" i="7"/>
  <c r="Z285" i="7"/>
  <c r="Z289" i="7"/>
  <c r="Z293" i="7"/>
  <c r="Z297" i="7"/>
  <c r="Z301" i="7"/>
  <c r="Z305" i="7"/>
  <c r="Z309" i="7"/>
  <c r="Z313" i="7"/>
  <c r="Z317" i="7"/>
  <c r="Z321" i="7"/>
  <c r="Z325" i="7"/>
  <c r="Z329" i="7"/>
  <c r="Z333" i="7"/>
  <c r="Z337" i="7"/>
  <c r="Z341" i="7"/>
  <c r="Z345" i="7"/>
  <c r="Z349" i="7"/>
  <c r="Z353" i="7"/>
  <c r="Z357" i="7"/>
  <c r="Z361" i="7"/>
  <c r="Z365" i="7"/>
  <c r="Z369" i="7"/>
  <c r="Z373" i="7"/>
  <c r="Z377" i="7"/>
  <c r="Z381" i="7"/>
  <c r="Z385" i="7"/>
  <c r="Z389" i="7"/>
  <c r="Z393" i="7"/>
  <c r="Z397" i="7"/>
  <c r="Z401" i="7"/>
  <c r="Z405" i="7"/>
  <c r="Z409" i="7"/>
  <c r="Z413" i="7"/>
  <c r="Z417" i="7"/>
  <c r="Z421" i="7"/>
  <c r="Z425" i="7"/>
  <c r="Z429" i="7"/>
  <c r="Z433" i="7"/>
  <c r="Z437" i="7"/>
  <c r="Z441" i="7"/>
  <c r="Z445" i="7"/>
  <c r="Z449" i="7"/>
  <c r="Z453" i="7"/>
  <c r="Z457" i="7"/>
  <c r="Z461" i="7"/>
  <c r="Z465" i="7"/>
  <c r="Z469" i="7"/>
  <c r="Z473" i="7"/>
  <c r="Z477" i="7"/>
  <c r="Z481" i="7"/>
  <c r="Z485" i="7"/>
  <c r="Z489" i="7"/>
  <c r="Z493" i="7"/>
  <c r="Z497" i="7"/>
  <c r="Z501" i="7"/>
  <c r="Z505" i="7"/>
  <c r="Z509" i="7"/>
  <c r="Z513" i="7"/>
  <c r="Z517" i="7"/>
  <c r="Z521" i="7"/>
  <c r="Z525" i="7"/>
  <c r="Z529" i="7"/>
  <c r="Z533" i="7"/>
  <c r="Z537" i="7"/>
  <c r="Z541" i="7"/>
  <c r="Z545" i="7"/>
  <c r="Z549" i="7"/>
  <c r="Z553" i="7"/>
  <c r="Z557" i="7"/>
  <c r="Z561" i="7"/>
  <c r="Z565" i="7"/>
  <c r="Z569" i="7"/>
  <c r="Z573" i="7"/>
  <c r="Z577" i="7"/>
  <c r="Z581" i="7"/>
  <c r="Z585" i="7"/>
  <c r="Z589" i="7"/>
  <c r="Z593" i="7"/>
  <c r="Z597" i="7"/>
  <c r="Z601" i="7"/>
  <c r="Z605" i="7"/>
  <c r="Z609" i="7"/>
  <c r="Z613" i="7"/>
  <c r="Z617" i="7"/>
  <c r="Z621" i="7"/>
  <c r="Z625" i="7"/>
  <c r="Z629" i="7"/>
  <c r="Z633" i="7"/>
  <c r="Z637" i="7"/>
  <c r="Z641" i="7"/>
  <c r="Z645" i="7"/>
  <c r="Z649" i="7"/>
  <c r="Z653" i="7"/>
  <c r="Z657" i="7"/>
  <c r="Z661" i="7"/>
  <c r="Z665" i="7"/>
  <c r="Z669" i="7"/>
  <c r="Z673" i="7"/>
  <c r="Z677" i="7"/>
  <c r="Z681" i="7"/>
  <c r="Z685" i="7"/>
  <c r="Z689" i="7"/>
  <c r="Z693" i="7"/>
  <c r="Z697" i="7"/>
  <c r="Z701" i="7"/>
  <c r="Z705" i="7"/>
  <c r="Z709" i="7"/>
  <c r="Z713" i="7"/>
  <c r="Z717" i="7"/>
  <c r="Z721" i="7"/>
  <c r="Z725" i="7"/>
  <c r="Z729" i="7"/>
  <c r="Z736" i="7"/>
  <c r="Z740" i="7"/>
  <c r="Z744" i="7"/>
  <c r="Z748" i="7"/>
  <c r="Z752" i="7"/>
  <c r="Z668" i="7"/>
  <c r="Z672" i="7"/>
  <c r="Z676" i="7"/>
  <c r="Z680" i="7"/>
  <c r="Z684" i="7"/>
  <c r="Z688" i="7"/>
  <c r="Z692" i="7"/>
  <c r="Z696" i="7"/>
  <c r="Z700" i="7"/>
  <c r="Z704" i="7"/>
  <c r="Z708" i="7"/>
  <c r="Z712" i="7"/>
  <c r="Z716" i="7"/>
  <c r="Z720" i="7"/>
  <c r="Z724" i="7"/>
  <c r="Z728" i="7"/>
  <c r="Z735" i="7"/>
  <c r="Z739" i="7"/>
  <c r="Z743" i="7"/>
  <c r="Z747" i="7"/>
  <c r="Z751" i="7"/>
  <c r="Z733" i="7"/>
  <c r="N42" i="7"/>
  <c r="N27" i="7"/>
  <c r="M27" i="7"/>
  <c r="N35" i="7"/>
  <c r="M35" i="7"/>
  <c r="N43" i="7"/>
  <c r="M43" i="7"/>
  <c r="N51" i="7"/>
  <c r="M51" i="7"/>
  <c r="N59" i="7"/>
  <c r="M59" i="7"/>
  <c r="N67" i="7"/>
  <c r="M67" i="7"/>
  <c r="N75" i="7"/>
  <c r="M75" i="7"/>
  <c r="N83" i="7"/>
  <c r="M83" i="7"/>
  <c r="N91" i="7"/>
  <c r="M91" i="7"/>
  <c r="N99" i="7"/>
  <c r="M99" i="7"/>
  <c r="N107" i="7"/>
  <c r="M107" i="7"/>
  <c r="N111" i="7"/>
  <c r="N211" i="7"/>
  <c r="M211" i="7"/>
  <c r="N223" i="7"/>
  <c r="M335" i="7"/>
  <c r="N423" i="7"/>
  <c r="N439" i="7"/>
  <c r="N447" i="7"/>
  <c r="N455" i="7"/>
  <c r="N463" i="7"/>
  <c r="N471" i="7"/>
  <c r="N479" i="7"/>
  <c r="N487" i="7"/>
  <c r="N495" i="7"/>
  <c r="N503" i="7"/>
  <c r="N511" i="7"/>
  <c r="N547" i="7"/>
  <c r="N559" i="7"/>
  <c r="N567" i="7"/>
  <c r="N583" i="7"/>
  <c r="M583" i="7"/>
  <c r="N587" i="7"/>
  <c r="N603" i="7"/>
  <c r="N631" i="7"/>
  <c r="M631" i="7"/>
  <c r="N643" i="7"/>
  <c r="M643" i="7"/>
  <c r="N647" i="7"/>
  <c r="N659" i="7"/>
  <c r="M659" i="7"/>
  <c r="N667" i="7"/>
  <c r="M667" i="7"/>
  <c r="N675" i="7"/>
  <c r="N683" i="7"/>
  <c r="N691" i="7"/>
  <c r="N699" i="7"/>
  <c r="N738" i="7"/>
  <c r="M738" i="7"/>
  <c r="N746" i="7"/>
  <c r="N750" i="7"/>
  <c r="M750" i="7"/>
  <c r="N66" i="7"/>
  <c r="N82" i="7"/>
  <c r="M82" i="7"/>
  <c r="N98" i="7"/>
  <c r="M98" i="7"/>
  <c r="N114" i="7"/>
  <c r="M114" i="7"/>
  <c r="N126" i="7"/>
  <c r="N142" i="7"/>
  <c r="N158" i="7"/>
  <c r="N174" i="7"/>
  <c r="N190" i="7"/>
  <c r="N206" i="7"/>
  <c r="N222" i="7"/>
  <c r="N238" i="7"/>
  <c r="N254" i="7"/>
  <c r="N270" i="7"/>
  <c r="M306" i="7"/>
  <c r="N314" i="7"/>
  <c r="M314" i="7"/>
  <c r="M378" i="7"/>
  <c r="N402" i="7"/>
  <c r="M402" i="7"/>
  <c r="M414" i="7"/>
  <c r="M418" i="7"/>
  <c r="N430" i="7"/>
  <c r="N450" i="7"/>
  <c r="M474" i="7"/>
  <c r="N490" i="7"/>
  <c r="M490" i="7"/>
  <c r="N514" i="7"/>
  <c r="N530" i="7"/>
  <c r="M546" i="7"/>
  <c r="M562" i="7"/>
  <c r="M586" i="7"/>
  <c r="N610" i="7"/>
  <c r="N642" i="7"/>
  <c r="N682" i="7"/>
  <c r="N733" i="7"/>
  <c r="M733" i="7"/>
  <c r="N741" i="7"/>
  <c r="M741" i="7"/>
  <c r="N749" i="7"/>
  <c r="M749" i="7"/>
  <c r="N58" i="7"/>
  <c r="M58" i="7"/>
  <c r="N101" i="7"/>
  <c r="N121" i="7"/>
  <c r="M121" i="7"/>
  <c r="N129" i="7"/>
  <c r="M129" i="7"/>
  <c r="N137" i="7"/>
  <c r="M137" i="7"/>
  <c r="N145" i="7"/>
  <c r="M145" i="7"/>
  <c r="N153" i="7"/>
  <c r="M153" i="7"/>
  <c r="N161" i="7"/>
  <c r="M161" i="7"/>
  <c r="N169" i="7"/>
  <c r="M169" i="7"/>
  <c r="N177" i="7"/>
  <c r="M177" i="7"/>
  <c r="N185" i="7"/>
  <c r="M185" i="7"/>
  <c r="N193" i="7"/>
  <c r="M193" i="7"/>
  <c r="N201" i="7"/>
  <c r="M201" i="7"/>
  <c r="N209" i="7"/>
  <c r="M209" i="7"/>
  <c r="N221" i="7"/>
  <c r="M221" i="7"/>
  <c r="N229" i="7"/>
  <c r="M229" i="7"/>
  <c r="N237" i="7"/>
  <c r="M237" i="7"/>
  <c r="N245" i="7"/>
  <c r="M245" i="7"/>
  <c r="N253" i="7"/>
  <c r="M253" i="7"/>
  <c r="N261" i="7"/>
  <c r="M261" i="7"/>
  <c r="N269" i="7"/>
  <c r="M269" i="7"/>
  <c r="N277" i="7"/>
  <c r="M277" i="7"/>
  <c r="N285" i="7"/>
  <c r="M285" i="7"/>
  <c r="N293" i="7"/>
  <c r="M293" i="7"/>
  <c r="N301" i="7"/>
  <c r="M301" i="7"/>
  <c r="N309" i="7"/>
  <c r="M309" i="7"/>
  <c r="N317" i="7"/>
  <c r="M317" i="7"/>
  <c r="N325" i="7"/>
  <c r="M325" i="7"/>
  <c r="N333" i="7"/>
  <c r="M333" i="7"/>
  <c r="N341" i="7"/>
  <c r="M341" i="7"/>
  <c r="N349" i="7"/>
  <c r="M349" i="7"/>
  <c r="N357" i="7"/>
  <c r="M357" i="7"/>
  <c r="N365" i="7"/>
  <c r="M365" i="7"/>
  <c r="N373" i="7"/>
  <c r="M373" i="7"/>
  <c r="N381" i="7"/>
  <c r="M381" i="7"/>
  <c r="N389" i="7"/>
  <c r="M389" i="7"/>
  <c r="N397" i="7"/>
  <c r="M397" i="7"/>
  <c r="N405" i="7"/>
  <c r="M405" i="7"/>
  <c r="N413" i="7"/>
  <c r="M413" i="7"/>
  <c r="N417" i="7"/>
  <c r="M417" i="7"/>
  <c r="N429" i="7"/>
  <c r="M429" i="7"/>
  <c r="M505" i="7"/>
  <c r="M517" i="7"/>
  <c r="N529" i="7"/>
  <c r="M529" i="7"/>
  <c r="N537" i="7"/>
  <c r="M537" i="7"/>
  <c r="M545" i="7"/>
  <c r="M557" i="7"/>
  <c r="N569" i="7"/>
  <c r="N577" i="7"/>
  <c r="M577" i="7"/>
  <c r="N613" i="7"/>
  <c r="M613" i="7"/>
  <c r="M617" i="7"/>
  <c r="N641" i="7"/>
  <c r="M709" i="7"/>
  <c r="N717" i="7"/>
  <c r="M717" i="7"/>
  <c r="N729" i="7"/>
  <c r="M729" i="7"/>
  <c r="N36" i="7"/>
  <c r="N52" i="7"/>
  <c r="N76" i="7"/>
  <c r="M76" i="7"/>
  <c r="N92" i="7"/>
  <c r="M92" i="7"/>
  <c r="N108" i="7"/>
  <c r="M108" i="7"/>
  <c r="N128" i="7"/>
  <c r="N144" i="7"/>
  <c r="N160" i="7"/>
  <c r="M176" i="7"/>
  <c r="M192" i="7"/>
  <c r="M208" i="7"/>
  <c r="M224" i="7"/>
  <c r="M240" i="7"/>
  <c r="M256" i="7"/>
  <c r="M272" i="7"/>
  <c r="M288" i="7"/>
  <c r="M300" i="7"/>
  <c r="N324" i="7"/>
  <c r="M324" i="7"/>
  <c r="M328" i="7"/>
  <c r="N344" i="7"/>
  <c r="M344" i="7"/>
  <c r="N360" i="7"/>
  <c r="M360" i="7"/>
  <c r="N372" i="7"/>
  <c r="M372" i="7"/>
  <c r="N388" i="7"/>
  <c r="M388" i="7"/>
  <c r="M396" i="7"/>
  <c r="N416" i="7"/>
  <c r="M416" i="7"/>
  <c r="N432" i="7"/>
  <c r="N444" i="7"/>
  <c r="N468" i="7"/>
  <c r="M468" i="7"/>
  <c r="M496" i="7"/>
  <c r="M504" i="7"/>
  <c r="N652" i="7"/>
  <c r="I25" i="7"/>
  <c r="S52" i="7"/>
  <c r="S76" i="7"/>
  <c r="S92" i="7"/>
  <c r="S108" i="7"/>
  <c r="S128" i="7"/>
  <c r="S160" i="7"/>
  <c r="S192" i="7"/>
  <c r="S224" i="7"/>
  <c r="S256" i="7"/>
  <c r="S288" i="7"/>
  <c r="S324" i="7"/>
  <c r="S344" i="7"/>
  <c r="S360" i="7"/>
  <c r="S372" i="7"/>
  <c r="S388" i="7"/>
  <c r="S432" i="7"/>
  <c r="S460" i="7"/>
  <c r="S504" i="7"/>
  <c r="S596" i="7"/>
  <c r="S51" i="7"/>
  <c r="S59" i="7"/>
  <c r="S67" i="7"/>
  <c r="S75" i="7"/>
  <c r="S83" i="7"/>
  <c r="S91" i="7"/>
  <c r="S99" i="7"/>
  <c r="S107" i="7"/>
  <c r="S111" i="7"/>
  <c r="S147" i="7"/>
  <c r="S211" i="7"/>
  <c r="S271" i="7"/>
  <c r="S423" i="7"/>
  <c r="S439" i="7"/>
  <c r="S447" i="7"/>
  <c r="S455" i="7"/>
  <c r="S463" i="7"/>
  <c r="S471" i="7"/>
  <c r="S479" i="7"/>
  <c r="S487" i="7"/>
  <c r="S495" i="7"/>
  <c r="S503" i="7"/>
  <c r="S511" i="7"/>
  <c r="S547" i="7"/>
  <c r="S559" i="7"/>
  <c r="S567" i="7"/>
  <c r="S583" i="7"/>
  <c r="S587" i="7"/>
  <c r="S603" i="7"/>
  <c r="S643" i="7"/>
  <c r="S647" i="7"/>
  <c r="R691" i="7"/>
  <c r="R699" i="7"/>
  <c r="S36" i="7"/>
  <c r="S35" i="7"/>
  <c r="S43" i="7"/>
  <c r="S42" i="7"/>
  <c r="S58" i="7"/>
  <c r="S66" i="7"/>
  <c r="S82" i="7"/>
  <c r="S98" i="7"/>
  <c r="S114" i="7"/>
  <c r="S126" i="7"/>
  <c r="S142" i="7"/>
  <c r="S158" i="7"/>
  <c r="S174" i="7"/>
  <c r="S190" i="7"/>
  <c r="S206" i="7"/>
  <c r="S222" i="7"/>
  <c r="S238" i="7"/>
  <c r="S254" i="7"/>
  <c r="S286" i="7"/>
  <c r="S314" i="7"/>
  <c r="S342" i="7"/>
  <c r="S378" i="7"/>
  <c r="S402" i="7"/>
  <c r="S430" i="7"/>
  <c r="S486" i="7"/>
  <c r="S522" i="7"/>
  <c r="S538" i="7"/>
  <c r="S546" i="7"/>
  <c r="S554" i="7"/>
  <c r="S578" i="7"/>
  <c r="S586" i="7"/>
  <c r="S602" i="7"/>
  <c r="R626" i="7"/>
  <c r="R650" i="7"/>
  <c r="R666" i="7"/>
  <c r="R682" i="7"/>
  <c r="R706" i="7"/>
  <c r="S27" i="7"/>
  <c r="S109" i="7"/>
  <c r="S121" i="7"/>
  <c r="S129" i="7"/>
  <c r="S137" i="7"/>
  <c r="S145" i="7"/>
  <c r="S153" i="7"/>
  <c r="S161" i="7"/>
  <c r="S169" i="7"/>
  <c r="S177" i="7"/>
  <c r="S185" i="7"/>
  <c r="S193" i="7"/>
  <c r="S201" i="7"/>
  <c r="S209" i="7"/>
  <c r="S221" i="7"/>
  <c r="S229" i="7"/>
  <c r="S237" i="7"/>
  <c r="S245" i="7"/>
  <c r="S253" i="7"/>
  <c r="S261" i="7"/>
  <c r="S269" i="7"/>
  <c r="S277" i="7"/>
  <c r="S285" i="7"/>
  <c r="S293" i="7"/>
  <c r="S301" i="7"/>
  <c r="S309" i="7"/>
  <c r="S317" i="7"/>
  <c r="S325" i="7"/>
  <c r="S333" i="7"/>
  <c r="S341" i="7"/>
  <c r="S349" i="7"/>
  <c r="S357" i="7"/>
  <c r="S365" i="7"/>
  <c r="S373" i="7"/>
  <c r="S381" i="7"/>
  <c r="S389" i="7"/>
  <c r="S397" i="7"/>
  <c r="S405" i="7"/>
  <c r="S413" i="7"/>
  <c r="S417" i="7"/>
  <c r="S429" i="7"/>
  <c r="S433" i="7"/>
  <c r="S517" i="7"/>
  <c r="S529" i="7"/>
  <c r="S537" i="7"/>
  <c r="S557" i="7"/>
  <c r="S577" i="7"/>
  <c r="R613" i="7"/>
  <c r="R617" i="7"/>
  <c r="R685" i="7"/>
  <c r="K5" i="7"/>
  <c r="K3" i="7"/>
  <c r="K4" i="7"/>
  <c r="S690" i="7"/>
  <c r="S613" i="7"/>
  <c r="S699" i="7"/>
  <c r="S682" i="7"/>
  <c r="S674" i="7"/>
  <c r="S666" i="7"/>
  <c r="S658" i="7"/>
  <c r="S650" i="7"/>
  <c r="S642" i="7"/>
  <c r="S634" i="7"/>
  <c r="S626" i="7"/>
  <c r="S618" i="7"/>
  <c r="R628" i="7"/>
  <c r="R684" i="7"/>
  <c r="S750" i="7"/>
  <c r="S746" i="7"/>
  <c r="S738" i="7"/>
  <c r="S730" i="7"/>
  <c r="S722" i="7"/>
  <c r="S714" i="7"/>
  <c r="S706" i="7"/>
  <c r="S698" i="7"/>
  <c r="S617" i="7"/>
  <c r="R659" i="7"/>
  <c r="S659" i="7"/>
  <c r="R667" i="7"/>
  <c r="S667" i="7"/>
  <c r="R675" i="7"/>
  <c r="S675" i="7"/>
  <c r="R683" i="7"/>
  <c r="S683" i="7"/>
  <c r="S749" i="7"/>
  <c r="S741" i="7"/>
  <c r="S733" i="7"/>
  <c r="S729" i="7"/>
  <c r="S717" i="7"/>
  <c r="S709" i="7"/>
  <c r="S691" i="7"/>
  <c r="R42" i="7"/>
  <c r="R36" i="7"/>
  <c r="R27" i="7"/>
  <c r="R35" i="7"/>
  <c r="R43" i="7"/>
  <c r="R85" i="7"/>
  <c r="R121" i="7"/>
  <c r="R129" i="7"/>
  <c r="R137" i="7"/>
  <c r="R145" i="7"/>
  <c r="R153" i="7"/>
  <c r="R161" i="7"/>
  <c r="R169" i="7"/>
  <c r="R177" i="7"/>
  <c r="R185" i="7"/>
  <c r="R193" i="7"/>
  <c r="R201" i="7"/>
  <c r="R209" i="7"/>
  <c r="R221" i="7"/>
  <c r="R229" i="7"/>
  <c r="R237" i="7"/>
  <c r="R245" i="7"/>
  <c r="R253" i="7"/>
  <c r="R261" i="7"/>
  <c r="R269" i="7"/>
  <c r="R277" i="7"/>
  <c r="R285" i="7"/>
  <c r="R293" i="7"/>
  <c r="R301" i="7"/>
  <c r="R309" i="7"/>
  <c r="R317" i="7"/>
  <c r="R325" i="7"/>
  <c r="R333" i="7"/>
  <c r="R341" i="7"/>
  <c r="R349" i="7"/>
  <c r="R357" i="7"/>
  <c r="R365" i="7"/>
  <c r="R373" i="7"/>
  <c r="R381" i="7"/>
  <c r="R389" i="7"/>
  <c r="R397" i="7"/>
  <c r="R405" i="7"/>
  <c r="R413" i="7"/>
  <c r="R417" i="7"/>
  <c r="R429" i="7"/>
  <c r="R497" i="7"/>
  <c r="R517" i="7"/>
  <c r="R529" i="7"/>
  <c r="R537" i="7"/>
  <c r="R549" i="7"/>
  <c r="R557" i="7"/>
  <c r="R561" i="7"/>
  <c r="R577" i="7"/>
  <c r="R589" i="7"/>
  <c r="R52" i="7"/>
  <c r="R76" i="7"/>
  <c r="R92" i="7"/>
  <c r="R108" i="7"/>
  <c r="R128" i="7"/>
  <c r="R144" i="7"/>
  <c r="R160" i="7"/>
  <c r="R176" i="7"/>
  <c r="R192" i="7"/>
  <c r="R208" i="7"/>
  <c r="R224" i="7"/>
  <c r="R240" i="7"/>
  <c r="R256" i="7"/>
  <c r="R272" i="7"/>
  <c r="R288" i="7"/>
  <c r="R300" i="7"/>
  <c r="R324" i="7"/>
  <c r="R328" i="7"/>
  <c r="R344" i="7"/>
  <c r="R360" i="7"/>
  <c r="R372" i="7"/>
  <c r="R388" i="7"/>
  <c r="R396" i="7"/>
  <c r="R416" i="7"/>
  <c r="R432" i="7"/>
  <c r="R444" i="7"/>
  <c r="R460" i="7"/>
  <c r="R468" i="7"/>
  <c r="R496" i="7"/>
  <c r="R504" i="7"/>
  <c r="R524" i="7"/>
  <c r="R612" i="7"/>
  <c r="R51" i="7"/>
  <c r="R59" i="7"/>
  <c r="R67" i="7"/>
  <c r="R75" i="7"/>
  <c r="R83" i="7"/>
  <c r="R91" i="7"/>
  <c r="R99" i="7"/>
  <c r="R107" i="7"/>
  <c r="R111" i="7"/>
  <c r="R123" i="7"/>
  <c r="R171" i="7"/>
  <c r="R211" i="7"/>
  <c r="R255" i="7"/>
  <c r="R343" i="7"/>
  <c r="R423" i="7"/>
  <c r="R439" i="7"/>
  <c r="R447" i="7"/>
  <c r="R455" i="7"/>
  <c r="R463" i="7"/>
  <c r="R471" i="7"/>
  <c r="R479" i="7"/>
  <c r="R487" i="7"/>
  <c r="R495" i="7"/>
  <c r="R503" i="7"/>
  <c r="R511" i="7"/>
  <c r="R547" i="7"/>
  <c r="R559" i="7"/>
  <c r="R567" i="7"/>
  <c r="R583" i="7"/>
  <c r="R587" i="7"/>
  <c r="R603" i="7"/>
  <c r="R631" i="7"/>
  <c r="R643" i="7"/>
  <c r="R647" i="7"/>
  <c r="R58" i="7"/>
  <c r="R66" i="7"/>
  <c r="R82" i="7"/>
  <c r="R98" i="7"/>
  <c r="R114" i="7"/>
  <c r="R126" i="7"/>
  <c r="R142" i="7"/>
  <c r="R158" i="7"/>
  <c r="R174" i="7"/>
  <c r="R190" i="7"/>
  <c r="R206" i="7"/>
  <c r="R222" i="7"/>
  <c r="R226" i="7"/>
  <c r="R238" i="7"/>
  <c r="R254" i="7"/>
  <c r="R270" i="7"/>
  <c r="R286" i="7"/>
  <c r="R306" i="7"/>
  <c r="R314" i="7"/>
  <c r="R342" i="7"/>
  <c r="R358" i="7"/>
  <c r="R378" i="7"/>
  <c r="R402" i="7"/>
  <c r="R414" i="7"/>
  <c r="R430" i="7"/>
  <c r="R450" i="7"/>
  <c r="R474" i="7"/>
  <c r="R486" i="7"/>
  <c r="R490" i="7"/>
  <c r="R498" i="7"/>
  <c r="R514" i="7"/>
  <c r="R522" i="7"/>
  <c r="R530" i="7"/>
  <c r="R538" i="7"/>
  <c r="R546" i="7"/>
  <c r="R554" i="7"/>
  <c r="R562" i="7"/>
  <c r="R570" i="7"/>
  <c r="R578" i="7"/>
  <c r="R586" i="7"/>
  <c r="R594" i="7"/>
  <c r="R602" i="7"/>
  <c r="R610" i="7"/>
  <c r="R731" i="7"/>
  <c r="R750" i="7"/>
  <c r="R746" i="7"/>
  <c r="R738" i="7"/>
  <c r="R730" i="7"/>
  <c r="R722" i="7"/>
  <c r="R714" i="7"/>
  <c r="R749" i="7"/>
  <c r="R741" i="7"/>
  <c r="R733" i="7"/>
  <c r="R729" i="7"/>
  <c r="R717" i="7"/>
  <c r="R709" i="7"/>
  <c r="Z25" i="7" l="1"/>
  <c r="N436" i="7"/>
  <c r="M420" i="7"/>
  <c r="K2" i="7"/>
  <c r="R698" i="7"/>
  <c r="R658" i="7"/>
  <c r="S610" i="7"/>
  <c r="S570" i="7"/>
  <c r="S530" i="7"/>
  <c r="S396" i="7"/>
  <c r="M460" i="7"/>
  <c r="M674" i="7"/>
  <c r="M634" i="7"/>
  <c r="N594" i="7"/>
  <c r="M554" i="7"/>
  <c r="M522" i="7"/>
  <c r="M486" i="7"/>
  <c r="N414" i="7"/>
  <c r="M358" i="7"/>
  <c r="M286" i="7"/>
  <c r="N706" i="7"/>
  <c r="N666" i="7"/>
  <c r="M618" i="7"/>
  <c r="R674" i="7"/>
  <c r="R634" i="7"/>
  <c r="N698" i="7"/>
  <c r="M650" i="7"/>
  <c r="N618" i="7"/>
  <c r="N578" i="7"/>
  <c r="M450" i="7"/>
  <c r="M722" i="7"/>
  <c r="R321" i="7"/>
  <c r="R330" i="7"/>
  <c r="R295" i="7"/>
  <c r="R203" i="7"/>
  <c r="R420" i="7"/>
  <c r="R392" i="7"/>
  <c r="R364" i="7"/>
  <c r="R332" i="7"/>
  <c r="R457" i="7"/>
  <c r="S641" i="7"/>
  <c r="S677" i="7"/>
  <c r="S569" i="7"/>
  <c r="S434" i="7"/>
  <c r="S258" i="7"/>
  <c r="S226" i="7"/>
  <c r="S194" i="7"/>
  <c r="S162" i="7"/>
  <c r="S130" i="7"/>
  <c r="S359" i="7"/>
  <c r="S436" i="7"/>
  <c r="M708" i="7"/>
  <c r="M56" i="7"/>
  <c r="M693" i="7"/>
  <c r="N457" i="7"/>
  <c r="N242" i="7"/>
  <c r="N619" i="7"/>
  <c r="M555" i="7"/>
  <c r="M279" i="7"/>
  <c r="N163" i="7"/>
  <c r="R724" i="7"/>
  <c r="R383" i="7"/>
  <c r="R436" i="7"/>
  <c r="R400" i="7"/>
  <c r="R376" i="7"/>
  <c r="R348" i="7"/>
  <c r="R69" i="7"/>
  <c r="R652" i="7"/>
  <c r="S29" i="7"/>
  <c r="S210" i="7"/>
  <c r="S178" i="7"/>
  <c r="S146" i="7"/>
  <c r="S420" i="7"/>
  <c r="M596" i="7"/>
  <c r="M40" i="7"/>
  <c r="M226" i="7"/>
  <c r="M719" i="7"/>
  <c r="N595" i="7"/>
  <c r="R752" i="7"/>
  <c r="R162" i="7"/>
  <c r="R523" i="7"/>
  <c r="R407" i="7"/>
  <c r="R319" i="7"/>
  <c r="R231" i="7"/>
  <c r="R187" i="7"/>
  <c r="R131" i="7"/>
  <c r="R29" i="7"/>
  <c r="S625" i="7"/>
  <c r="R668" i="7"/>
  <c r="S732" i="7"/>
  <c r="S619" i="7"/>
  <c r="S523" i="7"/>
  <c r="S260" i="7"/>
  <c r="S116" i="7"/>
  <c r="M292" i="7"/>
  <c r="M260" i="7"/>
  <c r="M164" i="7"/>
  <c r="M132" i="7"/>
  <c r="N69" i="7"/>
  <c r="N498" i="7"/>
  <c r="M131" i="7"/>
  <c r="R406" i="7"/>
  <c r="R290" i="7"/>
  <c r="R279" i="7"/>
  <c r="R548" i="7"/>
  <c r="R481" i="7"/>
  <c r="R425" i="7"/>
  <c r="R109" i="7"/>
  <c r="R30" i="7"/>
  <c r="S692" i="7"/>
  <c r="R644" i="7"/>
  <c r="S719" i="7"/>
  <c r="R641" i="7"/>
  <c r="S69" i="7"/>
  <c r="S595" i="7"/>
  <c r="S319" i="7"/>
  <c r="S195" i="7"/>
  <c r="S548" i="7"/>
  <c r="S312" i="7"/>
  <c r="S244" i="7"/>
  <c r="S132" i="7"/>
  <c r="M732" i="7"/>
  <c r="M620" i="7"/>
  <c r="N244" i="7"/>
  <c r="N116" i="7"/>
  <c r="N669" i="7"/>
  <c r="N481" i="7"/>
  <c r="N425" i="7"/>
  <c r="N362" i="7"/>
  <c r="N255" i="7"/>
  <c r="N195" i="7"/>
  <c r="R362" i="7"/>
  <c r="R318" i="7"/>
  <c r="R194" i="7"/>
  <c r="R375" i="7"/>
  <c r="R247" i="7"/>
  <c r="R604" i="7"/>
  <c r="R556" i="7"/>
  <c r="R472" i="7"/>
  <c r="R292" i="7"/>
  <c r="R260" i="7"/>
  <c r="R196" i="7"/>
  <c r="R164" i="7"/>
  <c r="R132" i="7"/>
  <c r="S724" i="7"/>
  <c r="S497" i="7"/>
  <c r="S93" i="7"/>
  <c r="S498" i="7"/>
  <c r="S362" i="7"/>
  <c r="S335" i="7"/>
  <c r="S255" i="7"/>
  <c r="S612" i="7"/>
  <c r="S376" i="7"/>
  <c r="M724" i="7"/>
  <c r="M96" i="7"/>
  <c r="N497" i="7"/>
  <c r="N109" i="7"/>
  <c r="M53" i="7"/>
  <c r="N510" i="7"/>
  <c r="N318" i="7"/>
  <c r="M290" i="7"/>
  <c r="N178" i="7"/>
  <c r="N146" i="7"/>
  <c r="M523" i="7"/>
  <c r="M407" i="7"/>
  <c r="M295" i="7"/>
  <c r="M147" i="7"/>
  <c r="M716" i="7"/>
  <c r="N716" i="7"/>
  <c r="N708" i="7"/>
  <c r="R708" i="7"/>
  <c r="N700" i="7"/>
  <c r="M700" i="7"/>
  <c r="S700" i="7"/>
  <c r="S684" i="7"/>
  <c r="M684" i="7"/>
  <c r="N676" i="7"/>
  <c r="S676" i="7"/>
  <c r="S668" i="7"/>
  <c r="M668" i="7"/>
  <c r="N660" i="7"/>
  <c r="R660" i="7"/>
  <c r="M660" i="7"/>
  <c r="N644" i="7"/>
  <c r="M644" i="7"/>
  <c r="N636" i="7"/>
  <c r="R636" i="7"/>
  <c r="N628" i="7"/>
  <c r="M628" i="7"/>
  <c r="S620" i="7"/>
  <c r="N620" i="7"/>
  <c r="N604" i="7"/>
  <c r="S604" i="7"/>
  <c r="M588" i="7"/>
  <c r="N588" i="7"/>
  <c r="N580" i="7"/>
  <c r="S580" i="7"/>
  <c r="N572" i="7"/>
  <c r="M572" i="7"/>
  <c r="N564" i="7"/>
  <c r="S564" i="7"/>
  <c r="S556" i="7"/>
  <c r="M556" i="7"/>
  <c r="S540" i="7"/>
  <c r="M540" i="7"/>
  <c r="N532" i="7"/>
  <c r="M532" i="7"/>
  <c r="N516" i="7"/>
  <c r="M516" i="7"/>
  <c r="S516" i="7"/>
  <c r="M506" i="7"/>
  <c r="N506" i="7"/>
  <c r="S506" i="7"/>
  <c r="M488" i="7"/>
  <c r="S488" i="7"/>
  <c r="N488" i="7"/>
  <c r="R454" i="7"/>
  <c r="N454" i="7"/>
  <c r="S454" i="7"/>
  <c r="R418" i="7"/>
  <c r="N418" i="7"/>
  <c r="N400" i="7"/>
  <c r="S400" i="7"/>
  <c r="S382" i="7"/>
  <c r="N382" i="7"/>
  <c r="S364" i="7"/>
  <c r="N364" i="7"/>
  <c r="M346" i="7"/>
  <c r="S346" i="7"/>
  <c r="N330" i="7"/>
  <c r="S330" i="7"/>
  <c r="R312" i="7"/>
  <c r="M312" i="7"/>
  <c r="M274" i="7"/>
  <c r="S274" i="7"/>
  <c r="R740" i="7"/>
  <c r="N740" i="7"/>
  <c r="S740" i="7"/>
  <c r="M731" i="7"/>
  <c r="N731" i="7"/>
  <c r="N633" i="7"/>
  <c r="M633" i="7"/>
  <c r="R633" i="7"/>
  <c r="S478" i="7"/>
  <c r="N478" i="7"/>
  <c r="M462" i="7"/>
  <c r="N462" i="7"/>
  <c r="N448" i="7"/>
  <c r="S448" i="7"/>
  <c r="N406" i="7"/>
  <c r="S406" i="7"/>
  <c r="S392" i="7"/>
  <c r="N392" i="7"/>
  <c r="N348" i="7"/>
  <c r="S348" i="7"/>
  <c r="S332" i="7"/>
  <c r="N332" i="7"/>
  <c r="M304" i="7"/>
  <c r="S304" i="7"/>
  <c r="M276" i="7"/>
  <c r="S276" i="7"/>
  <c r="N228" i="7"/>
  <c r="S228" i="7"/>
  <c r="S212" i="7"/>
  <c r="M212" i="7"/>
  <c r="N112" i="7"/>
  <c r="S112" i="7"/>
  <c r="M112" i="7"/>
  <c r="N80" i="7"/>
  <c r="M80" i="7"/>
  <c r="S62" i="7"/>
  <c r="M62" i="7"/>
  <c r="N46" i="7"/>
  <c r="M46" i="7"/>
  <c r="S46" i="7"/>
  <c r="S30" i="7"/>
  <c r="N30" i="7"/>
  <c r="M433" i="7"/>
  <c r="N433" i="7"/>
  <c r="R242" i="7"/>
  <c r="M242" i="7"/>
  <c r="N196" i="7"/>
  <c r="S196" i="7"/>
  <c r="M180" i="7"/>
  <c r="S180" i="7"/>
  <c r="M148" i="7"/>
  <c r="S148" i="7"/>
  <c r="M102" i="7"/>
  <c r="S102" i="7"/>
  <c r="M86" i="7"/>
  <c r="N86" i="7"/>
  <c r="M70" i="7"/>
  <c r="N70" i="7"/>
  <c r="N40" i="7"/>
  <c r="S40" i="7"/>
  <c r="S653" i="7"/>
  <c r="M653" i="7"/>
  <c r="R653" i="7"/>
  <c r="N213" i="7"/>
  <c r="M213" i="7"/>
  <c r="M605" i="7"/>
  <c r="R605" i="7"/>
  <c r="R669" i="7"/>
  <c r="M669" i="7"/>
  <c r="N649" i="7"/>
  <c r="M649" i="7"/>
  <c r="M711" i="7"/>
  <c r="N711" i="7"/>
  <c r="N555" i="7"/>
  <c r="S555" i="7"/>
  <c r="S549" i="7"/>
  <c r="N549" i="7"/>
  <c r="N545" i="7"/>
  <c r="S545" i="7"/>
  <c r="M519" i="7"/>
  <c r="S519" i="7"/>
  <c r="R115" i="7"/>
  <c r="N115" i="7"/>
  <c r="S115" i="7"/>
  <c r="M589" i="7"/>
  <c r="N589" i="7"/>
  <c r="M701" i="7"/>
  <c r="N701" i="7"/>
  <c r="N693" i="7"/>
  <c r="R693" i="7"/>
  <c r="N685" i="7"/>
  <c r="M685" i="7"/>
  <c r="N661" i="7"/>
  <c r="S661" i="7"/>
  <c r="N623" i="7"/>
  <c r="M623" i="7"/>
  <c r="S561" i="7"/>
  <c r="M561" i="7"/>
  <c r="N539" i="7"/>
  <c r="S539" i="7"/>
  <c r="M531" i="7"/>
  <c r="N531" i="7"/>
  <c r="R505" i="7"/>
  <c r="N505" i="7"/>
  <c r="S505" i="7"/>
  <c r="M489" i="7"/>
  <c r="N489" i="7"/>
  <c r="S489" i="7"/>
  <c r="N473" i="7"/>
  <c r="M473" i="7"/>
  <c r="M465" i="7"/>
  <c r="S465" i="7"/>
  <c r="R441" i="7"/>
  <c r="S441" i="7"/>
  <c r="M441" i="7"/>
  <c r="M415" i="7"/>
  <c r="N415" i="7"/>
  <c r="S415" i="7"/>
  <c r="N399" i="7"/>
  <c r="M399" i="7"/>
  <c r="N391" i="7"/>
  <c r="S391" i="7"/>
  <c r="R367" i="7"/>
  <c r="M367" i="7"/>
  <c r="S367" i="7"/>
  <c r="N359" i="7"/>
  <c r="M359" i="7"/>
  <c r="M351" i="7"/>
  <c r="S351" i="7"/>
  <c r="N343" i="7"/>
  <c r="M343" i="7"/>
  <c r="N327" i="7"/>
  <c r="M327" i="7"/>
  <c r="S327" i="7"/>
  <c r="R303" i="7"/>
  <c r="S303" i="7"/>
  <c r="N303" i="7"/>
  <c r="M287" i="7"/>
  <c r="N287" i="7"/>
  <c r="S287" i="7"/>
  <c r="N271" i="7"/>
  <c r="M271" i="7"/>
  <c r="N263" i="7"/>
  <c r="S263" i="7"/>
  <c r="R239" i="7"/>
  <c r="M239" i="7"/>
  <c r="S239" i="7"/>
  <c r="N231" i="7"/>
  <c r="M231" i="7"/>
  <c r="M223" i="7"/>
  <c r="S223" i="7"/>
  <c r="N215" i="7"/>
  <c r="M215" i="7"/>
  <c r="N203" i="7"/>
  <c r="S203" i="7"/>
  <c r="R179" i="7"/>
  <c r="M179" i="7"/>
  <c r="S179" i="7"/>
  <c r="N171" i="7"/>
  <c r="M171" i="7"/>
  <c r="M163" i="7"/>
  <c r="S163" i="7"/>
  <c r="N155" i="7"/>
  <c r="M155" i="7"/>
  <c r="N139" i="7"/>
  <c r="S139" i="7"/>
  <c r="M139" i="7"/>
  <c r="M101" i="7"/>
  <c r="S101" i="7"/>
  <c r="S85" i="7"/>
  <c r="M85" i="7"/>
  <c r="M77" i="7"/>
  <c r="S77" i="7"/>
  <c r="N77" i="7"/>
  <c r="M61" i="7"/>
  <c r="N61" i="7"/>
  <c r="S61" i="7"/>
  <c r="M45" i="7"/>
  <c r="N45" i="7"/>
  <c r="R37" i="7"/>
  <c r="N37" i="7"/>
  <c r="S37" i="7"/>
  <c r="M751" i="7"/>
  <c r="N751" i="7"/>
  <c r="S743" i="7"/>
  <c r="N743" i="7"/>
  <c r="N735" i="7"/>
  <c r="S735" i="7"/>
  <c r="R735" i="7"/>
  <c r="R732" i="7"/>
  <c r="R506" i="7"/>
  <c r="R478" i="7"/>
  <c r="R434" i="7"/>
  <c r="R258" i="7"/>
  <c r="R130" i="7"/>
  <c r="R619" i="7"/>
  <c r="R539" i="7"/>
  <c r="R391" i="7"/>
  <c r="R351" i="7"/>
  <c r="R311" i="7"/>
  <c r="R263" i="7"/>
  <c r="R223" i="7"/>
  <c r="R195" i="7"/>
  <c r="R155" i="7"/>
  <c r="R580" i="7"/>
  <c r="R540" i="7"/>
  <c r="R304" i="7"/>
  <c r="R276" i="7"/>
  <c r="R244" i="7"/>
  <c r="R212" i="7"/>
  <c r="R180" i="7"/>
  <c r="R148" i="7"/>
  <c r="R116" i="7"/>
  <c r="R80" i="7"/>
  <c r="R489" i="7"/>
  <c r="R449" i="7"/>
  <c r="R101" i="7"/>
  <c r="R53" i="7"/>
  <c r="S633" i="7"/>
  <c r="R692" i="7"/>
  <c r="S660" i="7"/>
  <c r="S628" i="7"/>
  <c r="S605" i="7"/>
  <c r="R701" i="7"/>
  <c r="R625" i="7"/>
  <c r="S457" i="7"/>
  <c r="S45" i="7"/>
  <c r="S462" i="7"/>
  <c r="S318" i="7"/>
  <c r="S70" i="7"/>
  <c r="S383" i="7"/>
  <c r="S295" i="7"/>
  <c r="S131" i="7"/>
  <c r="S572" i="7"/>
  <c r="S80" i="7"/>
  <c r="M743" i="7"/>
  <c r="M692" i="7"/>
  <c r="M636" i="7"/>
  <c r="M580" i="7"/>
  <c r="N524" i="7"/>
  <c r="M472" i="7"/>
  <c r="M376" i="7"/>
  <c r="N212" i="7"/>
  <c r="M677" i="7"/>
  <c r="M625" i="7"/>
  <c r="N605" i="7"/>
  <c r="N561" i="7"/>
  <c r="N465" i="7"/>
  <c r="N85" i="7"/>
  <c r="M434" i="7"/>
  <c r="N274" i="7"/>
  <c r="M194" i="7"/>
  <c r="M162" i="7"/>
  <c r="N383" i="7"/>
  <c r="M319" i="7"/>
  <c r="M263" i="7"/>
  <c r="N179" i="7"/>
  <c r="M115" i="7"/>
  <c r="N62" i="7"/>
  <c r="S563" i="7"/>
  <c r="S451" i="7"/>
  <c r="R719" i="7"/>
  <c r="R751" i="7"/>
  <c r="R510" i="7"/>
  <c r="R382" i="7"/>
  <c r="R346" i="7"/>
  <c r="R274" i="7"/>
  <c r="R210" i="7"/>
  <c r="R178" i="7"/>
  <c r="R146" i="7"/>
  <c r="R595" i="7"/>
  <c r="R531" i="7"/>
  <c r="R399" i="7"/>
  <c r="R335" i="7"/>
  <c r="R271" i="7"/>
  <c r="R147" i="7"/>
  <c r="R596" i="7"/>
  <c r="R564" i="7"/>
  <c r="R532" i="7"/>
  <c r="R96" i="7"/>
  <c r="R56" i="7"/>
  <c r="R569" i="7"/>
  <c r="R545" i="7"/>
  <c r="R473" i="7"/>
  <c r="R273" i="7"/>
  <c r="R213" i="7"/>
  <c r="R189" i="7"/>
  <c r="R93" i="7"/>
  <c r="R61" i="7"/>
  <c r="S649" i="7"/>
  <c r="S652" i="7"/>
  <c r="S636" i="7"/>
  <c r="S711" i="7"/>
  <c r="S685" i="7"/>
  <c r="S716" i="7"/>
  <c r="S752" i="7"/>
  <c r="R677" i="7"/>
  <c r="R649" i="7"/>
  <c r="S481" i="7"/>
  <c r="S449" i="7"/>
  <c r="S425" i="7"/>
  <c r="S241" i="7"/>
  <c r="S213" i="7"/>
  <c r="S53" i="7"/>
  <c r="S510" i="7"/>
  <c r="S290" i="7"/>
  <c r="S86" i="7"/>
  <c r="S623" i="7"/>
  <c r="S531" i="7"/>
  <c r="S407" i="7"/>
  <c r="S375" i="7"/>
  <c r="S343" i="7"/>
  <c r="S311" i="7"/>
  <c r="S279" i="7"/>
  <c r="S247" i="7"/>
  <c r="S215" i="7"/>
  <c r="S187" i="7"/>
  <c r="S155" i="7"/>
  <c r="S123" i="7"/>
  <c r="R700" i="7"/>
  <c r="S588" i="7"/>
  <c r="S524" i="7"/>
  <c r="S472" i="7"/>
  <c r="S292" i="7"/>
  <c r="S164" i="7"/>
  <c r="S96" i="7"/>
  <c r="S56" i="7"/>
  <c r="M735" i="7"/>
  <c r="M676" i="7"/>
  <c r="M612" i="7"/>
  <c r="M548" i="7"/>
  <c r="M448" i="7"/>
  <c r="N304" i="7"/>
  <c r="M228" i="7"/>
  <c r="N180" i="7"/>
  <c r="N752" i="7"/>
  <c r="M661" i="7"/>
  <c r="N449" i="7"/>
  <c r="N93" i="7"/>
  <c r="N29" i="7"/>
  <c r="N346" i="7"/>
  <c r="M258" i="7"/>
  <c r="N210" i="7"/>
  <c r="M130" i="7"/>
  <c r="N102" i="7"/>
  <c r="N519" i="7"/>
  <c r="M375" i="7"/>
  <c r="M311" i="7"/>
  <c r="M247" i="7"/>
  <c r="M187" i="7"/>
  <c r="M123" i="7"/>
  <c r="R243" i="7"/>
  <c r="S289" i="7"/>
  <c r="M265" i="7"/>
  <c r="R408" i="7"/>
  <c r="N525" i="7"/>
  <c r="M305" i="7"/>
  <c r="N703" i="7"/>
  <c r="M571" i="7"/>
  <c r="N714" i="7"/>
  <c r="N658" i="7"/>
  <c r="N602" i="7"/>
  <c r="M570" i="7"/>
  <c r="M514" i="7"/>
  <c r="M342" i="7"/>
  <c r="N730" i="7"/>
  <c r="M690" i="7"/>
  <c r="N626" i="7"/>
  <c r="N562" i="7"/>
  <c r="M538" i="7"/>
  <c r="M662" i="7"/>
  <c r="S369" i="7"/>
  <c r="M393" i="7"/>
  <c r="N125" i="7"/>
  <c r="N467" i="7"/>
  <c r="R401" i="7"/>
  <c r="R745" i="7"/>
  <c r="R443" i="7"/>
  <c r="N149" i="7"/>
  <c r="M483" i="7"/>
  <c r="R459" i="7"/>
  <c r="R371" i="7"/>
  <c r="R525" i="7"/>
  <c r="R337" i="7"/>
  <c r="S622" i="7"/>
  <c r="S305" i="7"/>
  <c r="M329" i="7"/>
  <c r="N499" i="7"/>
  <c r="N427" i="7"/>
  <c r="R527" i="7"/>
  <c r="R507" i="7"/>
  <c r="R307" i="7"/>
  <c r="R385" i="7"/>
  <c r="R257" i="7"/>
  <c r="S725" i="7"/>
  <c r="S745" i="7"/>
  <c r="S353" i="7"/>
  <c r="S225" i="7"/>
  <c r="S427" i="7"/>
  <c r="S352" i="7"/>
  <c r="M369" i="7"/>
  <c r="M241" i="7"/>
  <c r="N81" i="7"/>
  <c r="N563" i="7"/>
  <c r="M451" i="7"/>
  <c r="R747" i="7"/>
  <c r="R543" i="7"/>
  <c r="R387" i="7"/>
  <c r="R323" i="7"/>
  <c r="R259" i="7"/>
  <c r="S705" i="7"/>
  <c r="S747" i="7"/>
  <c r="M755" i="7"/>
  <c r="N705" i="7"/>
  <c r="N49" i="7"/>
  <c r="R737" i="7"/>
  <c r="R753" i="7"/>
  <c r="R106" i="7"/>
  <c r="R475" i="7"/>
  <c r="R403" i="7"/>
  <c r="R339" i="7"/>
  <c r="R275" i="7"/>
  <c r="R541" i="7"/>
  <c r="R521" i="7"/>
  <c r="R353" i="7"/>
  <c r="R289" i="7"/>
  <c r="R225" i="7"/>
  <c r="S686" i="7"/>
  <c r="R689" i="7"/>
  <c r="S525" i="7"/>
  <c r="S385" i="7"/>
  <c r="S321" i="7"/>
  <c r="S257" i="7"/>
  <c r="S499" i="7"/>
  <c r="S299" i="7"/>
  <c r="S480" i="7"/>
  <c r="N755" i="7"/>
  <c r="N747" i="7"/>
  <c r="N739" i="7"/>
  <c r="N673" i="7"/>
  <c r="N597" i="7"/>
  <c r="M401" i="7"/>
  <c r="M337" i="7"/>
  <c r="M273" i="7"/>
  <c r="M753" i="7"/>
  <c r="M745" i="7"/>
  <c r="M737" i="7"/>
  <c r="M679" i="7"/>
  <c r="M611" i="7"/>
  <c r="N571" i="7"/>
  <c r="M507" i="7"/>
  <c r="M475" i="7"/>
  <c r="M443" i="7"/>
  <c r="M50" i="7"/>
  <c r="S363" i="7"/>
  <c r="M739" i="7"/>
  <c r="R739" i="7"/>
  <c r="R755" i="7"/>
  <c r="R491" i="7"/>
  <c r="R419" i="7"/>
  <c r="R355" i="7"/>
  <c r="R291" i="7"/>
  <c r="R227" i="7"/>
  <c r="R369" i="7"/>
  <c r="R305" i="7"/>
  <c r="R241" i="7"/>
  <c r="S737" i="7"/>
  <c r="S753" i="7"/>
  <c r="S541" i="7"/>
  <c r="S521" i="7"/>
  <c r="S437" i="7"/>
  <c r="S401" i="7"/>
  <c r="S337" i="7"/>
  <c r="S273" i="7"/>
  <c r="S386" i="7"/>
  <c r="S235" i="7"/>
  <c r="M361" i="7"/>
  <c r="M297" i="7"/>
  <c r="M233" i="7"/>
  <c r="N679" i="7"/>
  <c r="N507" i="7"/>
  <c r="N475" i="7"/>
  <c r="N443" i="7"/>
  <c r="R456" i="7"/>
  <c r="M456" i="7"/>
  <c r="M697" i="7"/>
  <c r="R697" i="7"/>
  <c r="N575" i="7"/>
  <c r="M575" i="7"/>
  <c r="M501" i="7"/>
  <c r="R501" i="7"/>
  <c r="M485" i="7"/>
  <c r="R485" i="7"/>
  <c r="M461" i="7"/>
  <c r="S461" i="7"/>
  <c r="M445" i="7"/>
  <c r="S445" i="7"/>
  <c r="M421" i="7"/>
  <c r="R421" i="7"/>
  <c r="N207" i="7"/>
  <c r="S207" i="7"/>
  <c r="M207" i="7"/>
  <c r="N191" i="7"/>
  <c r="S191" i="7"/>
  <c r="M191" i="7"/>
  <c r="N167" i="7"/>
  <c r="M167" i="7"/>
  <c r="R167" i="7"/>
  <c r="N151" i="7"/>
  <c r="M151" i="7"/>
  <c r="R151" i="7"/>
  <c r="N135" i="7"/>
  <c r="M135" i="7"/>
  <c r="R135" i="7"/>
  <c r="N119" i="7"/>
  <c r="M119" i="7"/>
  <c r="R119" i="7"/>
  <c r="M105" i="7"/>
  <c r="S105" i="7"/>
  <c r="M89" i="7"/>
  <c r="S89" i="7"/>
  <c r="M73" i="7"/>
  <c r="S73" i="7"/>
  <c r="M57" i="7"/>
  <c r="S57" i="7"/>
  <c r="M41" i="7"/>
  <c r="S41" i="7"/>
  <c r="R575" i="7"/>
  <c r="R207" i="7"/>
  <c r="R57" i="7"/>
  <c r="S673" i="7"/>
  <c r="R33" i="7"/>
  <c r="S97" i="7"/>
  <c r="S379" i="7"/>
  <c r="S315" i="7"/>
  <c r="S251" i="7"/>
  <c r="S167" i="7"/>
  <c r="N681" i="7"/>
  <c r="N611" i="7"/>
  <c r="M543" i="7"/>
  <c r="M527" i="7"/>
  <c r="S710" i="7"/>
  <c r="R710" i="7"/>
  <c r="M598" i="7"/>
  <c r="R598" i="7"/>
  <c r="N368" i="7"/>
  <c r="S368" i="7"/>
  <c r="N84" i="7"/>
  <c r="S84" i="7"/>
  <c r="R84" i="7"/>
  <c r="M74" i="7"/>
  <c r="R74" i="7"/>
  <c r="N721" i="7"/>
  <c r="M721" i="7"/>
  <c r="R687" i="7"/>
  <c r="S687" i="7"/>
  <c r="N663" i="7"/>
  <c r="M663" i="7"/>
  <c r="S663" i="7"/>
  <c r="M197" i="7"/>
  <c r="R197" i="7"/>
  <c r="M181" i="7"/>
  <c r="R181" i="7"/>
  <c r="M165" i="7"/>
  <c r="R165" i="7"/>
  <c r="M149" i="7"/>
  <c r="R149" i="7"/>
  <c r="M133" i="7"/>
  <c r="R133" i="7"/>
  <c r="M125" i="7"/>
  <c r="S125" i="7"/>
  <c r="M117" i="7"/>
  <c r="R117" i="7"/>
  <c r="N103" i="7"/>
  <c r="M103" i="7"/>
  <c r="R103" i="7"/>
  <c r="N95" i="7"/>
  <c r="S95" i="7"/>
  <c r="M95" i="7"/>
  <c r="N87" i="7"/>
  <c r="M87" i="7"/>
  <c r="R87" i="7"/>
  <c r="N79" i="7"/>
  <c r="S79" i="7"/>
  <c r="M79" i="7"/>
  <c r="N71" i="7"/>
  <c r="M71" i="7"/>
  <c r="R71" i="7"/>
  <c r="N63" i="7"/>
  <c r="S63" i="7"/>
  <c r="M63" i="7"/>
  <c r="N55" i="7"/>
  <c r="M55" i="7"/>
  <c r="R55" i="7"/>
  <c r="N47" i="7"/>
  <c r="S47" i="7"/>
  <c r="M47" i="7"/>
  <c r="N31" i="7"/>
  <c r="M31" i="7"/>
  <c r="R726" i="7"/>
  <c r="R458" i="7"/>
  <c r="R635" i="7"/>
  <c r="R611" i="7"/>
  <c r="R571" i="7"/>
  <c r="R551" i="7"/>
  <c r="R535" i="7"/>
  <c r="R499" i="7"/>
  <c r="R483" i="7"/>
  <c r="R467" i="7"/>
  <c r="R451" i="7"/>
  <c r="R427" i="7"/>
  <c r="R411" i="7"/>
  <c r="R395" i="7"/>
  <c r="R379" i="7"/>
  <c r="R363" i="7"/>
  <c r="R347" i="7"/>
  <c r="R331" i="7"/>
  <c r="R315" i="7"/>
  <c r="R299" i="7"/>
  <c r="R283" i="7"/>
  <c r="R267" i="7"/>
  <c r="R251" i="7"/>
  <c r="R235" i="7"/>
  <c r="R219" i="7"/>
  <c r="R95" i="7"/>
  <c r="R424" i="7"/>
  <c r="R404" i="7"/>
  <c r="R73" i="7"/>
  <c r="S697" i="7"/>
  <c r="S679" i="7"/>
  <c r="S597" i="7"/>
  <c r="R597" i="7"/>
  <c r="S533" i="7"/>
  <c r="S469" i="7"/>
  <c r="S181" i="7"/>
  <c r="S117" i="7"/>
  <c r="R695" i="7"/>
  <c r="S575" i="7"/>
  <c r="S535" i="7"/>
  <c r="S467" i="7"/>
  <c r="S395" i="7"/>
  <c r="S331" i="7"/>
  <c r="S267" i="7"/>
  <c r="S119" i="7"/>
  <c r="S103" i="7"/>
  <c r="S500" i="7"/>
  <c r="M424" i="7"/>
  <c r="N689" i="7"/>
  <c r="N501" i="7"/>
  <c r="M409" i="7"/>
  <c r="M377" i="7"/>
  <c r="M345" i="7"/>
  <c r="M313" i="7"/>
  <c r="M281" i="7"/>
  <c r="M249" i="7"/>
  <c r="M217" i="7"/>
  <c r="N197" i="7"/>
  <c r="N165" i="7"/>
  <c r="N133" i="7"/>
  <c r="N33" i="7"/>
  <c r="M574" i="7"/>
  <c r="M695" i="7"/>
  <c r="N687" i="7"/>
  <c r="N543" i="7"/>
  <c r="N535" i="7"/>
  <c r="N527" i="7"/>
  <c r="M491" i="7"/>
  <c r="N483" i="7"/>
  <c r="M459" i="7"/>
  <c r="M419" i="7"/>
  <c r="M411" i="7"/>
  <c r="M403" i="7"/>
  <c r="M395" i="7"/>
  <c r="M387" i="7"/>
  <c r="M379" i="7"/>
  <c r="M371" i="7"/>
  <c r="M363" i="7"/>
  <c r="M355" i="7"/>
  <c r="M347" i="7"/>
  <c r="M339" i="7"/>
  <c r="M331" i="7"/>
  <c r="M323" i="7"/>
  <c r="M315" i="7"/>
  <c r="M307" i="7"/>
  <c r="M299" i="7"/>
  <c r="M291" i="7"/>
  <c r="M283" i="7"/>
  <c r="M275" i="7"/>
  <c r="M267" i="7"/>
  <c r="M259" i="7"/>
  <c r="M251" i="7"/>
  <c r="M243" i="7"/>
  <c r="M235" i="7"/>
  <c r="M227" i="7"/>
  <c r="M219" i="7"/>
  <c r="N50" i="7"/>
  <c r="M681" i="7"/>
  <c r="R681" i="7"/>
  <c r="N645" i="7"/>
  <c r="R645" i="7"/>
  <c r="M509" i="7"/>
  <c r="S509" i="7"/>
  <c r="M493" i="7"/>
  <c r="S493" i="7"/>
  <c r="M477" i="7"/>
  <c r="S477" i="7"/>
  <c r="M469" i="7"/>
  <c r="R469" i="7"/>
  <c r="M453" i="7"/>
  <c r="R453" i="7"/>
  <c r="M437" i="7"/>
  <c r="R437" i="7"/>
  <c r="N199" i="7"/>
  <c r="M199" i="7"/>
  <c r="R199" i="7"/>
  <c r="N183" i="7"/>
  <c r="M183" i="7"/>
  <c r="R183" i="7"/>
  <c r="N175" i="7"/>
  <c r="S175" i="7"/>
  <c r="M175" i="7"/>
  <c r="N159" i="7"/>
  <c r="S159" i="7"/>
  <c r="M159" i="7"/>
  <c r="N143" i="7"/>
  <c r="S143" i="7"/>
  <c r="M143" i="7"/>
  <c r="N127" i="7"/>
  <c r="S127" i="7"/>
  <c r="M127" i="7"/>
  <c r="M97" i="7"/>
  <c r="R97" i="7"/>
  <c r="M81" i="7"/>
  <c r="R81" i="7"/>
  <c r="M65" i="7"/>
  <c r="R65" i="7"/>
  <c r="M49" i="7"/>
  <c r="R49" i="7"/>
  <c r="R461" i="7"/>
  <c r="S689" i="7"/>
  <c r="R705" i="7"/>
  <c r="S553" i="7"/>
  <c r="S453" i="7"/>
  <c r="S33" i="7"/>
  <c r="M645" i="7"/>
  <c r="N461" i="7"/>
  <c r="N421" i="7"/>
  <c r="N89" i="7"/>
  <c r="N57" i="7"/>
  <c r="N702" i="7"/>
  <c r="M702" i="7"/>
  <c r="R386" i="7"/>
  <c r="N386" i="7"/>
  <c r="R627" i="7"/>
  <c r="N627" i="7"/>
  <c r="M627" i="7"/>
  <c r="M100" i="7"/>
  <c r="R100" i="7"/>
  <c r="M68" i="7"/>
  <c r="N68" i="7"/>
  <c r="R68" i="7"/>
  <c r="N754" i="7"/>
  <c r="M754" i="7"/>
  <c r="N635" i="7"/>
  <c r="M635" i="7"/>
  <c r="M533" i="7"/>
  <c r="R533" i="7"/>
  <c r="M205" i="7"/>
  <c r="S205" i="7"/>
  <c r="M189" i="7"/>
  <c r="S189" i="7"/>
  <c r="M173" i="7"/>
  <c r="S173" i="7"/>
  <c r="M157" i="7"/>
  <c r="S157" i="7"/>
  <c r="M141" i="7"/>
  <c r="S141" i="7"/>
  <c r="N39" i="7"/>
  <c r="M39" i="7"/>
  <c r="S39" i="7"/>
  <c r="R175" i="7"/>
  <c r="R47" i="7"/>
  <c r="R440" i="7"/>
  <c r="R513" i="7"/>
  <c r="R493" i="7"/>
  <c r="R409" i="7"/>
  <c r="R393" i="7"/>
  <c r="R377" i="7"/>
  <c r="R361" i="7"/>
  <c r="R345" i="7"/>
  <c r="R329" i="7"/>
  <c r="R313" i="7"/>
  <c r="R297" i="7"/>
  <c r="R281" i="7"/>
  <c r="R265" i="7"/>
  <c r="R249" i="7"/>
  <c r="R233" i="7"/>
  <c r="R217" i="7"/>
  <c r="R157" i="7"/>
  <c r="R89" i="7"/>
  <c r="R31" i="7"/>
  <c r="S721" i="7"/>
  <c r="S754" i="7"/>
  <c r="S703" i="7"/>
  <c r="R673" i="7"/>
  <c r="S485" i="7"/>
  <c r="S409" i="7"/>
  <c r="S393" i="7"/>
  <c r="S377" i="7"/>
  <c r="S361" i="7"/>
  <c r="S345" i="7"/>
  <c r="S329" i="7"/>
  <c r="S313" i="7"/>
  <c r="S297" i="7"/>
  <c r="S281" i="7"/>
  <c r="S265" i="7"/>
  <c r="S249" i="7"/>
  <c r="S233" i="7"/>
  <c r="S217" i="7"/>
  <c r="S197" i="7"/>
  <c r="S133" i="7"/>
  <c r="S65" i="7"/>
  <c r="S266" i="7"/>
  <c r="S627" i="7"/>
  <c r="S411" i="7"/>
  <c r="S347" i="7"/>
  <c r="S283" i="7"/>
  <c r="S219" i="7"/>
  <c r="S199" i="7"/>
  <c r="S135" i="7"/>
  <c r="S55" i="7"/>
  <c r="S452" i="7"/>
  <c r="N424" i="7"/>
  <c r="N697" i="7"/>
  <c r="N541" i="7"/>
  <c r="N509" i="7"/>
  <c r="N477" i="7"/>
  <c r="N445" i="7"/>
  <c r="M385" i="7"/>
  <c r="M353" i="7"/>
  <c r="M321" i="7"/>
  <c r="M289" i="7"/>
  <c r="M257" i="7"/>
  <c r="M225" i="7"/>
  <c r="N205" i="7"/>
  <c r="N173" i="7"/>
  <c r="N141" i="7"/>
  <c r="N105" i="7"/>
  <c r="N73" i="7"/>
  <c r="N41" i="7"/>
  <c r="M703" i="7"/>
  <c r="N695" i="7"/>
  <c r="M563" i="7"/>
  <c r="N491" i="7"/>
  <c r="N459" i="7"/>
  <c r="N419" i="7"/>
  <c r="N403" i="7"/>
  <c r="N387" i="7"/>
  <c r="N371" i="7"/>
  <c r="N355" i="7"/>
  <c r="N339" i="7"/>
  <c r="N323" i="7"/>
  <c r="N307" i="7"/>
  <c r="N291" i="7"/>
  <c r="N275" i="7"/>
  <c r="N259" i="7"/>
  <c r="N243" i="7"/>
  <c r="N227" i="7"/>
  <c r="R690" i="7"/>
  <c r="R642" i="7"/>
  <c r="S594" i="7"/>
  <c r="S474" i="7"/>
  <c r="S358" i="7"/>
  <c r="S306" i="7"/>
  <c r="S270" i="7"/>
  <c r="S496" i="7"/>
  <c r="S444" i="7"/>
  <c r="S328" i="7"/>
  <c r="S300" i="7"/>
  <c r="S272" i="7"/>
  <c r="S240" i="7"/>
  <c r="S208" i="7"/>
  <c r="S176" i="7"/>
  <c r="S144" i="7"/>
  <c r="N728" i="7"/>
  <c r="M728" i="7"/>
  <c r="S728" i="7"/>
  <c r="N720" i="7"/>
  <c r="S720" i="7"/>
  <c r="R720" i="7"/>
  <c r="M720" i="7"/>
  <c r="N704" i="7"/>
  <c r="S704" i="7"/>
  <c r="R704" i="7"/>
  <c r="M704" i="7"/>
  <c r="N688" i="7"/>
  <c r="R688" i="7"/>
  <c r="M688" i="7"/>
  <c r="S688" i="7"/>
  <c r="N672" i="7"/>
  <c r="R672" i="7"/>
  <c r="M672" i="7"/>
  <c r="S672" i="7"/>
  <c r="N648" i="7"/>
  <c r="R648" i="7"/>
  <c r="M648" i="7"/>
  <c r="S648" i="7"/>
  <c r="N632" i="7"/>
  <c r="R632" i="7"/>
  <c r="M632" i="7"/>
  <c r="S632" i="7"/>
  <c r="S616" i="7"/>
  <c r="N616" i="7"/>
  <c r="M616" i="7"/>
  <c r="N608" i="7"/>
  <c r="M608" i="7"/>
  <c r="R608" i="7"/>
  <c r="N592" i="7"/>
  <c r="S592" i="7"/>
  <c r="M592" i="7"/>
  <c r="R592" i="7"/>
  <c r="N576" i="7"/>
  <c r="M576" i="7"/>
  <c r="S576" i="7"/>
  <c r="R576" i="7"/>
  <c r="N560" i="7"/>
  <c r="M560" i="7"/>
  <c r="R560" i="7"/>
  <c r="S560" i="7"/>
  <c r="N544" i="7"/>
  <c r="M544" i="7"/>
  <c r="R544" i="7"/>
  <c r="S536" i="7"/>
  <c r="N536" i="7"/>
  <c r="M536" i="7"/>
  <c r="S520" i="7"/>
  <c r="N520" i="7"/>
  <c r="M520" i="7"/>
  <c r="N502" i="7"/>
  <c r="M502" i="7"/>
  <c r="S502" i="7"/>
  <c r="N482" i="7"/>
  <c r="R482" i="7"/>
  <c r="N446" i="7"/>
  <c r="M446" i="7"/>
  <c r="R446" i="7"/>
  <c r="N410" i="7"/>
  <c r="S410" i="7"/>
  <c r="M410" i="7"/>
  <c r="N374" i="7"/>
  <c r="M374" i="7"/>
  <c r="S374" i="7"/>
  <c r="N356" i="7"/>
  <c r="M356" i="7"/>
  <c r="S356" i="7"/>
  <c r="R356" i="7"/>
  <c r="N302" i="7"/>
  <c r="M302" i="7"/>
  <c r="R302" i="7"/>
  <c r="S302" i="7"/>
  <c r="N744" i="7"/>
  <c r="M744" i="7"/>
  <c r="S744" i="7"/>
  <c r="N727" i="7"/>
  <c r="M727" i="7"/>
  <c r="N484" i="7"/>
  <c r="M484" i="7"/>
  <c r="S484" i="7"/>
  <c r="R484" i="7"/>
  <c r="N442" i="7"/>
  <c r="S442" i="7"/>
  <c r="N412" i="7"/>
  <c r="M412" i="7"/>
  <c r="S412" i="7"/>
  <c r="R412" i="7"/>
  <c r="N398" i="7"/>
  <c r="M398" i="7"/>
  <c r="R398" i="7"/>
  <c r="S398" i="7"/>
  <c r="N354" i="7"/>
  <c r="S354" i="7"/>
  <c r="M354" i="7"/>
  <c r="R354" i="7"/>
  <c r="S340" i="7"/>
  <c r="N340" i="7"/>
  <c r="R340" i="7"/>
  <c r="N310" i="7"/>
  <c r="M310" i="7"/>
  <c r="S310" i="7"/>
  <c r="N282" i="7"/>
  <c r="S282" i="7"/>
  <c r="M252" i="7"/>
  <c r="S252" i="7"/>
  <c r="N252" i="7"/>
  <c r="R252" i="7"/>
  <c r="M220" i="7"/>
  <c r="S220" i="7"/>
  <c r="R220" i="7"/>
  <c r="N220" i="7"/>
  <c r="N186" i="7"/>
  <c r="M186" i="7"/>
  <c r="N154" i="7"/>
  <c r="S154" i="7"/>
  <c r="N104" i="7"/>
  <c r="M104" i="7"/>
  <c r="S104" i="7"/>
  <c r="N88" i="7"/>
  <c r="M88" i="7"/>
  <c r="S88" i="7"/>
  <c r="S54" i="7"/>
  <c r="N54" i="7"/>
  <c r="M54" i="7"/>
  <c r="R54" i="7"/>
  <c r="N435" i="7"/>
  <c r="M435" i="7"/>
  <c r="S435" i="7"/>
  <c r="R435" i="7"/>
  <c r="N250" i="7"/>
  <c r="M250" i="7"/>
  <c r="N218" i="7"/>
  <c r="S218" i="7"/>
  <c r="M188" i="7"/>
  <c r="S188" i="7"/>
  <c r="N188" i="7"/>
  <c r="R188" i="7"/>
  <c r="M156" i="7"/>
  <c r="S156" i="7"/>
  <c r="R156" i="7"/>
  <c r="N156" i="7"/>
  <c r="M124" i="7"/>
  <c r="S124" i="7"/>
  <c r="N124" i="7"/>
  <c r="R124" i="7"/>
  <c r="N94" i="7"/>
  <c r="M94" i="7"/>
  <c r="S94" i="7"/>
  <c r="R94" i="7"/>
  <c r="N64" i="7"/>
  <c r="M64" i="7"/>
  <c r="R64" i="7"/>
  <c r="S64" i="7"/>
  <c r="N32" i="7"/>
  <c r="M32" i="7"/>
  <c r="S32" i="7"/>
  <c r="N639" i="7"/>
  <c r="M639" i="7"/>
  <c r="S639" i="7"/>
  <c r="R639" i="7"/>
  <c r="M601" i="7"/>
  <c r="N601" i="7"/>
  <c r="S601" i="7"/>
  <c r="N665" i="7"/>
  <c r="M665" i="7"/>
  <c r="S665" i="7"/>
  <c r="N707" i="7"/>
  <c r="M707" i="7"/>
  <c r="R707" i="7"/>
  <c r="S707" i="7"/>
  <c r="N615" i="7"/>
  <c r="M615" i="7"/>
  <c r="R615" i="7"/>
  <c r="N573" i="7"/>
  <c r="M573" i="7"/>
  <c r="S573" i="7"/>
  <c r="S579" i="7"/>
  <c r="N579" i="7"/>
  <c r="R579" i="7"/>
  <c r="M593" i="7"/>
  <c r="R593" i="7"/>
  <c r="S593" i="7"/>
  <c r="R744" i="7"/>
  <c r="R426" i="7"/>
  <c r="R310" i="7"/>
  <c r="S186" i="7"/>
  <c r="S608" i="7"/>
  <c r="M442" i="7"/>
  <c r="M218" i="7"/>
  <c r="M579" i="7"/>
  <c r="R728" i="7"/>
  <c r="R502" i="7"/>
  <c r="R536" i="7"/>
  <c r="R573" i="7"/>
  <c r="S615" i="7"/>
  <c r="S544" i="7"/>
  <c r="N593" i="7"/>
  <c r="M482" i="7"/>
  <c r="M154" i="7"/>
  <c r="N712" i="7"/>
  <c r="M712" i="7"/>
  <c r="S712" i="7"/>
  <c r="N696" i="7"/>
  <c r="R696" i="7"/>
  <c r="M696" i="7"/>
  <c r="S696" i="7"/>
  <c r="N680" i="7"/>
  <c r="R680" i="7"/>
  <c r="M680" i="7"/>
  <c r="S680" i="7"/>
  <c r="N664" i="7"/>
  <c r="R664" i="7"/>
  <c r="M664" i="7"/>
  <c r="S664" i="7"/>
  <c r="N656" i="7"/>
  <c r="R656" i="7"/>
  <c r="M656" i="7"/>
  <c r="S656" i="7"/>
  <c r="N640" i="7"/>
  <c r="R640" i="7"/>
  <c r="M640" i="7"/>
  <c r="S640" i="7"/>
  <c r="N624" i="7"/>
  <c r="R624" i="7"/>
  <c r="M624" i="7"/>
  <c r="S624" i="7"/>
  <c r="S600" i="7"/>
  <c r="N600" i="7"/>
  <c r="M600" i="7"/>
  <c r="S584" i="7"/>
  <c r="N584" i="7"/>
  <c r="M584" i="7"/>
  <c r="S568" i="7"/>
  <c r="N568" i="7"/>
  <c r="M568" i="7"/>
  <c r="S552" i="7"/>
  <c r="N552" i="7"/>
  <c r="M552" i="7"/>
  <c r="N528" i="7"/>
  <c r="S528" i="7"/>
  <c r="M528" i="7"/>
  <c r="R528" i="7"/>
  <c r="N512" i="7"/>
  <c r="M512" i="7"/>
  <c r="S512" i="7"/>
  <c r="R512" i="7"/>
  <c r="N494" i="7"/>
  <c r="M494" i="7"/>
  <c r="R494" i="7"/>
  <c r="S494" i="7"/>
  <c r="S464" i="7"/>
  <c r="N464" i="7"/>
  <c r="R464" i="7"/>
  <c r="N426" i="7"/>
  <c r="M426" i="7"/>
  <c r="N390" i="7"/>
  <c r="M390" i="7"/>
  <c r="S390" i="7"/>
  <c r="N338" i="7"/>
  <c r="M338" i="7"/>
  <c r="S338" i="7"/>
  <c r="R338" i="7"/>
  <c r="N320" i="7"/>
  <c r="R320" i="7"/>
  <c r="N284" i="7"/>
  <c r="S284" i="7"/>
  <c r="R284" i="7"/>
  <c r="N736" i="7"/>
  <c r="M736" i="7"/>
  <c r="S736" i="7"/>
  <c r="R736" i="7"/>
  <c r="N629" i="7"/>
  <c r="M629" i="7"/>
  <c r="R629" i="7"/>
  <c r="N470" i="7"/>
  <c r="M470" i="7"/>
  <c r="S470" i="7"/>
  <c r="S456" i="7"/>
  <c r="N456" i="7"/>
  <c r="N428" i="7"/>
  <c r="M428" i="7"/>
  <c r="S428" i="7"/>
  <c r="R428" i="7"/>
  <c r="R384" i="7"/>
  <c r="N384" i="7"/>
  <c r="S384" i="7"/>
  <c r="N370" i="7"/>
  <c r="M370" i="7"/>
  <c r="S370" i="7"/>
  <c r="R370" i="7"/>
  <c r="N326" i="7"/>
  <c r="M326" i="7"/>
  <c r="S326" i="7"/>
  <c r="N296" i="7"/>
  <c r="S296" i="7"/>
  <c r="M296" i="7"/>
  <c r="S268" i="7"/>
  <c r="R268" i="7"/>
  <c r="M268" i="7"/>
  <c r="N268" i="7"/>
  <c r="N236" i="7"/>
  <c r="S236" i="7"/>
  <c r="R236" i="7"/>
  <c r="N202" i="7"/>
  <c r="M202" i="7"/>
  <c r="S202" i="7"/>
  <c r="N170" i="7"/>
  <c r="M170" i="7"/>
  <c r="S170" i="7"/>
  <c r="N138" i="7"/>
  <c r="M138" i="7"/>
  <c r="S138" i="7"/>
  <c r="S122" i="7"/>
  <c r="N122" i="7"/>
  <c r="M122" i="7"/>
  <c r="N72" i="7"/>
  <c r="M72" i="7"/>
  <c r="S72" i="7"/>
  <c r="S38" i="7"/>
  <c r="N38" i="7"/>
  <c r="M38" i="7"/>
  <c r="R38" i="7"/>
  <c r="N264" i="7"/>
  <c r="S264" i="7"/>
  <c r="M264" i="7"/>
  <c r="N234" i="7"/>
  <c r="M234" i="7"/>
  <c r="S234" i="7"/>
  <c r="N204" i="7"/>
  <c r="S204" i="7"/>
  <c r="R204" i="7"/>
  <c r="M204" i="7"/>
  <c r="N172" i="7"/>
  <c r="S172" i="7"/>
  <c r="R172" i="7"/>
  <c r="N140" i="7"/>
  <c r="S140" i="7"/>
  <c r="R140" i="7"/>
  <c r="M140" i="7"/>
  <c r="N110" i="7"/>
  <c r="M110" i="7"/>
  <c r="R110" i="7"/>
  <c r="N78" i="7"/>
  <c r="M78" i="7"/>
  <c r="R78" i="7"/>
  <c r="S78" i="7"/>
  <c r="N48" i="7"/>
  <c r="M48" i="7"/>
  <c r="R48" i="7"/>
  <c r="N657" i="7"/>
  <c r="R657" i="7"/>
  <c r="M657" i="7"/>
  <c r="S657" i="7"/>
  <c r="M609" i="7"/>
  <c r="S609" i="7"/>
  <c r="N609" i="7"/>
  <c r="R609" i="7"/>
  <c r="N723" i="7"/>
  <c r="M723" i="7"/>
  <c r="S723" i="7"/>
  <c r="N715" i="7"/>
  <c r="M715" i="7"/>
  <c r="R715" i="7"/>
  <c r="S715" i="7"/>
  <c r="N565" i="7"/>
  <c r="M565" i="7"/>
  <c r="S565" i="7"/>
  <c r="R565" i="7"/>
  <c r="N553" i="7"/>
  <c r="R553" i="7"/>
  <c r="M585" i="7"/>
  <c r="N585" i="7"/>
  <c r="R585" i="7"/>
  <c r="N515" i="7"/>
  <c r="M515" i="7"/>
  <c r="S515" i="7"/>
  <c r="R515" i="7"/>
  <c r="S113" i="7"/>
  <c r="N113" i="7"/>
  <c r="R113" i="7"/>
  <c r="M113" i="7"/>
  <c r="R442" i="7"/>
  <c r="R410" i="7"/>
  <c r="R390" i="7"/>
  <c r="R520" i="7"/>
  <c r="R727" i="7"/>
  <c r="R712" i="7"/>
  <c r="R282" i="7"/>
  <c r="R250" i="7"/>
  <c r="R234" i="7"/>
  <c r="R218" i="7"/>
  <c r="R202" i="7"/>
  <c r="R186" i="7"/>
  <c r="R170" i="7"/>
  <c r="R154" i="7"/>
  <c r="R138" i="7"/>
  <c r="R122" i="7"/>
  <c r="R616" i="7"/>
  <c r="R552" i="7"/>
  <c r="R296" i="7"/>
  <c r="R32" i="7"/>
  <c r="S629" i="7"/>
  <c r="R601" i="7"/>
  <c r="S446" i="7"/>
  <c r="S110" i="7"/>
  <c r="S320" i="7"/>
  <c r="M384" i="7"/>
  <c r="M320" i="7"/>
  <c r="M236" i="7"/>
  <c r="N718" i="7"/>
  <c r="M718" i="7"/>
  <c r="N686" i="7"/>
  <c r="M686" i="7"/>
  <c r="N670" i="7"/>
  <c r="M670" i="7"/>
  <c r="N654" i="7"/>
  <c r="M654" i="7"/>
  <c r="N646" i="7"/>
  <c r="M646" i="7"/>
  <c r="R646" i="7"/>
  <c r="N630" i="7"/>
  <c r="M630" i="7"/>
  <c r="R630" i="7"/>
  <c r="N606" i="7"/>
  <c r="M606" i="7"/>
  <c r="N590" i="7"/>
  <c r="M590" i="7"/>
  <c r="N558" i="7"/>
  <c r="M558" i="7"/>
  <c r="N542" i="7"/>
  <c r="M542" i="7"/>
  <c r="N526" i="7"/>
  <c r="M526" i="7"/>
  <c r="N508" i="7"/>
  <c r="M508" i="7"/>
  <c r="S508" i="7"/>
  <c r="N492" i="7"/>
  <c r="M492" i="7"/>
  <c r="S492" i="7"/>
  <c r="N404" i="7"/>
  <c r="M404" i="7"/>
  <c r="N334" i="7"/>
  <c r="M334" i="7"/>
  <c r="N316" i="7"/>
  <c r="M316" i="7"/>
  <c r="S316" i="7"/>
  <c r="N280" i="7"/>
  <c r="M280" i="7"/>
  <c r="S280" i="7"/>
  <c r="N742" i="7"/>
  <c r="M742" i="7"/>
  <c r="N734" i="7"/>
  <c r="M734" i="7"/>
  <c r="N725" i="7"/>
  <c r="M725" i="7"/>
  <c r="N466" i="7"/>
  <c r="M466" i="7"/>
  <c r="N452" i="7"/>
  <c r="M452" i="7"/>
  <c r="N438" i="7"/>
  <c r="M438" i="7"/>
  <c r="S438" i="7"/>
  <c r="N394" i="7"/>
  <c r="M394" i="7"/>
  <c r="N380" i="7"/>
  <c r="M380" i="7"/>
  <c r="S380" i="7"/>
  <c r="N366" i="7"/>
  <c r="M366" i="7"/>
  <c r="N350" i="7"/>
  <c r="M350" i="7"/>
  <c r="N336" i="7"/>
  <c r="M336" i="7"/>
  <c r="N322" i="7"/>
  <c r="M322" i="7"/>
  <c r="N308" i="7"/>
  <c r="M308" i="7"/>
  <c r="N294" i="7"/>
  <c r="M294" i="7"/>
  <c r="S294" i="7"/>
  <c r="N266" i="7"/>
  <c r="M266" i="7"/>
  <c r="N248" i="7"/>
  <c r="M248" i="7"/>
  <c r="S248" i="7"/>
  <c r="N232" i="7"/>
  <c r="M232" i="7"/>
  <c r="S232" i="7"/>
  <c r="N216" i="7"/>
  <c r="M216" i="7"/>
  <c r="S216" i="7"/>
  <c r="N198" i="7"/>
  <c r="M198" i="7"/>
  <c r="S198" i="7"/>
  <c r="N182" i="7"/>
  <c r="M182" i="7"/>
  <c r="S182" i="7"/>
  <c r="N166" i="7"/>
  <c r="M166" i="7"/>
  <c r="S166" i="7"/>
  <c r="N150" i="7"/>
  <c r="M150" i="7"/>
  <c r="S150" i="7"/>
  <c r="N134" i="7"/>
  <c r="M134" i="7"/>
  <c r="S134" i="7"/>
  <c r="N118" i="7"/>
  <c r="M118" i="7"/>
  <c r="S118" i="7"/>
  <c r="N34" i="7"/>
  <c r="M34" i="7"/>
  <c r="N431" i="7"/>
  <c r="M431" i="7"/>
  <c r="S431" i="7"/>
  <c r="N262" i="7"/>
  <c r="M262" i="7"/>
  <c r="S262" i="7"/>
  <c r="N246" i="7"/>
  <c r="M246" i="7"/>
  <c r="S246" i="7"/>
  <c r="N230" i="7"/>
  <c r="M230" i="7"/>
  <c r="S230" i="7"/>
  <c r="N214" i="7"/>
  <c r="M214" i="7"/>
  <c r="S214" i="7"/>
  <c r="N200" i="7"/>
  <c r="M200" i="7"/>
  <c r="S200" i="7"/>
  <c r="N184" i="7"/>
  <c r="M184" i="7"/>
  <c r="S184" i="7"/>
  <c r="N168" i="7"/>
  <c r="M168" i="7"/>
  <c r="S168" i="7"/>
  <c r="N152" i="7"/>
  <c r="M152" i="7"/>
  <c r="S152" i="7"/>
  <c r="N136" i="7"/>
  <c r="M136" i="7"/>
  <c r="S136" i="7"/>
  <c r="N120" i="7"/>
  <c r="M120" i="7"/>
  <c r="S120" i="7"/>
  <c r="N90" i="7"/>
  <c r="M90" i="7"/>
  <c r="S90" i="7"/>
  <c r="N74" i="7"/>
  <c r="S74" i="7"/>
  <c r="N60" i="7"/>
  <c r="S60" i="7"/>
  <c r="M44" i="7"/>
  <c r="S44" i="7"/>
  <c r="S28" i="7"/>
  <c r="N28" i="7"/>
  <c r="N655" i="7"/>
  <c r="M655" i="7"/>
  <c r="N637" i="7"/>
  <c r="M637" i="7"/>
  <c r="N607" i="7"/>
  <c r="M607" i="7"/>
  <c r="S607" i="7"/>
  <c r="N671" i="7"/>
  <c r="M671" i="7"/>
  <c r="N651" i="7"/>
  <c r="S651" i="7"/>
  <c r="M651" i="7"/>
  <c r="N621" i="7"/>
  <c r="M621" i="7"/>
  <c r="N599" i="7"/>
  <c r="M599" i="7"/>
  <c r="N551" i="7"/>
  <c r="M551" i="7"/>
  <c r="N581" i="7"/>
  <c r="M581" i="7"/>
  <c r="N591" i="7"/>
  <c r="M591" i="7"/>
  <c r="S591" i="7"/>
  <c r="R713" i="7"/>
  <c r="R748" i="7"/>
  <c r="R466" i="7"/>
  <c r="R322" i="7"/>
  <c r="R50" i="7"/>
  <c r="R480" i="7"/>
  <c r="R368" i="7"/>
  <c r="R336" i="7"/>
  <c r="R581" i="7"/>
  <c r="S638" i="7"/>
  <c r="S670" i="7"/>
  <c r="S713" i="7"/>
  <c r="S726" i="7"/>
  <c r="S742" i="7"/>
  <c r="S748" i="7"/>
  <c r="S513" i="7"/>
  <c r="R702" i="7"/>
  <c r="R638" i="7"/>
  <c r="S574" i="7"/>
  <c r="S322" i="7"/>
  <c r="S34" i="7"/>
  <c r="S308" i="7"/>
  <c r="S100" i="7"/>
  <c r="M480" i="7"/>
  <c r="M440" i="7"/>
  <c r="M408" i="7"/>
  <c r="M368" i="7"/>
  <c r="N100" i="7"/>
  <c r="N44" i="7"/>
  <c r="M513" i="7"/>
  <c r="M726" i="7"/>
  <c r="M106" i="7"/>
  <c r="N710" i="7"/>
  <c r="M710" i="7"/>
  <c r="N694" i="7"/>
  <c r="M694" i="7"/>
  <c r="R694" i="7"/>
  <c r="N678" i="7"/>
  <c r="M678" i="7"/>
  <c r="R678" i="7"/>
  <c r="N662" i="7"/>
  <c r="R662" i="7"/>
  <c r="N622" i="7"/>
  <c r="M622" i="7"/>
  <c r="N614" i="7"/>
  <c r="M614" i="7"/>
  <c r="S614" i="7"/>
  <c r="N598" i="7"/>
  <c r="S598" i="7"/>
  <c r="N582" i="7"/>
  <c r="M582" i="7"/>
  <c r="S582" i="7"/>
  <c r="N566" i="7"/>
  <c r="M566" i="7"/>
  <c r="S566" i="7"/>
  <c r="N550" i="7"/>
  <c r="M550" i="7"/>
  <c r="S550" i="7"/>
  <c r="N534" i="7"/>
  <c r="M534" i="7"/>
  <c r="S534" i="7"/>
  <c r="N518" i="7"/>
  <c r="M518" i="7"/>
  <c r="S518" i="7"/>
  <c r="N500" i="7"/>
  <c r="M500" i="7"/>
  <c r="N476" i="7"/>
  <c r="M476" i="7"/>
  <c r="S476" i="7"/>
  <c r="N458" i="7"/>
  <c r="M458" i="7"/>
  <c r="N422" i="7"/>
  <c r="M422" i="7"/>
  <c r="S422" i="7"/>
  <c r="N352" i="7"/>
  <c r="M352" i="7"/>
  <c r="N298" i="7"/>
  <c r="M298" i="7"/>
  <c r="N278" i="7"/>
  <c r="M278" i="7"/>
  <c r="S278" i="7"/>
  <c r="R718" i="7"/>
  <c r="R734" i="7"/>
  <c r="R606" i="7"/>
  <c r="R590" i="7"/>
  <c r="R574" i="7"/>
  <c r="R558" i="7"/>
  <c r="R542" i="7"/>
  <c r="R526" i="7"/>
  <c r="R366" i="7"/>
  <c r="R350" i="7"/>
  <c r="R334" i="7"/>
  <c r="R431" i="7"/>
  <c r="R508" i="7"/>
  <c r="R492" i="7"/>
  <c r="R476" i="7"/>
  <c r="R380" i="7"/>
  <c r="R316" i="7"/>
  <c r="R60" i="7"/>
  <c r="R44" i="7"/>
  <c r="S646" i="7"/>
  <c r="S678" i="7"/>
  <c r="S671" i="7"/>
  <c r="S655" i="7"/>
  <c r="S621" i="7"/>
  <c r="R637" i="7"/>
  <c r="R621" i="7"/>
  <c r="R654" i="7"/>
  <c r="S590" i="7"/>
  <c r="S526" i="7"/>
  <c r="S466" i="7"/>
  <c r="S394" i="7"/>
  <c r="S298" i="7"/>
  <c r="S599" i="7"/>
  <c r="N440" i="7"/>
  <c r="N408" i="7"/>
  <c r="M84" i="7"/>
  <c r="M28" i="7"/>
  <c r="N748" i="7"/>
  <c r="M713" i="7"/>
  <c r="M521" i="7"/>
  <c r="M638" i="7"/>
  <c r="N106" i="7"/>
  <c r="N26" i="7"/>
  <c r="S26" i="7"/>
  <c r="R26" i="7"/>
  <c r="N25" i="7" l="1"/>
  <c r="M25" i="7"/>
  <c r="L26" i="7" s="1"/>
  <c r="T948" i="7"/>
  <c r="T952" i="7"/>
  <c r="T1039" i="7"/>
  <c r="T1043" i="7"/>
  <c r="T1068" i="7"/>
  <c r="L1072" i="7"/>
  <c r="L1116" i="7"/>
  <c r="L1121" i="7"/>
  <c r="L1162" i="7"/>
  <c r="T1162" i="7"/>
  <c r="L1155" i="7"/>
  <c r="T1155" i="7"/>
  <c r="T1160" i="7"/>
  <c r="L1164" i="7"/>
  <c r="L1195" i="7"/>
  <c r="T1197" i="7"/>
  <c r="L1217" i="7"/>
  <c r="T1217" i="7"/>
  <c r="L1281" i="7"/>
  <c r="T1281" i="7"/>
  <c r="T1238" i="7"/>
  <c r="L1242" i="7"/>
  <c r="T1175" i="7"/>
  <c r="T1183" i="7"/>
  <c r="T1223" i="7"/>
  <c r="L1227" i="7"/>
  <c r="T1251" i="7"/>
  <c r="T1255" i="7"/>
  <c r="L1275" i="7"/>
  <c r="T1275" i="7"/>
  <c r="L1272" i="7"/>
  <c r="T1278" i="7"/>
  <c r="L1297" i="7"/>
  <c r="L1301" i="7"/>
  <c r="T1317" i="7"/>
  <c r="L1321" i="7"/>
  <c r="L1341" i="7"/>
  <c r="T1341" i="7"/>
  <c r="L1361" i="7"/>
  <c r="L1365" i="7"/>
  <c r="T1381" i="7"/>
  <c r="L1385" i="7"/>
  <c r="T1236" i="7"/>
  <c r="L1248" i="7"/>
  <c r="T1290" i="7"/>
  <c r="T1294" i="7"/>
  <c r="L1314" i="7"/>
  <c r="T1314" i="7"/>
  <c r="T1334" i="7"/>
  <c r="L1338" i="7"/>
  <c r="T1350" i="7"/>
  <c r="L1354" i="7"/>
  <c r="T1366" i="7"/>
  <c r="L1370" i="7"/>
  <c r="T1382" i="7"/>
  <c r="L1236" i="7"/>
  <c r="T1282" i="7"/>
  <c r="L1285" i="7"/>
  <c r="L1299" i="7"/>
  <c r="T1299" i="7"/>
  <c r="L1315" i="7"/>
  <c r="T1315" i="7"/>
  <c r="L1331" i="7"/>
  <c r="T1331" i="7"/>
  <c r="L1347" i="7"/>
  <c r="T1347" i="7"/>
  <c r="L1363" i="7"/>
  <c r="T1363" i="7"/>
  <c r="T1375" i="7"/>
  <c r="L1379" i="7"/>
  <c r="L1387" i="7"/>
  <c r="T1387" i="7"/>
  <c r="T1395" i="7"/>
  <c r="T1399" i="7"/>
  <c r="T1244" i="7"/>
  <c r="L1256" i="7"/>
  <c r="L1278" i="7"/>
  <c r="T1284" i="7"/>
  <c r="L1292" i="7"/>
  <c r="L1296" i="7"/>
  <c r="L1304" i="7"/>
  <c r="T1304" i="7"/>
  <c r="T1312" i="7"/>
  <c r="L1316" i="7"/>
  <c r="L1324" i="7"/>
  <c r="L1328" i="7"/>
  <c r="L1336" i="7"/>
  <c r="T1336" i="7"/>
  <c r="T1344" i="7"/>
  <c r="L1348" i="7"/>
  <c r="L1356" i="7"/>
  <c r="L1360" i="7"/>
  <c r="T1364" i="7"/>
  <c r="L1368" i="7"/>
  <c r="T1372" i="7"/>
  <c r="L1376" i="7"/>
  <c r="T1380" i="7"/>
  <c r="L1384" i="7"/>
  <c r="T1388" i="7"/>
  <c r="L1392" i="7"/>
  <c r="T1396" i="7"/>
  <c r="L1400" i="7"/>
  <c r="T1404" i="7"/>
  <c r="L1408" i="7"/>
  <c r="T1412" i="7"/>
  <c r="L1416" i="7"/>
  <c r="T1420" i="7"/>
  <c r="L1424" i="7"/>
  <c r="T1394" i="7"/>
  <c r="T1405" i="7"/>
  <c r="T1410" i="7"/>
  <c r="T1415" i="7"/>
  <c r="L1423" i="7"/>
  <c r="L1425" i="7"/>
  <c r="T1428" i="7"/>
  <c r="L1432" i="7"/>
  <c r="T1436" i="7"/>
  <c r="L1440" i="7"/>
  <c r="T1444" i="7"/>
  <c r="L1448" i="7"/>
  <c r="T1452" i="7"/>
  <c r="L1456" i="7"/>
  <c r="T1460" i="7"/>
  <c r="L1464" i="7"/>
  <c r="T1468" i="7"/>
  <c r="L1472" i="7"/>
  <c r="T1476" i="7"/>
  <c r="L1480" i="7"/>
  <c r="T1484" i="7"/>
  <c r="L1488" i="7"/>
  <c r="T1492" i="7"/>
  <c r="L1496" i="7"/>
  <c r="T1494" i="7"/>
  <c r="T1471" i="7"/>
  <c r="T1398" i="7"/>
  <c r="L1405" i="7"/>
  <c r="L1414" i="7"/>
  <c r="T1417" i="7"/>
  <c r="T1422" i="7"/>
  <c r="T1427" i="7"/>
  <c r="L1433" i="7"/>
  <c r="T1433" i="7"/>
  <c r="L1441" i="7"/>
  <c r="T1441" i="7"/>
  <c r="L1449" i="7"/>
  <c r="T1449" i="7"/>
  <c r="L1457" i="7"/>
  <c r="T1457" i="7"/>
  <c r="L1465" i="7"/>
  <c r="T1465" i="7"/>
  <c r="L1473" i="7"/>
  <c r="T1473" i="7"/>
  <c r="L1481" i="7"/>
  <c r="T1481" i="7"/>
  <c r="L1489" i="7"/>
  <c r="T1489" i="7"/>
  <c r="L1497" i="7"/>
  <c r="T1497" i="7"/>
  <c r="T1474" i="7"/>
  <c r="L1482" i="7"/>
  <c r="L1498" i="7"/>
  <c r="T1483" i="7"/>
  <c r="T1386" i="7"/>
  <c r="L1398" i="7"/>
  <c r="L1410" i="7"/>
  <c r="T1413" i="7"/>
  <c r="T1418" i="7"/>
  <c r="T1423" i="7"/>
  <c r="T1430" i="7"/>
  <c r="L1434" i="7"/>
  <c r="T1434" i="7"/>
  <c r="L1438" i="7"/>
  <c r="T1438" i="7"/>
  <c r="L1442" i="7"/>
  <c r="T1442" i="7"/>
  <c r="L1446" i="7"/>
  <c r="T1446" i="7"/>
  <c r="L1450" i="7"/>
  <c r="T1450" i="7"/>
  <c r="L1454" i="7"/>
  <c r="T1454" i="7"/>
  <c r="L1458" i="7"/>
  <c r="T1458" i="7"/>
  <c r="L1462" i="7"/>
  <c r="T1462" i="7"/>
  <c r="L1466" i="7"/>
  <c r="T1466" i="7"/>
  <c r="L1474" i="7"/>
  <c r="L1478" i="7"/>
  <c r="T1478" i="7"/>
  <c r="T1482" i="7"/>
  <c r="L1486" i="7"/>
  <c r="L1490" i="7"/>
  <c r="T1498" i="7"/>
  <c r="L1479" i="7"/>
  <c r="L1483" i="7"/>
  <c r="L1491" i="7"/>
  <c r="T1491" i="7"/>
  <c r="L1495" i="7"/>
  <c r="L1386" i="7"/>
  <c r="T1390" i="7"/>
  <c r="L1402" i="7"/>
  <c r="L1406" i="7"/>
  <c r="T1409" i="7"/>
  <c r="L1411" i="7"/>
  <c r="L1413" i="7"/>
  <c r="T1414" i="7"/>
  <c r="T1419" i="7"/>
  <c r="L1422" i="7"/>
  <c r="T1425" i="7"/>
  <c r="L1427" i="7"/>
  <c r="L1431" i="7"/>
  <c r="T1431" i="7"/>
  <c r="L1435" i="7"/>
  <c r="T1435" i="7"/>
  <c r="L1439" i="7"/>
  <c r="T1439" i="7"/>
  <c r="L1443" i="7"/>
  <c r="T1443" i="7"/>
  <c r="L1447" i="7"/>
  <c r="T1447" i="7"/>
  <c r="L1451" i="7"/>
  <c r="T1451" i="7"/>
  <c r="L1455" i="7"/>
  <c r="T1455" i="7"/>
  <c r="L1459" i="7"/>
  <c r="T1459" i="7"/>
  <c r="L1463" i="7"/>
  <c r="T1463" i="7"/>
  <c r="L1467" i="7"/>
  <c r="T1467" i="7"/>
  <c r="L1471" i="7"/>
  <c r="L1475" i="7"/>
  <c r="T1479" i="7"/>
  <c r="T1487" i="7"/>
  <c r="L30" i="7"/>
  <c r="Q29" i="7" s="1"/>
  <c r="T753" i="7"/>
  <c r="T745" i="7"/>
  <c r="T721" i="7"/>
  <c r="T697" i="7"/>
  <c r="T671" i="7"/>
  <c r="T639" i="7"/>
  <c r="T612" i="7"/>
  <c r="T580" i="7"/>
  <c r="T752" i="7"/>
  <c r="T728" i="7"/>
  <c r="T696" i="7"/>
  <c r="T653" i="7"/>
  <c r="T616" i="7"/>
  <c r="T584" i="7"/>
  <c r="T755" i="7"/>
  <c r="T727" i="7"/>
  <c r="T695" i="7"/>
  <c r="T652" i="7"/>
  <c r="T620" i="7"/>
  <c r="T583" i="7"/>
  <c r="T754" i="7"/>
  <c r="T722" i="7"/>
  <c r="T667" i="7"/>
  <c r="T613" i="7"/>
  <c r="T545" i="7"/>
  <c r="T678" i="7"/>
  <c r="T638" i="7"/>
  <c r="T594" i="7"/>
  <c r="T550" i="7"/>
  <c r="T510" i="7"/>
  <c r="T430" i="7"/>
  <c r="T299" i="7"/>
  <c r="T713" i="7"/>
  <c r="T655" i="7"/>
  <c r="T596" i="7"/>
  <c r="T744" i="7"/>
  <c r="T675" i="7"/>
  <c r="T637" i="7"/>
  <c r="T557" i="7"/>
  <c r="T743" i="7"/>
  <c r="T711" i="7"/>
  <c r="T673" i="7"/>
  <c r="T641" i="7"/>
  <c r="T599" i="7"/>
  <c r="T555" i="7"/>
  <c r="T742" i="7"/>
  <c r="T699" i="7"/>
  <c r="T640" i="7"/>
  <c r="T581" i="7"/>
  <c r="T702" i="7"/>
  <c r="T658" i="7"/>
  <c r="T614" i="7"/>
  <c r="T574" i="7"/>
  <c r="T530" i="7"/>
  <c r="T470" i="7"/>
  <c r="T386" i="7"/>
  <c r="T749" i="7"/>
  <c r="T729" i="7"/>
  <c r="T703" i="7"/>
  <c r="T676" i="7"/>
  <c r="T649" i="7"/>
  <c r="T617" i="7"/>
  <c r="T591" i="7"/>
  <c r="T543" i="7"/>
  <c r="T732" i="7"/>
  <c r="T701" i="7"/>
  <c r="T669" i="7"/>
  <c r="T627" i="7"/>
  <c r="T541" i="7"/>
  <c r="T731" i="7"/>
  <c r="T705" i="7"/>
  <c r="T668" i="7"/>
  <c r="T625" i="7"/>
  <c r="T588" i="7"/>
  <c r="T547" i="7"/>
  <c r="T726" i="7"/>
  <c r="T677" i="7"/>
  <c r="T619" i="7"/>
  <c r="T553" i="7"/>
  <c r="T686" i="7"/>
  <c r="T642" i="7"/>
  <c r="T598" i="7"/>
  <c r="T558" i="7"/>
  <c r="T514" i="7"/>
  <c r="T450" i="7"/>
  <c r="T349" i="7"/>
  <c r="T26" i="7"/>
  <c r="T737" i="7"/>
  <c r="T717" i="7"/>
  <c r="T692" i="7"/>
  <c r="T660" i="7"/>
  <c r="T633" i="7"/>
  <c r="T607" i="7"/>
  <c r="T567" i="7"/>
  <c r="T748" i="7"/>
  <c r="T720" i="7"/>
  <c r="T680" i="7"/>
  <c r="T648" i="7"/>
  <c r="T611" i="7"/>
  <c r="T565" i="7"/>
  <c r="T747" i="7"/>
  <c r="T723" i="7"/>
  <c r="T684" i="7"/>
  <c r="T647" i="7"/>
  <c r="T609" i="7"/>
  <c r="T563" i="7"/>
  <c r="T750" i="7"/>
  <c r="T704" i="7"/>
  <c r="T645" i="7"/>
  <c r="T592" i="7"/>
  <c r="T706" i="7"/>
  <c r="T662" i="7"/>
  <c r="T622" i="7"/>
  <c r="T578" i="7"/>
  <c r="T534" i="7"/>
  <c r="T494" i="7"/>
  <c r="T406" i="7"/>
  <c r="T733" i="7"/>
  <c r="T681" i="7"/>
  <c r="T628" i="7"/>
  <c r="T551" i="7"/>
  <c r="T712" i="7"/>
  <c r="T595" i="7"/>
  <c r="T589" i="7"/>
  <c r="T486" i="7"/>
  <c r="T466" i="7"/>
  <c r="T446" i="7"/>
  <c r="T422" i="7"/>
  <c r="T402" i="7"/>
  <c r="T382" i="7"/>
  <c r="T344" i="7"/>
  <c r="T291" i="7"/>
  <c r="T219" i="7"/>
  <c r="T139" i="7"/>
  <c r="T481" i="7"/>
  <c r="T417" i="7"/>
  <c r="T348" i="7"/>
  <c r="T233" i="7"/>
  <c r="T564" i="7"/>
  <c r="T468" i="7"/>
  <c r="T287" i="7"/>
  <c r="T361" i="7"/>
  <c r="T194" i="7"/>
  <c r="T240" i="7"/>
  <c r="T741" i="7"/>
  <c r="T725" i="7"/>
  <c r="T708" i="7"/>
  <c r="T687" i="7"/>
  <c r="T665" i="7"/>
  <c r="T644" i="7"/>
  <c r="T623" i="7"/>
  <c r="T601" i="7"/>
  <c r="T575" i="7"/>
  <c r="T535" i="7"/>
  <c r="T736" i="7"/>
  <c r="T716" i="7"/>
  <c r="T691" i="7"/>
  <c r="T659" i="7"/>
  <c r="T632" i="7"/>
  <c r="T605" i="7"/>
  <c r="T573" i="7"/>
  <c r="T533" i="7"/>
  <c r="T739" i="7"/>
  <c r="T715" i="7"/>
  <c r="T689" i="7"/>
  <c r="T663" i="7"/>
  <c r="T631" i="7"/>
  <c r="T604" i="7"/>
  <c r="T577" i="7"/>
  <c r="T531" i="7"/>
  <c r="T738" i="7"/>
  <c r="T718" i="7"/>
  <c r="T688" i="7"/>
  <c r="T661" i="7"/>
  <c r="T635" i="7"/>
  <c r="T603" i="7"/>
  <c r="T576" i="7"/>
  <c r="T537" i="7"/>
  <c r="T694" i="7"/>
  <c r="T674" i="7"/>
  <c r="T654" i="7"/>
  <c r="X653" i="7" s="1"/>
  <c r="T630" i="7"/>
  <c r="T610" i="7"/>
  <c r="T590" i="7"/>
  <c r="T566" i="7"/>
  <c r="T546" i="7"/>
  <c r="T526" i="7"/>
  <c r="T502" i="7"/>
  <c r="T482" i="7"/>
  <c r="T462" i="7"/>
  <c r="T438" i="7"/>
  <c r="T418" i="7"/>
  <c r="T398" i="7"/>
  <c r="T370" i="7"/>
  <c r="T328" i="7"/>
  <c r="T267" i="7"/>
  <c r="T187" i="7"/>
  <c r="T521" i="7"/>
  <c r="T461" i="7"/>
  <c r="T397" i="7"/>
  <c r="T321" i="7"/>
  <c r="T193" i="7"/>
  <c r="T544" i="7"/>
  <c r="T416" i="7"/>
  <c r="T511" i="7"/>
  <c r="T165" i="7"/>
  <c r="T50" i="7"/>
  <c r="T59" i="7"/>
  <c r="T734" i="7"/>
  <c r="T709" i="7"/>
  <c r="T683" i="7"/>
  <c r="T656" i="7"/>
  <c r="T624" i="7"/>
  <c r="T597" i="7"/>
  <c r="X596" i="7" s="1"/>
  <c r="T569" i="7"/>
  <c r="T710" i="7"/>
  <c r="T690" i="7"/>
  <c r="T670" i="7"/>
  <c r="T646" i="7"/>
  <c r="T626" i="7"/>
  <c r="T606" i="7"/>
  <c r="T582" i="7"/>
  <c r="T562" i="7"/>
  <c r="T542" i="7"/>
  <c r="T518" i="7"/>
  <c r="T498" i="7"/>
  <c r="T478" i="7"/>
  <c r="T454" i="7"/>
  <c r="T434" i="7"/>
  <c r="T414" i="7"/>
  <c r="T390" i="7"/>
  <c r="T365" i="7"/>
  <c r="T323" i="7"/>
  <c r="T259" i="7"/>
  <c r="T179" i="7"/>
  <c r="T513" i="7"/>
  <c r="T449" i="7"/>
  <c r="T385" i="7"/>
  <c r="T297" i="7"/>
  <c r="T169" i="7"/>
  <c r="T532" i="7"/>
  <c r="T400" i="7"/>
  <c r="T491" i="7"/>
  <c r="T362" i="7"/>
  <c r="T121" i="7"/>
  <c r="T235" i="7"/>
  <c r="T147" i="7"/>
  <c r="T493" i="7"/>
  <c r="T429" i="7"/>
  <c r="T364" i="7"/>
  <c r="T257" i="7"/>
  <c r="T129" i="7"/>
  <c r="T480" i="7"/>
  <c r="T319" i="7"/>
  <c r="T383" i="7"/>
  <c r="T218" i="7"/>
  <c r="T272" i="7"/>
  <c r="T585" i="7"/>
  <c r="T559" i="7"/>
  <c r="T740" i="7"/>
  <c r="T724" i="7"/>
  <c r="T707" i="7"/>
  <c r="T685" i="7"/>
  <c r="T664" i="7"/>
  <c r="T643" i="7"/>
  <c r="T621" i="7"/>
  <c r="T600" i="7"/>
  <c r="T579" i="7"/>
  <c r="T549" i="7"/>
  <c r="T751" i="7"/>
  <c r="T735" i="7"/>
  <c r="T719" i="7"/>
  <c r="T700" i="7"/>
  <c r="T679" i="7"/>
  <c r="T657" i="7"/>
  <c r="T636" i="7"/>
  <c r="T615" i="7"/>
  <c r="T593" i="7"/>
  <c r="T571" i="7"/>
  <c r="T539" i="7"/>
  <c r="T746" i="7"/>
  <c r="T730" i="7"/>
  <c r="T714" i="7"/>
  <c r="T693" i="7"/>
  <c r="T672" i="7"/>
  <c r="T651" i="7"/>
  <c r="T629" i="7"/>
  <c r="U628" i="7" s="1"/>
  <c r="V628" i="7" s="1"/>
  <c r="T608" i="7"/>
  <c r="T587" i="7"/>
  <c r="T561" i="7"/>
  <c r="T527" i="7"/>
  <c r="T698" i="7"/>
  <c r="T682" i="7"/>
  <c r="T666" i="7"/>
  <c r="T650" i="7"/>
  <c r="X649" i="7" s="1"/>
  <c r="T634" i="7"/>
  <c r="T618" i="7"/>
  <c r="T602" i="7"/>
  <c r="T586" i="7"/>
  <c r="T570" i="7"/>
  <c r="T554" i="7"/>
  <c r="T538" i="7"/>
  <c r="T522" i="7"/>
  <c r="T506" i="7"/>
  <c r="T490" i="7"/>
  <c r="T474" i="7"/>
  <c r="T458" i="7"/>
  <c r="T442" i="7"/>
  <c r="T426" i="7"/>
  <c r="T410" i="7"/>
  <c r="T394" i="7"/>
  <c r="T378" i="7"/>
  <c r="T360" i="7"/>
  <c r="T339" i="7"/>
  <c r="T315" i="7"/>
  <c r="T283" i="7"/>
  <c r="T251" i="7"/>
  <c r="T211" i="7"/>
  <c r="T171" i="7"/>
  <c r="T529" i="7"/>
  <c r="T509" i="7"/>
  <c r="T477" i="7"/>
  <c r="T445" i="7"/>
  <c r="T413" i="7"/>
  <c r="T381" i="7"/>
  <c r="T343" i="7"/>
  <c r="T289" i="7"/>
  <c r="T225" i="7"/>
  <c r="T161" i="7"/>
  <c r="T560" i="7"/>
  <c r="T512" i="7"/>
  <c r="T448" i="7"/>
  <c r="T376" i="7"/>
  <c r="T223" i="7"/>
  <c r="T447" i="7"/>
  <c r="T293" i="7"/>
  <c r="T306" i="7"/>
  <c r="T134" i="7"/>
  <c r="T61" i="7"/>
  <c r="T132" i="7"/>
  <c r="L576" i="7"/>
  <c r="Q575" i="7" s="1"/>
  <c r="U575" i="7" s="1"/>
  <c r="V575" i="7" s="1"/>
  <c r="T374" i="7"/>
  <c r="T355" i="7"/>
  <c r="T333" i="7"/>
  <c r="T307" i="7"/>
  <c r="T275" i="7"/>
  <c r="T243" i="7"/>
  <c r="T203" i="7"/>
  <c r="T155" i="7"/>
  <c r="T525" i="7"/>
  <c r="T497" i="7"/>
  <c r="T465" i="7"/>
  <c r="T433" i="7"/>
  <c r="T401" i="7"/>
  <c r="T369" i="7"/>
  <c r="T327" i="7"/>
  <c r="T265" i="7"/>
  <c r="T201" i="7"/>
  <c r="T137" i="7"/>
  <c r="T548" i="7"/>
  <c r="T500" i="7"/>
  <c r="T436" i="7"/>
  <c r="T357" i="7"/>
  <c r="T183" i="7"/>
  <c r="T427" i="7"/>
  <c r="T253" i="7"/>
  <c r="T278" i="7"/>
  <c r="T106" i="7"/>
  <c r="T37" i="7"/>
  <c r="T76" i="7"/>
  <c r="L297" i="7"/>
  <c r="Q296" i="7" s="1"/>
  <c r="L377" i="7"/>
  <c r="Q376" i="7" s="1"/>
  <c r="T528" i="7"/>
  <c r="T496" i="7"/>
  <c r="T464" i="7"/>
  <c r="T432" i="7"/>
  <c r="T396" i="7"/>
  <c r="T347" i="7"/>
  <c r="T279" i="7"/>
  <c r="T159" i="7"/>
  <c r="T479" i="7"/>
  <c r="T415" i="7"/>
  <c r="T345" i="7"/>
  <c r="T229" i="7"/>
  <c r="T346" i="7"/>
  <c r="T262" i="7"/>
  <c r="T178" i="7"/>
  <c r="T90" i="7"/>
  <c r="T105" i="7"/>
  <c r="T316" i="7"/>
  <c r="T220" i="7"/>
  <c r="T48" i="7"/>
  <c r="L741" i="7"/>
  <c r="L511" i="7"/>
  <c r="Q510" i="7" s="1"/>
  <c r="T516" i="7"/>
  <c r="T484" i="7"/>
  <c r="T452" i="7"/>
  <c r="T420" i="7"/>
  <c r="T380" i="7"/>
  <c r="T325" i="7"/>
  <c r="T247" i="7"/>
  <c r="T523" i="7"/>
  <c r="T459" i="7"/>
  <c r="T395" i="7"/>
  <c r="T317" i="7"/>
  <c r="T189" i="7"/>
  <c r="T322" i="7"/>
  <c r="T234" i="7"/>
  <c r="T150" i="7"/>
  <c r="T66" i="7"/>
  <c r="T77" i="7"/>
  <c r="T288" i="7"/>
  <c r="T160" i="7"/>
  <c r="T83" i="7"/>
  <c r="L740" i="7"/>
  <c r="Q739" i="7" s="1"/>
  <c r="L690" i="7"/>
  <c r="Q689" i="7" s="1"/>
  <c r="T505" i="7"/>
  <c r="T489" i="7"/>
  <c r="T473" i="7"/>
  <c r="T457" i="7"/>
  <c r="T441" i="7"/>
  <c r="T425" i="7"/>
  <c r="T409" i="7"/>
  <c r="T393" i="7"/>
  <c r="T377" i="7"/>
  <c r="T359" i="7"/>
  <c r="T337" i="7"/>
  <c r="T313" i="7"/>
  <c r="T281" i="7"/>
  <c r="T249" i="7"/>
  <c r="T217" i="7"/>
  <c r="T185" i="7"/>
  <c r="T153" i="7"/>
  <c r="T572" i="7"/>
  <c r="T556" i="7"/>
  <c r="T540" i="7"/>
  <c r="T524" i="7"/>
  <c r="T508" i="7"/>
  <c r="T492" i="7"/>
  <c r="T476" i="7"/>
  <c r="T460" i="7"/>
  <c r="T444" i="7"/>
  <c r="T428" i="7"/>
  <c r="T412" i="7"/>
  <c r="T392" i="7"/>
  <c r="T368" i="7"/>
  <c r="T341" i="7"/>
  <c r="T311" i="7"/>
  <c r="T263" i="7"/>
  <c r="T215" i="7"/>
  <c r="T151" i="7"/>
  <c r="T507" i="7"/>
  <c r="T475" i="7"/>
  <c r="T443" i="7"/>
  <c r="T411" i="7"/>
  <c r="T379" i="7"/>
  <c r="T340" i="7"/>
  <c r="T285" i="7"/>
  <c r="T221" i="7"/>
  <c r="T157" i="7"/>
  <c r="T342" i="7"/>
  <c r="T298" i="7"/>
  <c r="T258" i="7"/>
  <c r="T214" i="7"/>
  <c r="T170" i="7"/>
  <c r="T130" i="7"/>
  <c r="T86" i="7"/>
  <c r="T42" i="7"/>
  <c r="T101" i="7"/>
  <c r="T57" i="7"/>
  <c r="T308" i="7"/>
  <c r="T268" i="7"/>
  <c r="T204" i="7"/>
  <c r="T116" i="7"/>
  <c r="T32" i="7"/>
  <c r="T43" i="7"/>
  <c r="L679" i="7"/>
  <c r="Q678" i="7" s="1"/>
  <c r="L733" i="7"/>
  <c r="Q732" i="7" s="1"/>
  <c r="L660" i="7"/>
  <c r="Q659" i="7" s="1"/>
  <c r="L474" i="7"/>
  <c r="Q473" i="7" s="1"/>
  <c r="L635" i="7"/>
  <c r="Q634" i="7" s="1"/>
  <c r="L303" i="7"/>
  <c r="Q302" i="7" s="1"/>
  <c r="L270" i="7"/>
  <c r="Q269" i="7" s="1"/>
  <c r="T227" i="7"/>
  <c r="T195" i="7"/>
  <c r="T163" i="7"/>
  <c r="T131" i="7"/>
  <c r="T517" i="7"/>
  <c r="T501" i="7"/>
  <c r="T485" i="7"/>
  <c r="T469" i="7"/>
  <c r="T453" i="7"/>
  <c r="T437" i="7"/>
  <c r="T421" i="7"/>
  <c r="T405" i="7"/>
  <c r="T389" i="7"/>
  <c r="T373" i="7"/>
  <c r="T353" i="7"/>
  <c r="T332" i="7"/>
  <c r="T305" i="7"/>
  <c r="T273" i="7"/>
  <c r="T241" i="7"/>
  <c r="X240" i="7" s="1"/>
  <c r="T209" i="7"/>
  <c r="T177" i="7"/>
  <c r="T145" i="7"/>
  <c r="T568" i="7"/>
  <c r="X568" i="7" s="1"/>
  <c r="T552" i="7"/>
  <c r="T536" i="7"/>
  <c r="T520" i="7"/>
  <c r="T504" i="7"/>
  <c r="T488" i="7"/>
  <c r="T472" i="7"/>
  <c r="T456" i="7"/>
  <c r="T440" i="7"/>
  <c r="T424" i="7"/>
  <c r="T408" i="7"/>
  <c r="T384" i="7"/>
  <c r="T363" i="7"/>
  <c r="T336" i="7"/>
  <c r="T295" i="7"/>
  <c r="T255" i="7"/>
  <c r="T191" i="7"/>
  <c r="T127" i="7"/>
  <c r="T495" i="7"/>
  <c r="T463" i="7"/>
  <c r="T431" i="7"/>
  <c r="T399" i="7"/>
  <c r="T367" i="7"/>
  <c r="T324" i="7"/>
  <c r="T261" i="7"/>
  <c r="T197" i="7"/>
  <c r="T123" i="7"/>
  <c r="T326" i="7"/>
  <c r="T282" i="7"/>
  <c r="T242" i="7"/>
  <c r="T198" i="7"/>
  <c r="T154" i="7"/>
  <c r="T114" i="7"/>
  <c r="T70" i="7"/>
  <c r="T125" i="7"/>
  <c r="T85" i="7"/>
  <c r="T41" i="7"/>
  <c r="T292" i="7"/>
  <c r="T252" i="7"/>
  <c r="T176" i="7"/>
  <c r="T92" i="7"/>
  <c r="T99" i="7"/>
  <c r="L727" i="7"/>
  <c r="Q726" i="7" s="1"/>
  <c r="L746" i="7"/>
  <c r="Q745" i="7" s="1"/>
  <c r="L580" i="7"/>
  <c r="L329" i="7"/>
  <c r="Q328" i="7" s="1"/>
  <c r="L535" i="7"/>
  <c r="Q534" i="7" s="1"/>
  <c r="L694" i="7"/>
  <c r="Q693" i="7" s="1"/>
  <c r="L685" i="7"/>
  <c r="Q684" i="7" s="1"/>
  <c r="L749" i="7"/>
  <c r="Q748" i="7" s="1"/>
  <c r="L672" i="7"/>
  <c r="Q671" i="7" s="1"/>
  <c r="L500" i="7"/>
  <c r="L639" i="7"/>
  <c r="Q638" i="7" s="1"/>
  <c r="L346" i="7"/>
  <c r="L566" i="7"/>
  <c r="Q565" i="7" s="1"/>
  <c r="W565" i="7" s="1"/>
  <c r="L82" i="7"/>
  <c r="T404" i="7"/>
  <c r="T388" i="7"/>
  <c r="T372" i="7"/>
  <c r="T352" i="7"/>
  <c r="T331" i="7"/>
  <c r="T303" i="7"/>
  <c r="T271" i="7"/>
  <c r="T239" i="7"/>
  <c r="T207" i="7"/>
  <c r="T175" i="7"/>
  <c r="T143" i="7"/>
  <c r="T519" i="7"/>
  <c r="T503" i="7"/>
  <c r="T487" i="7"/>
  <c r="T471" i="7"/>
  <c r="T455" i="7"/>
  <c r="T439" i="7"/>
  <c r="T423" i="7"/>
  <c r="T407" i="7"/>
  <c r="T391" i="7"/>
  <c r="T375" i="7"/>
  <c r="T356" i="7"/>
  <c r="T335" i="7"/>
  <c r="T309" i="7"/>
  <c r="T277" i="7"/>
  <c r="T245" i="7"/>
  <c r="T213" i="7"/>
  <c r="T181" i="7"/>
  <c r="T141" i="7"/>
  <c r="T358" i="7"/>
  <c r="T338" i="7"/>
  <c r="T314" i="7"/>
  <c r="T294" i="7"/>
  <c r="T274" i="7"/>
  <c r="T250" i="7"/>
  <c r="T230" i="7"/>
  <c r="T210" i="7"/>
  <c r="T186" i="7"/>
  <c r="T166" i="7"/>
  <c r="T146" i="7"/>
  <c r="T122" i="7"/>
  <c r="T102" i="7"/>
  <c r="T82" i="7"/>
  <c r="T58" i="7"/>
  <c r="T38" i="7"/>
  <c r="T117" i="7"/>
  <c r="T93" i="7"/>
  <c r="T73" i="7"/>
  <c r="T53" i="7"/>
  <c r="T29" i="7"/>
  <c r="T304" i="7"/>
  <c r="T284" i="7"/>
  <c r="T260" i="7"/>
  <c r="T236" i="7"/>
  <c r="T196" i="7"/>
  <c r="T156" i="7"/>
  <c r="T112" i="7"/>
  <c r="T68" i="7"/>
  <c r="T28" i="7"/>
  <c r="T79" i="7"/>
  <c r="T35" i="7"/>
  <c r="L747" i="7"/>
  <c r="Q746" i="7" s="1"/>
  <c r="L725" i="7"/>
  <c r="Q724" i="7" s="1"/>
  <c r="L715" i="7"/>
  <c r="Q714" i="7" s="1"/>
  <c r="L745" i="7"/>
  <c r="Q744" i="7" s="1"/>
  <c r="W744" i="7" s="1"/>
  <c r="L708" i="7"/>
  <c r="Q707" i="7" s="1"/>
  <c r="L628" i="7"/>
  <c r="L544" i="7"/>
  <c r="Q543" i="7" s="1"/>
  <c r="L410" i="7"/>
  <c r="L190" i="7"/>
  <c r="Q189" i="7" s="1"/>
  <c r="L591" i="7"/>
  <c r="Q590" i="7" s="1"/>
  <c r="L447" i="7"/>
  <c r="Q446" i="7" s="1"/>
  <c r="L186" i="7"/>
  <c r="Q185" i="7" s="1"/>
  <c r="L646" i="7"/>
  <c r="Q645" i="7" s="1"/>
  <c r="L470" i="7"/>
  <c r="Q469" i="7" s="1"/>
  <c r="L585" i="7"/>
  <c r="Q584" i="7" s="1"/>
  <c r="L162" i="7"/>
  <c r="Q161" i="7" s="1"/>
  <c r="T231" i="7"/>
  <c r="T199" i="7"/>
  <c r="T167" i="7"/>
  <c r="T135" i="7"/>
  <c r="T515" i="7"/>
  <c r="T499" i="7"/>
  <c r="T483" i="7"/>
  <c r="U482" i="7" s="1"/>
  <c r="V482" i="7" s="1"/>
  <c r="T467" i="7"/>
  <c r="T451" i="7"/>
  <c r="T435" i="7"/>
  <c r="T419" i="7"/>
  <c r="T403" i="7"/>
  <c r="T387" i="7"/>
  <c r="T371" i="7"/>
  <c r="T351" i="7"/>
  <c r="T329" i="7"/>
  <c r="T301" i="7"/>
  <c r="T269" i="7"/>
  <c r="T237" i="7"/>
  <c r="T205" i="7"/>
  <c r="T173" i="7"/>
  <c r="T133" i="7"/>
  <c r="T354" i="7"/>
  <c r="T330" i="7"/>
  <c r="T310" i="7"/>
  <c r="T290" i="7"/>
  <c r="T266" i="7"/>
  <c r="T246" i="7"/>
  <c r="T226" i="7"/>
  <c r="T202" i="7"/>
  <c r="T182" i="7"/>
  <c r="T162" i="7"/>
  <c r="T138" i="7"/>
  <c r="T118" i="7"/>
  <c r="T98" i="7"/>
  <c r="T74" i="7"/>
  <c r="T54" i="7"/>
  <c r="T34" i="7"/>
  <c r="T109" i="7"/>
  <c r="T89" i="7"/>
  <c r="T69" i="7"/>
  <c r="X68" i="7" s="1"/>
  <c r="T45" i="7"/>
  <c r="T320" i="7"/>
  <c r="T300" i="7"/>
  <c r="T276" i="7"/>
  <c r="T256" i="7"/>
  <c r="T224" i="7"/>
  <c r="T180" i="7"/>
  <c r="T140" i="7"/>
  <c r="T96" i="7"/>
  <c r="T52" i="7"/>
  <c r="T107" i="7"/>
  <c r="T63" i="7"/>
  <c r="L738" i="7"/>
  <c r="Q737" i="7" s="1"/>
  <c r="L731" i="7"/>
  <c r="Q730" i="7" s="1"/>
  <c r="L709" i="7"/>
  <c r="L699" i="7"/>
  <c r="Q698" i="7" s="1"/>
  <c r="L729" i="7"/>
  <c r="Q728" i="7" s="1"/>
  <c r="L704" i="7"/>
  <c r="Q703" i="7" s="1"/>
  <c r="L612" i="7"/>
  <c r="Q611" i="7" s="1"/>
  <c r="L532" i="7"/>
  <c r="Q531" i="7" s="1"/>
  <c r="L402" i="7"/>
  <c r="Q401" i="7" s="1"/>
  <c r="L137" i="7"/>
  <c r="Q136" i="7" s="1"/>
  <c r="L575" i="7"/>
  <c r="Q574" i="7" s="1"/>
  <c r="L431" i="7"/>
  <c r="Q430" i="7" s="1"/>
  <c r="L133" i="7"/>
  <c r="L626" i="7"/>
  <c r="Q625" i="7" s="1"/>
  <c r="L454" i="7"/>
  <c r="L491" i="7"/>
  <c r="Q490" i="7" s="1"/>
  <c r="L538" i="7"/>
  <c r="Q537" i="7" s="1"/>
  <c r="L649" i="7"/>
  <c r="Q648" i="7" s="1"/>
  <c r="L27" i="7"/>
  <c r="T149" i="7"/>
  <c r="T366" i="7"/>
  <c r="T350" i="7"/>
  <c r="T334" i="7"/>
  <c r="T318" i="7"/>
  <c r="T302" i="7"/>
  <c r="T286" i="7"/>
  <c r="T270" i="7"/>
  <c r="T254" i="7"/>
  <c r="T238" i="7"/>
  <c r="T222" i="7"/>
  <c r="T206" i="7"/>
  <c r="T190" i="7"/>
  <c r="T174" i="7"/>
  <c r="T158" i="7"/>
  <c r="T142" i="7"/>
  <c r="T126" i="7"/>
  <c r="T110" i="7"/>
  <c r="T94" i="7"/>
  <c r="T78" i="7"/>
  <c r="T62" i="7"/>
  <c r="T46" i="7"/>
  <c r="T30" i="7"/>
  <c r="T113" i="7"/>
  <c r="T97" i="7"/>
  <c r="T81" i="7"/>
  <c r="T65" i="7"/>
  <c r="T49" i="7"/>
  <c r="T33" i="7"/>
  <c r="T312" i="7"/>
  <c r="T296" i="7"/>
  <c r="T280" i="7"/>
  <c r="T264" i="7"/>
  <c r="T248" i="7"/>
  <c r="T232" i="7"/>
  <c r="T212" i="7"/>
  <c r="T192" i="7"/>
  <c r="T172" i="7"/>
  <c r="T148" i="7"/>
  <c r="T128" i="7"/>
  <c r="T108" i="7"/>
  <c r="T84" i="7"/>
  <c r="T64" i="7"/>
  <c r="T44" i="7"/>
  <c r="T115" i="7"/>
  <c r="T95" i="7"/>
  <c r="T75" i="7"/>
  <c r="T51" i="7"/>
  <c r="T31" i="7"/>
  <c r="L711" i="7"/>
  <c r="Q710" i="7" s="1"/>
  <c r="L701" i="7"/>
  <c r="Q700" i="7" s="1"/>
  <c r="L753" i="7"/>
  <c r="Q752" i="7" s="1"/>
  <c r="L677" i="7"/>
  <c r="Q676" i="7" s="1"/>
  <c r="L730" i="7"/>
  <c r="Q729" i="7" s="1"/>
  <c r="L691" i="7"/>
  <c r="L719" i="7"/>
  <c r="Q718" i="7" s="1"/>
  <c r="L697" i="7"/>
  <c r="Q696" i="7" s="1"/>
  <c r="L736" i="7"/>
  <c r="Q735" i="7" s="1"/>
  <c r="L692" i="7"/>
  <c r="L644" i="7"/>
  <c r="Q643" i="7" s="1"/>
  <c r="L608" i="7"/>
  <c r="Q607" i="7" s="1"/>
  <c r="L564" i="7"/>
  <c r="Q563" i="7" s="1"/>
  <c r="L516" i="7"/>
  <c r="L466" i="7"/>
  <c r="L378" i="7"/>
  <c r="Q377" i="7" s="1"/>
  <c r="L254" i="7"/>
  <c r="L126" i="7"/>
  <c r="L619" i="7"/>
  <c r="Q618" i="7" s="1"/>
  <c r="L555" i="7"/>
  <c r="Q554" i="7" s="1"/>
  <c r="L507" i="7"/>
  <c r="Q506" i="7" s="1"/>
  <c r="W506" i="7" s="1"/>
  <c r="L399" i="7"/>
  <c r="Q398" i="7" s="1"/>
  <c r="L239" i="7"/>
  <c r="Q238" i="7" s="1"/>
  <c r="L62" i="7"/>
  <c r="Q61" i="7" s="1"/>
  <c r="L674" i="7"/>
  <c r="Q673" i="7" s="1"/>
  <c r="L598" i="7"/>
  <c r="L534" i="7"/>
  <c r="L414" i="7"/>
  <c r="L206" i="7"/>
  <c r="L645" i="7"/>
  <c r="Q644" i="7" s="1"/>
  <c r="L565" i="7"/>
  <c r="L395" i="7"/>
  <c r="Q394" i="7" s="1"/>
  <c r="L489" i="7"/>
  <c r="L317" i="7"/>
  <c r="L452" i="7"/>
  <c r="Q451" i="7" s="1"/>
  <c r="L356" i="7"/>
  <c r="Q355" i="7" s="1"/>
  <c r="T244" i="7"/>
  <c r="T228" i="7"/>
  <c r="T208" i="7"/>
  <c r="T188" i="7"/>
  <c r="T164" i="7"/>
  <c r="T144" i="7"/>
  <c r="T124" i="7"/>
  <c r="T100" i="7"/>
  <c r="T80" i="7"/>
  <c r="T60" i="7"/>
  <c r="T36" i="7"/>
  <c r="T111" i="7"/>
  <c r="T91" i="7"/>
  <c r="T67" i="7"/>
  <c r="T47" i="7"/>
  <c r="T27" i="7"/>
  <c r="L693" i="7"/>
  <c r="Q692" i="7" s="1"/>
  <c r="L742" i="7"/>
  <c r="Q741" i="7" s="1"/>
  <c r="L751" i="7"/>
  <c r="Q750" i="7" s="1"/>
  <c r="L723" i="7"/>
  <c r="Q722" i="7" s="1"/>
  <c r="W722" i="7" s="1"/>
  <c r="L683" i="7"/>
  <c r="Q682" i="7" s="1"/>
  <c r="L750" i="7"/>
  <c r="L689" i="7"/>
  <c r="Q688" i="7" s="1"/>
  <c r="L724" i="7"/>
  <c r="Q723" i="7" s="1"/>
  <c r="L676" i="7"/>
  <c r="Q675" i="7" s="1"/>
  <c r="L640" i="7"/>
  <c r="Q639" i="7" s="1"/>
  <c r="L596" i="7"/>
  <c r="Q595" i="7" s="1"/>
  <c r="L548" i="7"/>
  <c r="L512" i="7"/>
  <c r="Q511" i="7" s="1"/>
  <c r="L442" i="7"/>
  <c r="Q441" i="7" s="1"/>
  <c r="L339" i="7"/>
  <c r="Q338" i="7" s="1"/>
  <c r="L233" i="7"/>
  <c r="Q232" i="7" s="1"/>
  <c r="L663" i="7"/>
  <c r="Q662" i="7" s="1"/>
  <c r="L599" i="7"/>
  <c r="Q598" i="7" s="1"/>
  <c r="L551" i="7"/>
  <c r="Q550" i="7" s="1"/>
  <c r="L487" i="7"/>
  <c r="Q486" i="7" s="1"/>
  <c r="L357" i="7"/>
  <c r="Q356" i="7" s="1"/>
  <c r="L229" i="7"/>
  <c r="Q228" i="7" s="1"/>
  <c r="L714" i="7"/>
  <c r="Q713" i="7" s="1"/>
  <c r="L650" i="7"/>
  <c r="Q649" i="7" s="1"/>
  <c r="L586" i="7"/>
  <c r="Q585" i="7" s="1"/>
  <c r="L514" i="7"/>
  <c r="Q513" i="7" s="1"/>
  <c r="L355" i="7"/>
  <c r="Q354" i="7" s="1"/>
  <c r="L185" i="7"/>
  <c r="Q184" i="7" s="1"/>
  <c r="L621" i="7"/>
  <c r="Q620" i="7" s="1"/>
  <c r="L529" i="7"/>
  <c r="Q528" i="7" s="1"/>
  <c r="L379" i="7"/>
  <c r="Q378" i="7" s="1"/>
  <c r="L441" i="7"/>
  <c r="Q440" i="7" s="1"/>
  <c r="L237" i="7"/>
  <c r="Q236" i="7" s="1"/>
  <c r="L372" i="7"/>
  <c r="L184" i="7"/>
  <c r="Q183" i="7" s="1"/>
  <c r="L334" i="7"/>
  <c r="Q333" i="7" s="1"/>
  <c r="L131" i="7"/>
  <c r="Q130" i="7" s="1"/>
  <c r="L597" i="7"/>
  <c r="Q596" i="7" s="1"/>
  <c r="L525" i="7"/>
  <c r="Q524" i="7" s="1"/>
  <c r="L245" i="7"/>
  <c r="Q244" i="7" s="1"/>
  <c r="L381" i="7"/>
  <c r="Q380" i="7" s="1"/>
  <c r="L231" i="7"/>
  <c r="Q230" i="7" s="1"/>
  <c r="L214" i="7"/>
  <c r="Q213" i="7" s="1"/>
  <c r="T216" i="7"/>
  <c r="T200" i="7"/>
  <c r="T184" i="7"/>
  <c r="T168" i="7"/>
  <c r="T152" i="7"/>
  <c r="T136" i="7"/>
  <c r="T120" i="7"/>
  <c r="T104" i="7"/>
  <c r="T88" i="7"/>
  <c r="T72" i="7"/>
  <c r="T56" i="7"/>
  <c r="T40" i="7"/>
  <c r="T119" i="7"/>
  <c r="T103" i="7"/>
  <c r="T87" i="7"/>
  <c r="T71" i="7"/>
  <c r="T55" i="7"/>
  <c r="T39" i="7"/>
  <c r="L754" i="7"/>
  <c r="Q753" i="7" s="1"/>
  <c r="L687" i="7"/>
  <c r="Q686" i="7" s="1"/>
  <c r="L717" i="7"/>
  <c r="Q716" i="7" s="1"/>
  <c r="L743" i="7"/>
  <c r="Q742" i="7" s="1"/>
  <c r="L737" i="7"/>
  <c r="Q736" i="7" s="1"/>
  <c r="W736" i="7" s="1"/>
  <c r="L735" i="7"/>
  <c r="Q734" i="7" s="1"/>
  <c r="L707" i="7"/>
  <c r="L675" i="7"/>
  <c r="Q674" i="7" s="1"/>
  <c r="L703" i="7"/>
  <c r="Q702" i="7" s="1"/>
  <c r="L721" i="7"/>
  <c r="Q720" i="7" s="1"/>
  <c r="L752" i="7"/>
  <c r="Q751" i="7" s="1"/>
  <c r="X751" i="7" s="1"/>
  <c r="L720" i="7"/>
  <c r="Q719" i="7" s="1"/>
  <c r="L688" i="7"/>
  <c r="Q687" i="7" s="1"/>
  <c r="L656" i="7"/>
  <c r="Q655" i="7" s="1"/>
  <c r="L624" i="7"/>
  <c r="Q623" i="7" s="1"/>
  <c r="W623" i="7" s="1"/>
  <c r="L592" i="7"/>
  <c r="Q591" i="7" s="1"/>
  <c r="L560" i="7"/>
  <c r="Q559" i="7" s="1"/>
  <c r="L528" i="7"/>
  <c r="Q527" i="7" s="1"/>
  <c r="L495" i="7"/>
  <c r="Q494" i="7" s="1"/>
  <c r="X494" i="7" s="1"/>
  <c r="L434" i="7"/>
  <c r="Q433" i="7" s="1"/>
  <c r="L370" i="7"/>
  <c r="L286" i="7"/>
  <c r="Q285" i="7" s="1"/>
  <c r="L179" i="7"/>
  <c r="Q178" i="7" s="1"/>
  <c r="L655" i="7"/>
  <c r="Q654" i="7" s="1"/>
  <c r="L615" i="7"/>
  <c r="Q614" i="7" s="1"/>
  <c r="L571" i="7"/>
  <c r="Q570" i="7" s="1"/>
  <c r="L527" i="7"/>
  <c r="Q526" i="7" s="1"/>
  <c r="L479" i="7"/>
  <c r="L391" i="7"/>
  <c r="Q390" i="7" s="1"/>
  <c r="L282" i="7"/>
  <c r="L175" i="7"/>
  <c r="Q174" i="7" s="1"/>
  <c r="L710" i="7"/>
  <c r="L666" i="7"/>
  <c r="Q665" i="7" s="1"/>
  <c r="L618" i="7"/>
  <c r="Q617" i="7" s="1"/>
  <c r="L562" i="7"/>
  <c r="Q561" i="7" s="1"/>
  <c r="U561" i="7" s="1"/>
  <c r="V561" i="7" s="1"/>
  <c r="L502" i="7"/>
  <c r="L406" i="7"/>
  <c r="Q405" i="7" s="1"/>
  <c r="L259" i="7"/>
  <c r="Q258" i="7" s="1"/>
  <c r="L669" i="7"/>
  <c r="Q668" i="7" s="1"/>
  <c r="L617" i="7"/>
  <c r="Q616" i="7" s="1"/>
  <c r="L557" i="7"/>
  <c r="Q556" i="7" s="1"/>
  <c r="L467" i="7"/>
  <c r="Q466" i="7" s="1"/>
  <c r="L234" i="7"/>
  <c r="Q233" i="7" s="1"/>
  <c r="W233" i="7" s="1"/>
  <c r="L437" i="7"/>
  <c r="Q436" i="7" s="1"/>
  <c r="L301" i="7"/>
  <c r="L151" i="7"/>
  <c r="Q150" i="7" s="1"/>
  <c r="L368" i="7"/>
  <c r="Q367" i="7" s="1"/>
  <c r="L66" i="7"/>
  <c r="Q65" i="7" s="1"/>
  <c r="L128" i="7"/>
  <c r="Q127" i="7" s="1"/>
  <c r="L456" i="7"/>
  <c r="Q455" i="7" s="1"/>
  <c r="L230" i="7"/>
  <c r="Q229" i="7" s="1"/>
  <c r="L360" i="7"/>
  <c r="Q359" i="7" s="1"/>
  <c r="L695" i="7"/>
  <c r="Q694" i="7" s="1"/>
  <c r="L739" i="7"/>
  <c r="Q738" i="7" s="1"/>
  <c r="U738" i="7" s="1"/>
  <c r="V738" i="7" s="1"/>
  <c r="L713" i="7"/>
  <c r="Q712" i="7" s="1"/>
  <c r="L681" i="7"/>
  <c r="L748" i="7"/>
  <c r="Q747" i="7" s="1"/>
  <c r="L732" i="7"/>
  <c r="Q731" i="7" s="1"/>
  <c r="L716" i="7"/>
  <c r="Q715" i="7" s="1"/>
  <c r="W715" i="7" s="1"/>
  <c r="L700" i="7"/>
  <c r="Q699" i="7" s="1"/>
  <c r="L684" i="7"/>
  <c r="Q683" i="7" s="1"/>
  <c r="L668" i="7"/>
  <c r="Q667" i="7" s="1"/>
  <c r="L652" i="7"/>
  <c r="Q651" i="7" s="1"/>
  <c r="W651" i="7" s="1"/>
  <c r="L636" i="7"/>
  <c r="Q635" i="7" s="1"/>
  <c r="L620" i="7"/>
  <c r="Q619" i="7" s="1"/>
  <c r="L604" i="7"/>
  <c r="Q603" i="7" s="1"/>
  <c r="L588" i="7"/>
  <c r="L572" i="7"/>
  <c r="L556" i="7"/>
  <c r="L540" i="7"/>
  <c r="Q539" i="7" s="1"/>
  <c r="X539" i="7" s="1"/>
  <c r="L524" i="7"/>
  <c r="Q523" i="7" s="1"/>
  <c r="L508" i="7"/>
  <c r="Q507" i="7" s="1"/>
  <c r="L490" i="7"/>
  <c r="Q489" i="7" s="1"/>
  <c r="L458" i="7"/>
  <c r="Q457" i="7" s="1"/>
  <c r="L426" i="7"/>
  <c r="Q425" i="7" s="1"/>
  <c r="L394" i="7"/>
  <c r="Q393" i="7" s="1"/>
  <c r="L361" i="7"/>
  <c r="Q360" i="7" s="1"/>
  <c r="L318" i="7"/>
  <c r="Q317" i="7" s="1"/>
  <c r="L275" i="7"/>
  <c r="Q274" i="7" s="1"/>
  <c r="L222" i="7"/>
  <c r="L169" i="7"/>
  <c r="Q168" i="7" s="1"/>
  <c r="L671" i="7"/>
  <c r="L651" i="7"/>
  <c r="Q650" i="7" s="1"/>
  <c r="L631" i="7"/>
  <c r="L607" i="7"/>
  <c r="Q606" i="7" s="1"/>
  <c r="L587" i="7"/>
  <c r="Q586" i="7" s="1"/>
  <c r="L567" i="7"/>
  <c r="Q566" i="7" s="1"/>
  <c r="W566" i="7" s="1"/>
  <c r="L543" i="7"/>
  <c r="Q542" i="7" s="1"/>
  <c r="L523" i="7"/>
  <c r="Q522" i="7" s="1"/>
  <c r="L503" i="7"/>
  <c r="Q502" i="7" s="1"/>
  <c r="W502" i="7" s="1"/>
  <c r="L463" i="7"/>
  <c r="L423" i="7"/>
  <c r="Q422" i="7" s="1"/>
  <c r="L383" i="7"/>
  <c r="Q382" i="7" s="1"/>
  <c r="L325" i="7"/>
  <c r="Q324" i="7" s="1"/>
  <c r="L271" i="7"/>
  <c r="L218" i="7"/>
  <c r="Q217" i="7" s="1"/>
  <c r="L154" i="7"/>
  <c r="Q153" i="7" s="1"/>
  <c r="L726" i="7"/>
  <c r="Q725" i="7" s="1"/>
  <c r="L706" i="7"/>
  <c r="L682" i="7"/>
  <c r="Q681" i="7" s="1"/>
  <c r="L662" i="7"/>
  <c r="Q661" i="7" s="1"/>
  <c r="L642" i="7"/>
  <c r="Q641" i="7" s="1"/>
  <c r="L610" i="7"/>
  <c r="Q609" i="7" s="1"/>
  <c r="L582" i="7"/>
  <c r="Q581" i="7" s="1"/>
  <c r="L554" i="7"/>
  <c r="Q553" i="7" s="1"/>
  <c r="L522" i="7"/>
  <c r="Q521" i="7" s="1"/>
  <c r="L498" i="7"/>
  <c r="Q497" i="7" s="1"/>
  <c r="L446" i="7"/>
  <c r="L382" i="7"/>
  <c r="Q381" i="7" s="1"/>
  <c r="L313" i="7"/>
  <c r="L249" i="7"/>
  <c r="Q248" i="7" s="1"/>
  <c r="L163" i="7"/>
  <c r="Q162" i="7" s="1"/>
  <c r="L665" i="7"/>
  <c r="Q664" i="7" s="1"/>
  <c r="L637" i="7"/>
  <c r="Q636" i="7" s="1"/>
  <c r="U636" i="7" s="1"/>
  <c r="V636" i="7" s="1"/>
  <c r="L605" i="7"/>
  <c r="Q604" i="7" s="1"/>
  <c r="L581" i="7"/>
  <c r="Q580" i="7" s="1"/>
  <c r="L549" i="7"/>
  <c r="Q548" i="7" s="1"/>
  <c r="L509" i="7"/>
  <c r="Q508" i="7" s="1"/>
  <c r="L443" i="7"/>
  <c r="Q442" i="7" s="1"/>
  <c r="L330" i="7"/>
  <c r="L170" i="7"/>
  <c r="L469" i="7"/>
  <c r="Q468" i="7" s="1"/>
  <c r="L413" i="7"/>
  <c r="Q412" i="7" s="1"/>
  <c r="X412" i="7" s="1"/>
  <c r="L354" i="7"/>
  <c r="Q353" i="7" s="1"/>
  <c r="L274" i="7"/>
  <c r="Q273" i="7" s="1"/>
  <c r="L205" i="7"/>
  <c r="Q204" i="7" s="1"/>
  <c r="L74" i="7"/>
  <c r="Q73" i="7" s="1"/>
  <c r="L416" i="7"/>
  <c r="Q415" i="7" s="1"/>
  <c r="L299" i="7"/>
  <c r="Q298" i="7" s="1"/>
  <c r="L150" i="7"/>
  <c r="Q149" i="7" s="1"/>
  <c r="L81" i="7"/>
  <c r="Q80" i="7" s="1"/>
  <c r="L296" i="7"/>
  <c r="Q295" i="7" s="1"/>
  <c r="L68" i="7"/>
  <c r="Q67" i="7" s="1"/>
  <c r="L755" i="7"/>
  <c r="Q754" i="7" s="1"/>
  <c r="L734" i="7"/>
  <c r="Q733" i="7" s="1"/>
  <c r="L705" i="7"/>
  <c r="Q704" i="7" s="1"/>
  <c r="L673" i="7"/>
  <c r="Q672" i="7" s="1"/>
  <c r="L744" i="7"/>
  <c r="Q743" i="7" s="1"/>
  <c r="U743" i="7" s="1"/>
  <c r="V743" i="7" s="1"/>
  <c r="L728" i="7"/>
  <c r="Q727" i="7" s="1"/>
  <c r="W727" i="7" s="1"/>
  <c r="L712" i="7"/>
  <c r="Q711" i="7" s="1"/>
  <c r="L696" i="7"/>
  <c r="Q695" i="7" s="1"/>
  <c r="L680" i="7"/>
  <c r="Q679" i="7" s="1"/>
  <c r="L664" i="7"/>
  <c r="Q663" i="7" s="1"/>
  <c r="L648" i="7"/>
  <c r="L632" i="7"/>
  <c r="Q631" i="7" s="1"/>
  <c r="U631" i="7" s="1"/>
  <c r="V631" i="7" s="1"/>
  <c r="L616" i="7"/>
  <c r="Q615" i="7" s="1"/>
  <c r="L600" i="7"/>
  <c r="Q599" i="7" s="1"/>
  <c r="X599" i="7" s="1"/>
  <c r="L584" i="7"/>
  <c r="Q583" i="7" s="1"/>
  <c r="L568" i="7"/>
  <c r="Q567" i="7" s="1"/>
  <c r="L552" i="7"/>
  <c r="Q551" i="7" s="1"/>
  <c r="L536" i="7"/>
  <c r="Q535" i="7" s="1"/>
  <c r="L520" i="7"/>
  <c r="Q519" i="7" s="1"/>
  <c r="L504" i="7"/>
  <c r="Q503" i="7" s="1"/>
  <c r="L482" i="7"/>
  <c r="Q481" i="7" s="1"/>
  <c r="L450" i="7"/>
  <c r="Q449" i="7" s="1"/>
  <c r="L418" i="7"/>
  <c r="L386" i="7"/>
  <c r="Q385" i="7" s="1"/>
  <c r="L350" i="7"/>
  <c r="Q349" i="7" s="1"/>
  <c r="L307" i="7"/>
  <c r="Q306" i="7" s="1"/>
  <c r="L265" i="7"/>
  <c r="Q264" i="7" s="1"/>
  <c r="L211" i="7"/>
  <c r="Q210" i="7" s="1"/>
  <c r="L147" i="7"/>
  <c r="Q146" i="7" s="1"/>
  <c r="L667" i="7"/>
  <c r="L647" i="7"/>
  <c r="Q646" i="7" s="1"/>
  <c r="U646" i="7" s="1"/>
  <c r="V646" i="7" s="1"/>
  <c r="L623" i="7"/>
  <c r="Q622" i="7" s="1"/>
  <c r="L603" i="7"/>
  <c r="L583" i="7"/>
  <c r="Q582" i="7" s="1"/>
  <c r="L559" i="7"/>
  <c r="L539" i="7"/>
  <c r="Q538" i="7" s="1"/>
  <c r="L519" i="7"/>
  <c r="L494" i="7"/>
  <c r="Q493" i="7" s="1"/>
  <c r="L455" i="7"/>
  <c r="Q454" i="7" s="1"/>
  <c r="L415" i="7"/>
  <c r="Q414" i="7" s="1"/>
  <c r="L367" i="7"/>
  <c r="Q366" i="7" s="1"/>
  <c r="L314" i="7"/>
  <c r="Q313" i="7" s="1"/>
  <c r="L261" i="7"/>
  <c r="L197" i="7"/>
  <c r="Q196" i="7" s="1"/>
  <c r="L143" i="7"/>
  <c r="Q142" i="7" s="1"/>
  <c r="L722" i="7"/>
  <c r="Q721" i="7" s="1"/>
  <c r="L698" i="7"/>
  <c r="Q697" i="7" s="1"/>
  <c r="L678" i="7"/>
  <c r="Q677" i="7" s="1"/>
  <c r="L658" i="7"/>
  <c r="Q657" i="7" s="1"/>
  <c r="L630" i="7"/>
  <c r="Q629" i="7" s="1"/>
  <c r="U629" i="7" s="1"/>
  <c r="V629" i="7" s="1"/>
  <c r="L602" i="7"/>
  <c r="Q601" i="7" s="1"/>
  <c r="L578" i="7"/>
  <c r="Q577" i="7" s="1"/>
  <c r="L546" i="7"/>
  <c r="Q545" i="7" s="1"/>
  <c r="L518" i="7"/>
  <c r="L486" i="7"/>
  <c r="Q485" i="7" s="1"/>
  <c r="L422" i="7"/>
  <c r="Q421" i="7" s="1"/>
  <c r="L374" i="7"/>
  <c r="L302" i="7"/>
  <c r="Q301" i="7" s="1"/>
  <c r="L217" i="7"/>
  <c r="Q216" i="7" s="1"/>
  <c r="L142" i="7"/>
  <c r="Q141" i="7" s="1"/>
  <c r="L661" i="7"/>
  <c r="Q660" i="7" s="1"/>
  <c r="L629" i="7"/>
  <c r="Q628" i="7" s="1"/>
  <c r="L601" i="7"/>
  <c r="Q600" i="7" s="1"/>
  <c r="L573" i="7"/>
  <c r="Q572" i="7" s="1"/>
  <c r="L533" i="7"/>
  <c r="L501" i="7"/>
  <c r="Q500" i="7" s="1"/>
  <c r="L435" i="7"/>
  <c r="Q434" i="7" s="1"/>
  <c r="L298" i="7"/>
  <c r="L159" i="7"/>
  <c r="Q158" i="7" s="1"/>
  <c r="L461" i="7"/>
  <c r="Q460" i="7" s="1"/>
  <c r="L405" i="7"/>
  <c r="L343" i="7"/>
  <c r="L269" i="7"/>
  <c r="Q268" i="7" s="1"/>
  <c r="L189" i="7"/>
  <c r="Q188" i="7" s="1"/>
  <c r="L58" i="7"/>
  <c r="L408" i="7"/>
  <c r="Q407" i="7" s="1"/>
  <c r="L294" i="7"/>
  <c r="Q293" i="7" s="1"/>
  <c r="L145" i="7"/>
  <c r="Q144" i="7" s="1"/>
  <c r="L69" i="7"/>
  <c r="Q68" i="7" s="1"/>
  <c r="L240" i="7"/>
  <c r="Q239" i="7" s="1"/>
  <c r="L95" i="7"/>
  <c r="Q94" i="7" s="1"/>
  <c r="L243" i="7"/>
  <c r="Q242" i="7" s="1"/>
  <c r="L201" i="7"/>
  <c r="Q200" i="7" s="1"/>
  <c r="L158" i="7"/>
  <c r="Q157" i="7" s="1"/>
  <c r="L78" i="7"/>
  <c r="Q77" i="7" s="1"/>
  <c r="L659" i="7"/>
  <c r="Q658" i="7" s="1"/>
  <c r="L643" i="7"/>
  <c r="Q642" i="7" s="1"/>
  <c r="L627" i="7"/>
  <c r="Q626" i="7" s="1"/>
  <c r="L611" i="7"/>
  <c r="Q610" i="7" s="1"/>
  <c r="L595" i="7"/>
  <c r="L579" i="7"/>
  <c r="Q578" i="7" s="1"/>
  <c r="L563" i="7"/>
  <c r="Q562" i="7" s="1"/>
  <c r="L547" i="7"/>
  <c r="Q546" i="7" s="1"/>
  <c r="L531" i="7"/>
  <c r="L515" i="7"/>
  <c r="Q514" i="7" s="1"/>
  <c r="L499" i="7"/>
  <c r="L471" i="7"/>
  <c r="L439" i="7"/>
  <c r="Q438" i="7" s="1"/>
  <c r="L407" i="7"/>
  <c r="Q406" i="7" s="1"/>
  <c r="L375" i="7"/>
  <c r="L335" i="7"/>
  <c r="Q334" i="7" s="1"/>
  <c r="L293" i="7"/>
  <c r="Q292" i="7" s="1"/>
  <c r="L250" i="7"/>
  <c r="Q249" i="7" s="1"/>
  <c r="L207" i="7"/>
  <c r="Q206" i="7" s="1"/>
  <c r="L165" i="7"/>
  <c r="Q164" i="7" s="1"/>
  <c r="L121" i="7"/>
  <c r="Q120" i="7" s="1"/>
  <c r="L718" i="7"/>
  <c r="Q717" i="7" s="1"/>
  <c r="L702" i="7"/>
  <c r="Q701" i="7" s="1"/>
  <c r="L686" i="7"/>
  <c r="Q685" i="7" s="1"/>
  <c r="L670" i="7"/>
  <c r="Q669" i="7" s="1"/>
  <c r="L654" i="7"/>
  <c r="L634" i="7"/>
  <c r="Q633" i="7" s="1"/>
  <c r="L614" i="7"/>
  <c r="Q613" i="7" s="1"/>
  <c r="L594" i="7"/>
  <c r="Q593" i="7" s="1"/>
  <c r="U593" i="7" s="1"/>
  <c r="V593" i="7" s="1"/>
  <c r="L570" i="7"/>
  <c r="Q569" i="7" s="1"/>
  <c r="L550" i="7"/>
  <c r="L530" i="7"/>
  <c r="L506" i="7"/>
  <c r="L478" i="7"/>
  <c r="Q477" i="7" s="1"/>
  <c r="L438" i="7"/>
  <c r="Q437" i="7" s="1"/>
  <c r="L390" i="7"/>
  <c r="Q389" i="7" s="1"/>
  <c r="U389" i="7" s="1"/>
  <c r="V389" i="7" s="1"/>
  <c r="L345" i="7"/>
  <c r="L291" i="7"/>
  <c r="Q290" i="7" s="1"/>
  <c r="L227" i="7"/>
  <c r="Q226" i="7" s="1"/>
  <c r="L174" i="7"/>
  <c r="Q173" i="7" s="1"/>
  <c r="L110" i="7"/>
  <c r="Q109" i="7" s="1"/>
  <c r="L653" i="7"/>
  <c r="Q652" i="7" s="1"/>
  <c r="L633" i="7"/>
  <c r="Q632" i="7" s="1"/>
  <c r="W632" i="7" s="1"/>
  <c r="L613" i="7"/>
  <c r="L589" i="7"/>
  <c r="Q588" i="7" s="1"/>
  <c r="X588" i="7" s="1"/>
  <c r="L569" i="7"/>
  <c r="Q568" i="7" s="1"/>
  <c r="L545" i="7"/>
  <c r="Q544" i="7" s="1"/>
  <c r="L513" i="7"/>
  <c r="Q512" i="7" s="1"/>
  <c r="L475" i="7"/>
  <c r="Q474" i="7" s="1"/>
  <c r="U474" i="7" s="1"/>
  <c r="V474" i="7" s="1"/>
  <c r="L427" i="7"/>
  <c r="Q426" i="7" s="1"/>
  <c r="L362" i="7"/>
  <c r="Q361" i="7" s="1"/>
  <c r="L287" i="7"/>
  <c r="Q286" i="7" s="1"/>
  <c r="L213" i="7"/>
  <c r="Q212" i="7" s="1"/>
  <c r="L127" i="7"/>
  <c r="L485" i="7"/>
  <c r="Q484" i="7" s="1"/>
  <c r="L457" i="7"/>
  <c r="Q456" i="7" s="1"/>
  <c r="L425" i="7"/>
  <c r="Q424" i="7" s="1"/>
  <c r="L397" i="7"/>
  <c r="Q396" i="7" s="1"/>
  <c r="L373" i="7"/>
  <c r="Q372" i="7" s="1"/>
  <c r="L333" i="7"/>
  <c r="L295" i="7"/>
  <c r="Q294" i="7" s="1"/>
  <c r="L258" i="7"/>
  <c r="Q257" i="7" s="1"/>
  <c r="L215" i="7"/>
  <c r="Q214" i="7" s="1"/>
  <c r="L183" i="7"/>
  <c r="Q182" i="7" s="1"/>
  <c r="L130" i="7"/>
  <c r="Q129" i="7" s="1"/>
  <c r="L480" i="7"/>
  <c r="Q479" i="7" s="1"/>
  <c r="L436" i="7"/>
  <c r="L392" i="7"/>
  <c r="Q391" i="7" s="1"/>
  <c r="L342" i="7"/>
  <c r="Q341" i="7" s="1"/>
  <c r="L262" i="7"/>
  <c r="Q261" i="7" s="1"/>
  <c r="L187" i="7"/>
  <c r="Q186" i="7" s="1"/>
  <c r="L102" i="7"/>
  <c r="Q101" i="7" s="1"/>
  <c r="L109" i="7"/>
  <c r="Q108" i="7" s="1"/>
  <c r="W108" i="7" s="1"/>
  <c r="L49" i="7"/>
  <c r="L336" i="7"/>
  <c r="Q335" i="7" s="1"/>
  <c r="L276" i="7"/>
  <c r="Q275" i="7" s="1"/>
  <c r="U275" i="7" s="1"/>
  <c r="V275" i="7" s="1"/>
  <c r="L216" i="7"/>
  <c r="Q215" i="7" s="1"/>
  <c r="U215" i="7" s="1"/>
  <c r="V215" i="7" s="1"/>
  <c r="L164" i="7"/>
  <c r="L104" i="7"/>
  <c r="Q103" i="7" s="1"/>
  <c r="L48" i="7"/>
  <c r="Q47" i="7" s="1"/>
  <c r="L63" i="7"/>
  <c r="Q62" i="7" s="1"/>
  <c r="W62" i="7" s="1"/>
  <c r="L403" i="7"/>
  <c r="Q402" i="7" s="1"/>
  <c r="L341" i="7"/>
  <c r="Q340" i="7" s="1"/>
  <c r="L277" i="7"/>
  <c r="Q276" i="7" s="1"/>
  <c r="L191" i="7"/>
  <c r="L94" i="7"/>
  <c r="Q93" i="7" s="1"/>
  <c r="L477" i="7"/>
  <c r="L445" i="7"/>
  <c r="Q444" i="7" s="1"/>
  <c r="L421" i="7"/>
  <c r="Q420" i="7" s="1"/>
  <c r="W420" i="7" s="1"/>
  <c r="L393" i="7"/>
  <c r="Q392" i="7" s="1"/>
  <c r="L359" i="7"/>
  <c r="Q358" i="7" s="1"/>
  <c r="L322" i="7"/>
  <c r="L290" i="7"/>
  <c r="L247" i="7"/>
  <c r="Q246" i="7" s="1"/>
  <c r="L210" i="7"/>
  <c r="Q209" i="7" s="1"/>
  <c r="L173" i="7"/>
  <c r="Q172" i="7" s="1"/>
  <c r="L125" i="7"/>
  <c r="Q124" i="7" s="1"/>
  <c r="L472" i="7"/>
  <c r="Q471" i="7" s="1"/>
  <c r="L432" i="7"/>
  <c r="Q431" i="7" s="1"/>
  <c r="L388" i="7"/>
  <c r="Q387" i="7" s="1"/>
  <c r="X387" i="7" s="1"/>
  <c r="L326" i="7"/>
  <c r="Q325" i="7" s="1"/>
  <c r="L257" i="7"/>
  <c r="Q256" i="7" s="1"/>
  <c r="L177" i="7"/>
  <c r="Q176" i="7" s="1"/>
  <c r="L70" i="7"/>
  <c r="Q69" i="7" s="1"/>
  <c r="L101" i="7"/>
  <c r="Q100" i="7" s="1"/>
  <c r="L45" i="7"/>
  <c r="Q44" i="7" s="1"/>
  <c r="L324" i="7"/>
  <c r="Q323" i="7" s="1"/>
  <c r="L272" i="7"/>
  <c r="L212" i="7"/>
  <c r="Q211" i="7" s="1"/>
  <c r="L152" i="7"/>
  <c r="L100" i="7"/>
  <c r="Q99" i="7" s="1"/>
  <c r="L40" i="7"/>
  <c r="Q39" i="7" s="1"/>
  <c r="L51" i="7"/>
  <c r="L304" i="7"/>
  <c r="L248" i="7"/>
  <c r="Q247" i="7" s="1"/>
  <c r="L192" i="7"/>
  <c r="Q191" i="7" s="1"/>
  <c r="X191" i="7" s="1"/>
  <c r="L132" i="7"/>
  <c r="Q131" i="7" s="1"/>
  <c r="L80" i="7"/>
  <c r="L107" i="7"/>
  <c r="L146" i="7"/>
  <c r="Q145" i="7" s="1"/>
  <c r="L119" i="7"/>
  <c r="Q118" i="7" s="1"/>
  <c r="L488" i="7"/>
  <c r="Q487" i="7" s="1"/>
  <c r="L468" i="7"/>
  <c r="Q467" i="7" s="1"/>
  <c r="L448" i="7"/>
  <c r="Q447" i="7" s="1"/>
  <c r="L424" i="7"/>
  <c r="Q423" i="7" s="1"/>
  <c r="L404" i="7"/>
  <c r="L384" i="7"/>
  <c r="Q383" i="7" s="1"/>
  <c r="L358" i="7"/>
  <c r="Q357" i="7" s="1"/>
  <c r="L321" i="7"/>
  <c r="Q320" i="7" s="1"/>
  <c r="X320" i="7" s="1"/>
  <c r="L283" i="7"/>
  <c r="Q282" i="7" s="1"/>
  <c r="L241" i="7"/>
  <c r="Q240" i="7" s="1"/>
  <c r="L209" i="7"/>
  <c r="Q208" i="7" s="1"/>
  <c r="L171" i="7"/>
  <c r="Q170" i="7" s="1"/>
  <c r="L129" i="7"/>
  <c r="Q128" i="7" s="1"/>
  <c r="L38" i="7"/>
  <c r="Q37" i="7" s="1"/>
  <c r="L50" i="7"/>
  <c r="L93" i="7"/>
  <c r="L65" i="7"/>
  <c r="Q64" i="7" s="1"/>
  <c r="L37" i="7"/>
  <c r="Q36" i="7" s="1"/>
  <c r="L344" i="7"/>
  <c r="Q343" i="7" s="1"/>
  <c r="L320" i="7"/>
  <c r="Q319" i="7" s="1"/>
  <c r="L292" i="7"/>
  <c r="Q291" i="7" s="1"/>
  <c r="L260" i="7"/>
  <c r="Q259" i="7" s="1"/>
  <c r="L232" i="7"/>
  <c r="Q231" i="7" s="1"/>
  <c r="L208" i="7"/>
  <c r="Q207" i="7" s="1"/>
  <c r="U207" i="7" s="1"/>
  <c r="V207" i="7" s="1"/>
  <c r="L176" i="7"/>
  <c r="Q175" i="7" s="1"/>
  <c r="L148" i="7"/>
  <c r="L120" i="7"/>
  <c r="Q119" i="7" s="1"/>
  <c r="X119" i="7" s="1"/>
  <c r="L88" i="7"/>
  <c r="Q87" i="7" s="1"/>
  <c r="X87" i="7" s="1"/>
  <c r="L64" i="7"/>
  <c r="Q63" i="7" s="1"/>
  <c r="L36" i="7"/>
  <c r="Q35" i="7" s="1"/>
  <c r="L91" i="7"/>
  <c r="Q90" i="7" s="1"/>
  <c r="L31" i="7"/>
  <c r="Q30" i="7" s="1"/>
  <c r="X30" i="7" s="1"/>
  <c r="L638" i="7"/>
  <c r="Q637" i="7" s="1"/>
  <c r="L622" i="7"/>
  <c r="Q621" i="7" s="1"/>
  <c r="L606" i="7"/>
  <c r="Q605" i="7" s="1"/>
  <c r="L590" i="7"/>
  <c r="Q589" i="7" s="1"/>
  <c r="L574" i="7"/>
  <c r="Q573" i="7" s="1"/>
  <c r="L558" i="7"/>
  <c r="Q557" i="7" s="1"/>
  <c r="L542" i="7"/>
  <c r="Q541" i="7" s="1"/>
  <c r="L526" i="7"/>
  <c r="L510" i="7"/>
  <c r="Q509" i="7" s="1"/>
  <c r="L492" i="7"/>
  <c r="Q491" i="7" s="1"/>
  <c r="L462" i="7"/>
  <c r="Q461" i="7" s="1"/>
  <c r="L430" i="7"/>
  <c r="Q429" i="7" s="1"/>
  <c r="U429" i="7" s="1"/>
  <c r="V429" i="7" s="1"/>
  <c r="L398" i="7"/>
  <c r="L366" i="7"/>
  <c r="Q365" i="7" s="1"/>
  <c r="L323" i="7"/>
  <c r="Q322" i="7" s="1"/>
  <c r="L281" i="7"/>
  <c r="Q280" i="7" s="1"/>
  <c r="L238" i="7"/>
  <c r="Q237" i="7" s="1"/>
  <c r="L195" i="7"/>
  <c r="Q194" i="7" s="1"/>
  <c r="L153" i="7"/>
  <c r="Q152" i="7" s="1"/>
  <c r="L46" i="7"/>
  <c r="Q45" i="7" s="1"/>
  <c r="L657" i="7"/>
  <c r="L641" i="7"/>
  <c r="Q640" i="7" s="1"/>
  <c r="L625" i="7"/>
  <c r="Q624" i="7" s="1"/>
  <c r="L609" i="7"/>
  <c r="Q608" i="7" s="1"/>
  <c r="L593" i="7"/>
  <c r="L577" i="7"/>
  <c r="Q576" i="7" s="1"/>
  <c r="L561" i="7"/>
  <c r="L541" i="7"/>
  <c r="Q540" i="7" s="1"/>
  <c r="L517" i="7"/>
  <c r="Q516" i="7" s="1"/>
  <c r="L496" i="7"/>
  <c r="Q495" i="7" s="1"/>
  <c r="L459" i="7"/>
  <c r="Q458" i="7" s="1"/>
  <c r="L411" i="7"/>
  <c r="Q410" i="7" s="1"/>
  <c r="L371" i="7"/>
  <c r="Q370" i="7" s="1"/>
  <c r="L319" i="7"/>
  <c r="Q318" i="7" s="1"/>
  <c r="L255" i="7"/>
  <c r="Q254" i="7" s="1"/>
  <c r="L202" i="7"/>
  <c r="Q201" i="7" s="1"/>
  <c r="L149" i="7"/>
  <c r="Q148" i="7" s="1"/>
  <c r="L493" i="7"/>
  <c r="L473" i="7"/>
  <c r="Q472" i="7" s="1"/>
  <c r="L453" i="7"/>
  <c r="Q452" i="7" s="1"/>
  <c r="L429" i="7"/>
  <c r="Q428" i="7" s="1"/>
  <c r="L409" i="7"/>
  <c r="Q408" i="7" s="1"/>
  <c r="L389" i="7"/>
  <c r="Q388" i="7" s="1"/>
  <c r="X388" i="7" s="1"/>
  <c r="L365" i="7"/>
  <c r="L338" i="7"/>
  <c r="Q337" i="7" s="1"/>
  <c r="L311" i="7"/>
  <c r="Q310" i="7" s="1"/>
  <c r="L279" i="7"/>
  <c r="Q278" i="7" s="1"/>
  <c r="L253" i="7"/>
  <c r="Q252" i="7" s="1"/>
  <c r="W252" i="7" s="1"/>
  <c r="L226" i="7"/>
  <c r="Q225" i="7" s="1"/>
  <c r="L194" i="7"/>
  <c r="Q193" i="7" s="1"/>
  <c r="L167" i="7"/>
  <c r="L141" i="7"/>
  <c r="Q140" i="7" s="1"/>
  <c r="L90" i="7"/>
  <c r="Q89" i="7" s="1"/>
  <c r="L484" i="7"/>
  <c r="Q483" i="7" s="1"/>
  <c r="L464" i="7"/>
  <c r="Q463" i="7" s="1"/>
  <c r="L440" i="7"/>
  <c r="Q439" i="7" s="1"/>
  <c r="L420" i="7"/>
  <c r="Q419" i="7" s="1"/>
  <c r="L400" i="7"/>
  <c r="Q399" i="7" s="1"/>
  <c r="L376" i="7"/>
  <c r="Q375" i="7" s="1"/>
  <c r="L347" i="7"/>
  <c r="Q346" i="7" s="1"/>
  <c r="L315" i="7"/>
  <c r="L273" i="7"/>
  <c r="Q272" i="7" s="1"/>
  <c r="L235" i="7"/>
  <c r="Q234" i="7" s="1"/>
  <c r="L198" i="7"/>
  <c r="Q197" i="7" s="1"/>
  <c r="L155" i="7"/>
  <c r="Q154" i="7" s="1"/>
  <c r="L123" i="7"/>
  <c r="Q122" i="7" s="1"/>
  <c r="L122" i="7"/>
  <c r="Q121" i="7" s="1"/>
  <c r="W121" i="7" s="1"/>
  <c r="L113" i="7"/>
  <c r="Q112" i="7" s="1"/>
  <c r="W112" i="7" s="1"/>
  <c r="L85" i="7"/>
  <c r="Q84" i="7" s="1"/>
  <c r="L61" i="7"/>
  <c r="Q60" i="7" s="1"/>
  <c r="L29" i="7"/>
  <c r="Q28" i="7" s="1"/>
  <c r="L340" i="7"/>
  <c r="Q339" i="7" s="1"/>
  <c r="L312" i="7"/>
  <c r="Q311" i="7" s="1"/>
  <c r="L280" i="7"/>
  <c r="Q279" i="7" s="1"/>
  <c r="L256" i="7"/>
  <c r="Q255" i="7" s="1"/>
  <c r="L228" i="7"/>
  <c r="Q227" i="7" s="1"/>
  <c r="W227" i="7" s="1"/>
  <c r="L196" i="7"/>
  <c r="Q195" i="7" s="1"/>
  <c r="L168" i="7"/>
  <c r="Q167" i="7" s="1"/>
  <c r="L144" i="7"/>
  <c r="Q143" i="7" s="1"/>
  <c r="L112" i="7"/>
  <c r="Q111" i="7" s="1"/>
  <c r="L84" i="7"/>
  <c r="Q83" i="7" s="1"/>
  <c r="L56" i="7"/>
  <c r="Q55" i="7" s="1"/>
  <c r="L115" i="7"/>
  <c r="L75" i="7"/>
  <c r="L111" i="7"/>
  <c r="Q110" i="7" s="1"/>
  <c r="L83" i="7"/>
  <c r="Q82" i="7" s="1"/>
  <c r="L47" i="7"/>
  <c r="Q46" i="7" s="1"/>
  <c r="U46" i="7" s="1"/>
  <c r="V46" i="7" s="1"/>
  <c r="L67" i="7"/>
  <c r="Q66" i="7" s="1"/>
  <c r="W66" i="7" s="1"/>
  <c r="L43" i="7"/>
  <c r="Q42" i="7" s="1"/>
  <c r="L553" i="7"/>
  <c r="Q552" i="7" s="1"/>
  <c r="L537" i="7"/>
  <c r="Q536" i="7" s="1"/>
  <c r="X536" i="7" s="1"/>
  <c r="L521" i="7"/>
  <c r="Q520" i="7" s="1"/>
  <c r="L505" i="7"/>
  <c r="Q504" i="7" s="1"/>
  <c r="L483" i="7"/>
  <c r="Q482" i="7" s="1"/>
  <c r="X482" i="7" s="1"/>
  <c r="L451" i="7"/>
  <c r="Q450" i="7" s="1"/>
  <c r="X450" i="7" s="1"/>
  <c r="L419" i="7"/>
  <c r="Q418" i="7" s="1"/>
  <c r="L387" i="7"/>
  <c r="Q386" i="7" s="1"/>
  <c r="L351" i="7"/>
  <c r="Q350" i="7" s="1"/>
  <c r="X350" i="7" s="1"/>
  <c r="L309" i="7"/>
  <c r="Q308" i="7" s="1"/>
  <c r="X308" i="7" s="1"/>
  <c r="L266" i="7"/>
  <c r="Q265" i="7" s="1"/>
  <c r="L223" i="7"/>
  <c r="Q222" i="7" s="1"/>
  <c r="L181" i="7"/>
  <c r="Q180" i="7" s="1"/>
  <c r="L138" i="7"/>
  <c r="Q137" i="7" s="1"/>
  <c r="X137" i="7" s="1"/>
  <c r="L497" i="7"/>
  <c r="Q496" i="7" s="1"/>
  <c r="L481" i="7"/>
  <c r="Q480" i="7" s="1"/>
  <c r="L465" i="7"/>
  <c r="Q464" i="7" s="1"/>
  <c r="L449" i="7"/>
  <c r="Q448" i="7" s="1"/>
  <c r="W448" i="7" s="1"/>
  <c r="L433" i="7"/>
  <c r="Q432" i="7" s="1"/>
  <c r="L417" i="7"/>
  <c r="Q416" i="7" s="1"/>
  <c r="W416" i="7" s="1"/>
  <c r="L401" i="7"/>
  <c r="L385" i="7"/>
  <c r="Q384" i="7" s="1"/>
  <c r="W384" i="7" s="1"/>
  <c r="L369" i="7"/>
  <c r="Q368" i="7" s="1"/>
  <c r="L349" i="7"/>
  <c r="Q348" i="7" s="1"/>
  <c r="L327" i="7"/>
  <c r="Q326" i="7" s="1"/>
  <c r="L306" i="7"/>
  <c r="Q305" i="7" s="1"/>
  <c r="X305" i="7" s="1"/>
  <c r="L285" i="7"/>
  <c r="Q284" i="7" s="1"/>
  <c r="X284" i="7" s="1"/>
  <c r="L263" i="7"/>
  <c r="Q262" i="7" s="1"/>
  <c r="L242" i="7"/>
  <c r="Q241" i="7" s="1"/>
  <c r="L221" i="7"/>
  <c r="Q220" i="7" s="1"/>
  <c r="W220" i="7" s="1"/>
  <c r="L199" i="7"/>
  <c r="Q198" i="7" s="1"/>
  <c r="L178" i="7"/>
  <c r="Q177" i="7" s="1"/>
  <c r="L157" i="7"/>
  <c r="Q156" i="7" s="1"/>
  <c r="U156" i="7" s="1"/>
  <c r="V156" i="7" s="1"/>
  <c r="L135" i="7"/>
  <c r="Q134" i="7" s="1"/>
  <c r="U134" i="7" s="1"/>
  <c r="V134" i="7" s="1"/>
  <c r="L106" i="7"/>
  <c r="Q105" i="7" s="1"/>
  <c r="L42" i="7"/>
  <c r="Q41" i="7" s="1"/>
  <c r="L476" i="7"/>
  <c r="Q475" i="7" s="1"/>
  <c r="L460" i="7"/>
  <c r="Q459" i="7" s="1"/>
  <c r="U459" i="7" s="1"/>
  <c r="V459" i="7" s="1"/>
  <c r="L444" i="7"/>
  <c r="Q443" i="7" s="1"/>
  <c r="W443" i="7" s="1"/>
  <c r="L428" i="7"/>
  <c r="Q427" i="7" s="1"/>
  <c r="L412" i="7"/>
  <c r="Q411" i="7" s="1"/>
  <c r="L396" i="7"/>
  <c r="Q395" i="7" s="1"/>
  <c r="W395" i="7" s="1"/>
  <c r="L380" i="7"/>
  <c r="Q379" i="7" s="1"/>
  <c r="L363" i="7"/>
  <c r="Q362" i="7" s="1"/>
  <c r="L337" i="7"/>
  <c r="Q336" i="7" s="1"/>
  <c r="L305" i="7"/>
  <c r="Q304" i="7" s="1"/>
  <c r="X304" i="7" s="1"/>
  <c r="L278" i="7"/>
  <c r="Q277" i="7" s="1"/>
  <c r="L251" i="7"/>
  <c r="Q250" i="7" s="1"/>
  <c r="L219" i="7"/>
  <c r="Q218" i="7" s="1"/>
  <c r="L193" i="7"/>
  <c r="Q192" i="7" s="1"/>
  <c r="U192" i="7" s="1"/>
  <c r="V192" i="7" s="1"/>
  <c r="L166" i="7"/>
  <c r="Q165" i="7" s="1"/>
  <c r="L134" i="7"/>
  <c r="Q133" i="7" s="1"/>
  <c r="L86" i="7"/>
  <c r="Q85" i="7" s="1"/>
  <c r="L114" i="7"/>
  <c r="Q113" i="7" s="1"/>
  <c r="X113" i="7" s="1"/>
  <c r="L117" i="7"/>
  <c r="Q116" i="7" s="1"/>
  <c r="L97" i="7"/>
  <c r="Q96" i="7" s="1"/>
  <c r="L77" i="7"/>
  <c r="Q76" i="7" s="1"/>
  <c r="L53" i="7"/>
  <c r="Q52" i="7" s="1"/>
  <c r="U52" i="7" s="1"/>
  <c r="V52" i="7" s="1"/>
  <c r="L33" i="7"/>
  <c r="Q32" i="7" s="1"/>
  <c r="L352" i="7"/>
  <c r="Q351" i="7" s="1"/>
  <c r="L328" i="7"/>
  <c r="Q327" i="7" s="1"/>
  <c r="X327" i="7" s="1"/>
  <c r="L308" i="7"/>
  <c r="Q307" i="7" s="1"/>
  <c r="X307" i="7" s="1"/>
  <c r="L288" i="7"/>
  <c r="Q287" i="7" s="1"/>
  <c r="L264" i="7"/>
  <c r="Q263" i="7" s="1"/>
  <c r="L244" i="7"/>
  <c r="Q243" i="7" s="1"/>
  <c r="L224" i="7"/>
  <c r="Q223" i="7" s="1"/>
  <c r="W223" i="7" s="1"/>
  <c r="L200" i="7"/>
  <c r="L180" i="7"/>
  <c r="Q179" i="7" s="1"/>
  <c r="L160" i="7"/>
  <c r="Q159" i="7" s="1"/>
  <c r="L136" i="7"/>
  <c r="Q135" i="7" s="1"/>
  <c r="W135" i="7" s="1"/>
  <c r="L116" i="7"/>
  <c r="Q115" i="7" s="1"/>
  <c r="L96" i="7"/>
  <c r="Q95" i="7" s="1"/>
  <c r="L72" i="7"/>
  <c r="Q71" i="7" s="1"/>
  <c r="L52" i="7"/>
  <c r="Q51" i="7" s="1"/>
  <c r="W51" i="7" s="1"/>
  <c r="L32" i="7"/>
  <c r="Q31" i="7" s="1"/>
  <c r="L99" i="7"/>
  <c r="Q98" i="7" s="1"/>
  <c r="L79" i="7"/>
  <c r="Q78" i="7" s="1"/>
  <c r="L59" i="7"/>
  <c r="Q58" i="7" s="1"/>
  <c r="W58" i="7" s="1"/>
  <c r="L35" i="7"/>
  <c r="Q34" i="7" s="1"/>
  <c r="L353" i="7"/>
  <c r="Q352" i="7" s="1"/>
  <c r="L331" i="7"/>
  <c r="Q330" i="7" s="1"/>
  <c r="L310" i="7"/>
  <c r="Q309" i="7" s="1"/>
  <c r="U309" i="7" s="1"/>
  <c r="V309" i="7" s="1"/>
  <c r="L289" i="7"/>
  <c r="Q288" i="7" s="1"/>
  <c r="L267" i="7"/>
  <c r="Q266" i="7" s="1"/>
  <c r="L246" i="7"/>
  <c r="Q245" i="7" s="1"/>
  <c r="L225" i="7"/>
  <c r="Q224" i="7" s="1"/>
  <c r="W224" i="7" s="1"/>
  <c r="L203" i="7"/>
  <c r="Q202" i="7" s="1"/>
  <c r="L182" i="7"/>
  <c r="Q181" i="7" s="1"/>
  <c r="L161" i="7"/>
  <c r="Q160" i="7" s="1"/>
  <c r="L139" i="7"/>
  <c r="Q138" i="7" s="1"/>
  <c r="W138" i="7" s="1"/>
  <c r="L118" i="7"/>
  <c r="Q117" i="7" s="1"/>
  <c r="L54" i="7"/>
  <c r="Q53" i="7" s="1"/>
  <c r="L98" i="7"/>
  <c r="Q97" i="7" s="1"/>
  <c r="W97" i="7" s="1"/>
  <c r="L34" i="7"/>
  <c r="Q33" i="7" s="1"/>
  <c r="W33" i="7" s="1"/>
  <c r="L105" i="7"/>
  <c r="Q104" i="7" s="1"/>
  <c r="L89" i="7"/>
  <c r="Q88" i="7" s="1"/>
  <c r="L73" i="7"/>
  <c r="Q72" i="7" s="1"/>
  <c r="L57" i="7"/>
  <c r="L41" i="7"/>
  <c r="Q40" i="7" s="1"/>
  <c r="L364" i="7"/>
  <c r="Q363" i="7" s="1"/>
  <c r="L348" i="7"/>
  <c r="Q347" i="7" s="1"/>
  <c r="L332" i="7"/>
  <c r="Q331" i="7" s="1"/>
  <c r="W331" i="7" s="1"/>
  <c r="L316" i="7"/>
  <c r="Q315" i="7" s="1"/>
  <c r="L300" i="7"/>
  <c r="Q299" i="7" s="1"/>
  <c r="L284" i="7"/>
  <c r="Q283" i="7" s="1"/>
  <c r="X283" i="7" s="1"/>
  <c r="L268" i="7"/>
  <c r="Q267" i="7" s="1"/>
  <c r="X267" i="7" s="1"/>
  <c r="L252" i="7"/>
  <c r="Q251" i="7" s="1"/>
  <c r="L236" i="7"/>
  <c r="Q235" i="7" s="1"/>
  <c r="L220" i="7"/>
  <c r="Q219" i="7" s="1"/>
  <c r="L204" i="7"/>
  <c r="Q203" i="7" s="1"/>
  <c r="W203" i="7" s="1"/>
  <c r="L188" i="7"/>
  <c r="Q187" i="7" s="1"/>
  <c r="L172" i="7"/>
  <c r="L156" i="7"/>
  <c r="Q155" i="7" s="1"/>
  <c r="L140" i="7"/>
  <c r="Q139" i="7" s="1"/>
  <c r="W139" i="7" s="1"/>
  <c r="L124" i="7"/>
  <c r="Q123" i="7" s="1"/>
  <c r="L108" i="7"/>
  <c r="Q107" i="7" s="1"/>
  <c r="L92" i="7"/>
  <c r="Q91" i="7" s="1"/>
  <c r="L76" i="7"/>
  <c r="Q75" i="7" s="1"/>
  <c r="U75" i="7" s="1"/>
  <c r="V75" i="7" s="1"/>
  <c r="L60" i="7"/>
  <c r="Q59" i="7" s="1"/>
  <c r="L44" i="7"/>
  <c r="Q43" i="7" s="1"/>
  <c r="L28" i="7"/>
  <c r="Q27" i="7" s="1"/>
  <c r="L103" i="7"/>
  <c r="Q102" i="7" s="1"/>
  <c r="W102" i="7" s="1"/>
  <c r="L87" i="7"/>
  <c r="Q86" i="7" s="1"/>
  <c r="L71" i="7"/>
  <c r="Q70" i="7" s="1"/>
  <c r="L55" i="7"/>
  <c r="Q54" i="7" s="1"/>
  <c r="L39" i="7"/>
  <c r="Q38" i="7" s="1"/>
  <c r="W38" i="7" s="1"/>
  <c r="P26" i="7"/>
  <c r="U514" i="7"/>
  <c r="V514" i="7" s="1"/>
  <c r="U639" i="7"/>
  <c r="V639" i="7" s="1"/>
  <c r="U353" i="7"/>
  <c r="V353" i="7" s="1"/>
  <c r="U689" i="7"/>
  <c r="V689" i="7" s="1"/>
  <c r="U722" i="7"/>
  <c r="V722" i="7" s="1"/>
  <c r="U578" i="7"/>
  <c r="V578" i="7" s="1"/>
  <c r="U736" i="7"/>
  <c r="V736" i="7" s="1"/>
  <c r="U719" i="7"/>
  <c r="V719" i="7" s="1"/>
  <c r="U635" i="7"/>
  <c r="V635" i="7" s="1"/>
  <c r="U421" i="7"/>
  <c r="V421" i="7" s="1"/>
  <c r="U543" i="7"/>
  <c r="V543" i="7" s="1"/>
  <c r="U652" i="7"/>
  <c r="V652" i="7" s="1"/>
  <c r="U350" i="7"/>
  <c r="V350" i="7" s="1"/>
  <c r="U448" i="7"/>
  <c r="V448" i="7" s="1"/>
  <c r="U419" i="7"/>
  <c r="V419" i="7" s="1"/>
  <c r="U351" i="7"/>
  <c r="V351" i="7" s="1"/>
  <c r="U29" i="7"/>
  <c r="V29" i="7" s="1"/>
  <c r="X743" i="7"/>
  <c r="X742" i="7"/>
  <c r="X726" i="7"/>
  <c r="X646" i="7"/>
  <c r="W646" i="7"/>
  <c r="X693" i="7"/>
  <c r="W693" i="7"/>
  <c r="X613" i="7"/>
  <c r="X559" i="7"/>
  <c r="X543" i="7"/>
  <c r="X514" i="7"/>
  <c r="X728" i="7"/>
  <c r="W578" i="7"/>
  <c r="X738" i="7"/>
  <c r="W598" i="7"/>
  <c r="X576" i="7"/>
  <c r="X577" i="7"/>
  <c r="X424" i="7"/>
  <c r="W510" i="7"/>
  <c r="X261" i="7"/>
  <c r="X181" i="7"/>
  <c r="X223" i="7"/>
  <c r="W707" i="7"/>
  <c r="X622" i="7"/>
  <c r="X636" i="7"/>
  <c r="X678" i="7"/>
  <c r="W538" i="7"/>
  <c r="X701" i="7"/>
  <c r="X477" i="7"/>
  <c r="W388" i="7"/>
  <c r="X506" i="7"/>
  <c r="W284" i="7"/>
  <c r="X736" i="7"/>
  <c r="X651" i="7"/>
  <c r="X562" i="7"/>
  <c r="X697" i="7"/>
  <c r="X665" i="7"/>
  <c r="X282" i="7"/>
  <c r="X232" i="7"/>
  <c r="W232" i="7"/>
  <c r="W148" i="7"/>
  <c r="W285" i="7"/>
  <c r="W29" i="7"/>
  <c r="X64" i="7"/>
  <c r="W64" i="7"/>
  <c r="X167" i="7"/>
  <c r="P64" i="7"/>
  <c r="P147" i="7"/>
  <c r="P163" i="7"/>
  <c r="P229" i="7"/>
  <c r="P233" i="7"/>
  <c r="P257" i="7"/>
  <c r="P265" i="7"/>
  <c r="P394" i="7"/>
  <c r="P462" i="7"/>
  <c r="P478" i="7"/>
  <c r="P514" i="7"/>
  <c r="P456" i="7"/>
  <c r="P488" i="7"/>
  <c r="P543" i="7"/>
  <c r="P599" i="7"/>
  <c r="P619" i="7"/>
  <c r="P640" i="7"/>
  <c r="P700" i="7"/>
  <c r="P701" i="7"/>
  <c r="P715" i="7"/>
  <c r="P723" i="7"/>
  <c r="P78" i="7"/>
  <c r="P90" i="7"/>
  <c r="P238" i="7"/>
  <c r="P250" i="7"/>
  <c r="P338" i="7"/>
  <c r="P378" i="7"/>
  <c r="P435" i="7"/>
  <c r="P491" i="7"/>
  <c r="P515" i="7"/>
  <c r="P539" i="7"/>
  <c r="P563" i="7"/>
  <c r="P584" i="7"/>
  <c r="P614" i="7"/>
  <c r="P645" i="7"/>
  <c r="P704" i="7"/>
  <c r="P694" i="7"/>
  <c r="P737" i="7"/>
  <c r="P749" i="7"/>
  <c r="P56" i="7"/>
  <c r="P62" i="7"/>
  <c r="P66" i="7"/>
  <c r="P91" i="7"/>
  <c r="P215" i="7"/>
  <c r="P231" i="7"/>
  <c r="P399" i="7"/>
  <c r="P283" i="7"/>
  <c r="P291" i="7"/>
  <c r="P367" i="7"/>
  <c r="P371" i="7"/>
  <c r="P383" i="7"/>
  <c r="P429" i="7"/>
  <c r="P520" i="7"/>
  <c r="P528" i="7"/>
  <c r="P510" i="7"/>
  <c r="P480" i="7"/>
  <c r="P581" i="7"/>
  <c r="P585" i="7"/>
  <c r="P620" i="7"/>
  <c r="P622" i="7"/>
  <c r="P650" i="7"/>
  <c r="P698" i="7"/>
  <c r="P677" i="7"/>
  <c r="P718" i="7"/>
  <c r="P726" i="7"/>
  <c r="P754" i="7"/>
  <c r="P30" i="7"/>
  <c r="P45" i="7"/>
  <c r="P108" i="7"/>
  <c r="P403" i="7"/>
  <c r="P395" i="7"/>
  <c r="P232" i="7"/>
  <c r="P407" i="7"/>
  <c r="P292" i="7"/>
  <c r="P296" i="7"/>
  <c r="P324" i="7"/>
  <c r="P360" i="7"/>
  <c r="P437" i="7"/>
  <c r="P503" i="7"/>
  <c r="P511" i="7"/>
  <c r="P529" i="7"/>
  <c r="P442" i="7"/>
  <c r="P468" i="7"/>
  <c r="P546" i="7"/>
  <c r="P574" i="7"/>
  <c r="P582" i="7"/>
  <c r="P608" i="7"/>
  <c r="P617" i="7"/>
  <c r="P643" i="7"/>
  <c r="P655" i="7"/>
  <c r="P662" i="7"/>
  <c r="P682" i="7"/>
  <c r="P690" i="7"/>
  <c r="P705" i="7"/>
  <c r="P712" i="7"/>
  <c r="P731" i="7"/>
  <c r="L1430" i="7" l="1"/>
  <c r="L1417" i="7"/>
  <c r="T1407" i="7"/>
  <c r="T1495" i="7"/>
  <c r="T1490" i="7"/>
  <c r="T1470" i="7"/>
  <c r="T1493" i="7"/>
  <c r="T1485" i="7"/>
  <c r="T1477" i="7"/>
  <c r="T1469" i="7"/>
  <c r="T1461" i="7"/>
  <c r="T1453" i="7"/>
  <c r="T1445" i="7"/>
  <c r="T1437" i="7"/>
  <c r="T1429" i="7"/>
  <c r="L1421" i="7"/>
  <c r="T1411" i="7"/>
  <c r="L1394" i="7"/>
  <c r="L1494" i="7"/>
  <c r="L1492" i="7"/>
  <c r="L1484" i="7"/>
  <c r="L1476" i="7"/>
  <c r="L1468" i="7"/>
  <c r="L1460" i="7"/>
  <c r="L1452" i="7"/>
  <c r="L1444" i="7"/>
  <c r="L1436" i="7"/>
  <c r="L1428" i="7"/>
  <c r="T1421" i="7"/>
  <c r="L1409" i="7"/>
  <c r="L1390" i="7"/>
  <c r="L1420" i="7"/>
  <c r="L1412" i="7"/>
  <c r="L1404" i="7"/>
  <c r="L1396" i="7"/>
  <c r="L1388" i="7"/>
  <c r="L1380" i="7"/>
  <c r="L1372" i="7"/>
  <c r="L1364" i="7"/>
  <c r="T1352" i="7"/>
  <c r="L1344" i="7"/>
  <c r="L1332" i="7"/>
  <c r="T1320" i="7"/>
  <c r="L1312" i="7"/>
  <c r="L1300" i="7"/>
  <c r="T1288" i="7"/>
  <c r="T1276" i="7"/>
  <c r="T1403" i="7"/>
  <c r="L1395" i="7"/>
  <c r="T1383" i="7"/>
  <c r="T1371" i="7"/>
  <c r="T1355" i="7"/>
  <c r="T1339" i="7"/>
  <c r="T1323" i="7"/>
  <c r="T1307" i="7"/>
  <c r="T1291" i="7"/>
  <c r="L1268" i="7"/>
  <c r="L1378" i="7"/>
  <c r="L1362" i="7"/>
  <c r="L1346" i="7"/>
  <c r="T1326" i="7"/>
  <c r="L1306" i="7"/>
  <c r="L1274" i="7"/>
  <c r="L1397" i="7"/>
  <c r="T1373" i="7"/>
  <c r="L1353" i="7"/>
  <c r="L1333" i="7"/>
  <c r="T1309" i="7"/>
  <c r="L1289" i="7"/>
  <c r="T1248" i="7"/>
  <c r="L1267" i="7"/>
  <c r="L1243" i="7"/>
  <c r="T1206" i="7"/>
  <c r="L1258" i="7"/>
  <c r="L1222" i="7"/>
  <c r="T1249" i="7"/>
  <c r="T1232" i="7"/>
  <c r="L1196" i="7"/>
  <c r="L1132" i="7"/>
  <c r="T1123" i="7"/>
  <c r="L1090" i="7"/>
  <c r="L1073" i="7"/>
  <c r="T1067" i="7"/>
  <c r="L986" i="7"/>
  <c r="L876" i="7"/>
  <c r="L1426" i="7"/>
  <c r="L1415" i="7"/>
  <c r="T1402" i="7"/>
  <c r="L1487" i="7"/>
  <c r="T1486" i="7"/>
  <c r="L1470" i="7"/>
  <c r="L1493" i="7"/>
  <c r="L1485" i="7"/>
  <c r="L1477" i="7"/>
  <c r="L1469" i="7"/>
  <c r="L1461" i="7"/>
  <c r="L1453" i="7"/>
  <c r="L1445" i="7"/>
  <c r="L1437" i="7"/>
  <c r="L1429" i="7"/>
  <c r="L1419" i="7"/>
  <c r="T1406" i="7"/>
  <c r="T1475" i="7"/>
  <c r="T1496" i="7"/>
  <c r="T1488" i="7"/>
  <c r="T1480" i="7"/>
  <c r="T1472" i="7"/>
  <c r="T1464" i="7"/>
  <c r="T1456" i="7"/>
  <c r="T1448" i="7"/>
  <c r="T1440" i="7"/>
  <c r="T1432" i="7"/>
  <c r="T1426" i="7"/>
  <c r="L1418" i="7"/>
  <c r="L1407" i="7"/>
  <c r="T1424" i="7"/>
  <c r="T1416" i="7"/>
  <c r="T1408" i="7"/>
  <c r="T1400" i="7"/>
  <c r="T1392" i="7"/>
  <c r="T1384" i="7"/>
  <c r="T1376" i="7"/>
  <c r="T1368" i="7"/>
  <c r="T1360" i="7"/>
  <c r="L1352" i="7"/>
  <c r="L1340" i="7"/>
  <c r="T1328" i="7"/>
  <c r="L1320" i="7"/>
  <c r="L1308" i="7"/>
  <c r="T1296" i="7"/>
  <c r="L1288" i="7"/>
  <c r="T1260" i="7"/>
  <c r="L1403" i="7"/>
  <c r="T1391" i="7"/>
  <c r="T1379" i="7"/>
  <c r="L1371" i="7"/>
  <c r="L1355" i="7"/>
  <c r="L1339" i="7"/>
  <c r="L1323" i="7"/>
  <c r="L1307" i="7"/>
  <c r="L1291" i="7"/>
  <c r="T1256" i="7"/>
  <c r="T1374" i="7"/>
  <c r="T1358" i="7"/>
  <c r="T1342" i="7"/>
  <c r="T1322" i="7"/>
  <c r="T1302" i="7"/>
  <c r="T1272" i="7"/>
  <c r="L1393" i="7"/>
  <c r="L1373" i="7"/>
  <c r="T1349" i="7"/>
  <c r="L1329" i="7"/>
  <c r="L1309" i="7"/>
  <c r="T1285" i="7"/>
  <c r="T1283" i="7"/>
  <c r="T1263" i="7"/>
  <c r="T1239" i="7"/>
  <c r="L1205" i="7"/>
  <c r="T1254" i="7"/>
  <c r="T1218" i="7"/>
  <c r="L1249" i="7"/>
  <c r="L1232" i="7"/>
  <c r="T1192" i="7"/>
  <c r="T1128" i="7"/>
  <c r="L1123" i="7"/>
  <c r="T1181" i="7"/>
  <c r="T1069" i="7"/>
  <c r="L1067" i="7"/>
  <c r="T985" i="7"/>
  <c r="T872" i="7"/>
  <c r="T1367" i="7"/>
  <c r="T1359" i="7"/>
  <c r="T1351" i="7"/>
  <c r="T1343" i="7"/>
  <c r="T1335" i="7"/>
  <c r="T1327" i="7"/>
  <c r="T1319" i="7"/>
  <c r="T1311" i="7"/>
  <c r="T1303" i="7"/>
  <c r="T1295" i="7"/>
  <c r="T1287" i="7"/>
  <c r="L1276" i="7"/>
  <c r="L1252" i="7"/>
  <c r="L1382" i="7"/>
  <c r="L1374" i="7"/>
  <c r="L1366" i="7"/>
  <c r="L1358" i="7"/>
  <c r="L1350" i="7"/>
  <c r="L1342" i="7"/>
  <c r="T1330" i="7"/>
  <c r="L1322" i="7"/>
  <c r="T1310" i="7"/>
  <c r="T1298" i="7"/>
  <c r="L1290" i="7"/>
  <c r="T1268" i="7"/>
  <c r="L1401" i="7"/>
  <c r="T1389" i="7"/>
  <c r="L1381" i="7"/>
  <c r="L1369" i="7"/>
  <c r="T1357" i="7"/>
  <c r="L1349" i="7"/>
  <c r="L1337" i="7"/>
  <c r="T1325" i="7"/>
  <c r="L1317" i="7"/>
  <c r="L1305" i="7"/>
  <c r="T1293" i="7"/>
  <c r="L1284" i="7"/>
  <c r="T1264" i="7"/>
  <c r="L1283" i="7"/>
  <c r="T1271" i="7"/>
  <c r="T1259" i="7"/>
  <c r="L1251" i="7"/>
  <c r="L1235" i="7"/>
  <c r="L1219" i="7"/>
  <c r="L1198" i="7"/>
  <c r="L1266" i="7"/>
  <c r="L1250" i="7"/>
  <c r="L1234" i="7"/>
  <c r="T1205" i="7"/>
  <c r="T1265" i="7"/>
  <c r="T1233" i="7"/>
  <c r="T1198" i="7"/>
  <c r="T1216" i="7"/>
  <c r="L1212" i="7"/>
  <c r="L1180" i="7"/>
  <c r="L1148" i="7"/>
  <c r="T1112" i="7"/>
  <c r="T1139" i="7"/>
  <c r="T1194" i="7"/>
  <c r="T1130" i="7"/>
  <c r="L1153" i="7"/>
  <c r="L1105" i="7"/>
  <c r="T1040" i="7"/>
  <c r="T1111" i="7"/>
  <c r="T1074" i="7"/>
  <c r="L999" i="7"/>
  <c r="L1020" i="7"/>
  <c r="T945" i="7"/>
  <c r="L798" i="7"/>
  <c r="T1356" i="7"/>
  <c r="T1348" i="7"/>
  <c r="T1340" i="7"/>
  <c r="T1332" i="7"/>
  <c r="T1324" i="7"/>
  <c r="T1316" i="7"/>
  <c r="T1308" i="7"/>
  <c r="T1300" i="7"/>
  <c r="T1292" i="7"/>
  <c r="L1286" i="7"/>
  <c r="L1270" i="7"/>
  <c r="L1240" i="7"/>
  <c r="L1399" i="7"/>
  <c r="L1391" i="7"/>
  <c r="L1383" i="7"/>
  <c r="L1375" i="7"/>
  <c r="L1367" i="7"/>
  <c r="L1359" i="7"/>
  <c r="L1351" i="7"/>
  <c r="L1343" i="7"/>
  <c r="L1335" i="7"/>
  <c r="L1327" i="7"/>
  <c r="L1319" i="7"/>
  <c r="L1311" i="7"/>
  <c r="L1303" i="7"/>
  <c r="L1295" i="7"/>
  <c r="L1287" i="7"/>
  <c r="T1274" i="7"/>
  <c r="T1240" i="7"/>
  <c r="T1378" i="7"/>
  <c r="T1370" i="7"/>
  <c r="T1362" i="7"/>
  <c r="T1354" i="7"/>
  <c r="T1346" i="7"/>
  <c r="T1338" i="7"/>
  <c r="L1330" i="7"/>
  <c r="T1318" i="7"/>
  <c r="T1306" i="7"/>
  <c r="L1298" i="7"/>
  <c r="T1286" i="7"/>
  <c r="T1252" i="7"/>
  <c r="T1397" i="7"/>
  <c r="L1389" i="7"/>
  <c r="L1377" i="7"/>
  <c r="T1365" i="7"/>
  <c r="L1357" i="7"/>
  <c r="L1345" i="7"/>
  <c r="T1333" i="7"/>
  <c r="L1325" i="7"/>
  <c r="L1313" i="7"/>
  <c r="T1301" i="7"/>
  <c r="L1293" i="7"/>
  <c r="L1280" i="7"/>
  <c r="L1260" i="7"/>
  <c r="T1279" i="7"/>
  <c r="T1267" i="7"/>
  <c r="L1259" i="7"/>
  <c r="T1247" i="7"/>
  <c r="T1231" i="7"/>
  <c r="T1215" i="7"/>
  <c r="L1193" i="7"/>
  <c r="T1262" i="7"/>
  <c r="T1246" i="7"/>
  <c r="T1230" i="7"/>
  <c r="L1202" i="7"/>
  <c r="L1265" i="7"/>
  <c r="L1233" i="7"/>
  <c r="L1197" i="7"/>
  <c r="L1216" i="7"/>
  <c r="T1208" i="7"/>
  <c r="T1176" i="7"/>
  <c r="T1144" i="7"/>
  <c r="L1106" i="7"/>
  <c r="L1139" i="7"/>
  <c r="L1194" i="7"/>
  <c r="L1130" i="7"/>
  <c r="T1149" i="7"/>
  <c r="T1101" i="7"/>
  <c r="L1037" i="7"/>
  <c r="T1107" i="7"/>
  <c r="L1074" i="7"/>
  <c r="T995" i="7"/>
  <c r="T1016" i="7"/>
  <c r="L945" i="7"/>
  <c r="T819" i="7"/>
  <c r="L1334" i="7"/>
  <c r="L1326" i="7"/>
  <c r="L1318" i="7"/>
  <c r="L1310" i="7"/>
  <c r="L1302" i="7"/>
  <c r="L1294" i="7"/>
  <c r="T1280" i="7"/>
  <c r="L1264" i="7"/>
  <c r="T1401" i="7"/>
  <c r="T1393" i="7"/>
  <c r="T1385" i="7"/>
  <c r="T1377" i="7"/>
  <c r="T1369" i="7"/>
  <c r="T1361" i="7"/>
  <c r="T1353" i="7"/>
  <c r="T1345" i="7"/>
  <c r="T1337" i="7"/>
  <c r="T1329" i="7"/>
  <c r="T1321" i="7"/>
  <c r="T1313" i="7"/>
  <c r="T1305" i="7"/>
  <c r="T1297" i="7"/>
  <c r="T1289" i="7"/>
  <c r="L1282" i="7"/>
  <c r="T1270" i="7"/>
  <c r="L1244" i="7"/>
  <c r="L1279" i="7"/>
  <c r="L1271" i="7"/>
  <c r="L1263" i="7"/>
  <c r="L1255" i="7"/>
  <c r="L1247" i="7"/>
  <c r="L1239" i="7"/>
  <c r="L1231" i="7"/>
  <c r="L1223" i="7"/>
  <c r="L1215" i="7"/>
  <c r="L1203" i="7"/>
  <c r="T1191" i="7"/>
  <c r="L1171" i="7"/>
  <c r="L1262" i="7"/>
  <c r="L1254" i="7"/>
  <c r="L1246" i="7"/>
  <c r="L1238" i="7"/>
  <c r="L1230" i="7"/>
  <c r="L1214" i="7"/>
  <c r="T1189" i="7"/>
  <c r="T1273" i="7"/>
  <c r="T1257" i="7"/>
  <c r="T1241" i="7"/>
  <c r="T1225" i="7"/>
  <c r="L1211" i="7"/>
  <c r="T1187" i="7"/>
  <c r="T1224" i="7"/>
  <c r="T1207" i="7"/>
  <c r="T1185" i="7"/>
  <c r="L1204" i="7"/>
  <c r="L1188" i="7"/>
  <c r="L1172" i="7"/>
  <c r="L1156" i="7"/>
  <c r="L1140" i="7"/>
  <c r="L1124" i="7"/>
  <c r="T1086" i="7"/>
  <c r="T1147" i="7"/>
  <c r="T1131" i="7"/>
  <c r="T1116" i="7"/>
  <c r="T1178" i="7"/>
  <c r="T1146" i="7"/>
  <c r="T1115" i="7"/>
  <c r="L1169" i="7"/>
  <c r="L1137" i="7"/>
  <c r="L1086" i="7"/>
  <c r="L1089" i="7"/>
  <c r="L1057" i="7"/>
  <c r="L1092" i="7"/>
  <c r="T1048" i="7"/>
  <c r="L1091" i="7"/>
  <c r="T1047" i="7"/>
  <c r="L1054" i="7"/>
  <c r="L1023" i="7"/>
  <c r="L1022" i="7"/>
  <c r="L1013" i="7"/>
  <c r="L974" i="7"/>
  <c r="T970" i="7"/>
  <c r="T925" i="7"/>
  <c r="L848" i="7"/>
  <c r="T779" i="7"/>
  <c r="T1243" i="7"/>
  <c r="T1235" i="7"/>
  <c r="T1227" i="7"/>
  <c r="T1219" i="7"/>
  <c r="T1211" i="7"/>
  <c r="T1201" i="7"/>
  <c r="L1185" i="7"/>
  <c r="T1266" i="7"/>
  <c r="T1258" i="7"/>
  <c r="T1250" i="7"/>
  <c r="T1242" i="7"/>
  <c r="T1234" i="7"/>
  <c r="T1226" i="7"/>
  <c r="T1210" i="7"/>
  <c r="L1183" i="7"/>
  <c r="L1273" i="7"/>
  <c r="L1257" i="7"/>
  <c r="L1241" i="7"/>
  <c r="L1225" i="7"/>
  <c r="T1209" i="7"/>
  <c r="L1179" i="7"/>
  <c r="L1224" i="7"/>
  <c r="T1202" i="7"/>
  <c r="T1179" i="7"/>
  <c r="T1200" i="7"/>
  <c r="T1184" i="7"/>
  <c r="T1168" i="7"/>
  <c r="T1152" i="7"/>
  <c r="T1136" i="7"/>
  <c r="T1120" i="7"/>
  <c r="L1082" i="7"/>
  <c r="L1147" i="7"/>
  <c r="L1131" i="7"/>
  <c r="T1110" i="7"/>
  <c r="L1178" i="7"/>
  <c r="L1146" i="7"/>
  <c r="L1114" i="7"/>
  <c r="T1165" i="7"/>
  <c r="T1133" i="7"/>
  <c r="T1117" i="7"/>
  <c r="T1085" i="7"/>
  <c r="T1053" i="7"/>
  <c r="T1088" i="7"/>
  <c r="L1048" i="7"/>
  <c r="T1087" i="7"/>
  <c r="L1045" i="7"/>
  <c r="T1050" i="7"/>
  <c r="T1019" i="7"/>
  <c r="T1018" i="7"/>
  <c r="L1009" i="7"/>
  <c r="T971" i="7"/>
  <c r="L970" i="7"/>
  <c r="T921" i="7"/>
  <c r="T844" i="7"/>
  <c r="T790" i="7"/>
  <c r="L1226" i="7"/>
  <c r="L1218" i="7"/>
  <c r="L1209" i="7"/>
  <c r="T1199" i="7"/>
  <c r="T1171" i="7"/>
  <c r="T1277" i="7"/>
  <c r="T1269" i="7"/>
  <c r="T1261" i="7"/>
  <c r="T1253" i="7"/>
  <c r="T1245" i="7"/>
  <c r="T1237" i="7"/>
  <c r="T1229" i="7"/>
  <c r="T1221" i="7"/>
  <c r="T1213" i="7"/>
  <c r="L1206" i="7"/>
  <c r="T1195" i="7"/>
  <c r="T1167" i="7"/>
  <c r="T1228" i="7"/>
  <c r="T1220" i="7"/>
  <c r="T1212" i="7"/>
  <c r="L1201" i="7"/>
  <c r="T1193" i="7"/>
  <c r="L1175" i="7"/>
  <c r="L1208" i="7"/>
  <c r="L1200" i="7"/>
  <c r="L1192" i="7"/>
  <c r="L1184" i="7"/>
  <c r="L1176" i="7"/>
  <c r="L1168" i="7"/>
  <c r="L1160" i="7"/>
  <c r="L1152" i="7"/>
  <c r="L1144" i="7"/>
  <c r="L1136" i="7"/>
  <c r="L1128" i="7"/>
  <c r="L1120" i="7"/>
  <c r="T1104" i="7"/>
  <c r="T1159" i="7"/>
  <c r="T1151" i="7"/>
  <c r="T1143" i="7"/>
  <c r="T1135" i="7"/>
  <c r="T1127" i="7"/>
  <c r="T1119" i="7"/>
  <c r="L1104" i="7"/>
  <c r="T1186" i="7"/>
  <c r="T1170" i="7"/>
  <c r="T1154" i="7"/>
  <c r="T1138" i="7"/>
  <c r="T1122" i="7"/>
  <c r="T1108" i="7"/>
  <c r="L1177" i="7"/>
  <c r="L1161" i="7"/>
  <c r="L1145" i="7"/>
  <c r="L1129" i="7"/>
  <c r="T1106" i="7"/>
  <c r="L1113" i="7"/>
  <c r="L1097" i="7"/>
  <c r="L1081" i="7"/>
  <c r="L1065" i="7"/>
  <c r="L1049" i="7"/>
  <c r="T1026" i="7"/>
  <c r="T1080" i="7"/>
  <c r="T1060" i="7"/>
  <c r="T1038" i="7"/>
  <c r="T1099" i="7"/>
  <c r="T1079" i="7"/>
  <c r="L1059" i="7"/>
  <c r="L1032" i="7"/>
  <c r="L1066" i="7"/>
  <c r="L1040" i="7"/>
  <c r="T1031" i="7"/>
  <c r="T1011" i="7"/>
  <c r="L983" i="7"/>
  <c r="L1006" i="7"/>
  <c r="L1033" i="7"/>
  <c r="T989" i="7"/>
  <c r="L1000" i="7"/>
  <c r="T972" i="7"/>
  <c r="L927" i="7"/>
  <c r="T937" i="7"/>
  <c r="L930" i="7"/>
  <c r="L896" i="7"/>
  <c r="L874" i="7"/>
  <c r="T834" i="7"/>
  <c r="L802" i="7"/>
  <c r="T764" i="7"/>
  <c r="T1222" i="7"/>
  <c r="T1214" i="7"/>
  <c r="L1207" i="7"/>
  <c r="L1191" i="7"/>
  <c r="L1167" i="7"/>
  <c r="L1277" i="7"/>
  <c r="L1269" i="7"/>
  <c r="L1261" i="7"/>
  <c r="L1253" i="7"/>
  <c r="L1245" i="7"/>
  <c r="L1237" i="7"/>
  <c r="L1229" i="7"/>
  <c r="L1221" i="7"/>
  <c r="L1213" i="7"/>
  <c r="T1203" i="7"/>
  <c r="L1189" i="7"/>
  <c r="L1163" i="7"/>
  <c r="L1228" i="7"/>
  <c r="L1220" i="7"/>
  <c r="L1210" i="7"/>
  <c r="L1199" i="7"/>
  <c r="L1187" i="7"/>
  <c r="T1163" i="7"/>
  <c r="T1204" i="7"/>
  <c r="T1196" i="7"/>
  <c r="T1188" i="7"/>
  <c r="T1180" i="7"/>
  <c r="T1172" i="7"/>
  <c r="T1164" i="7"/>
  <c r="T1156" i="7"/>
  <c r="T1148" i="7"/>
  <c r="T1140" i="7"/>
  <c r="T1132" i="7"/>
  <c r="T1124" i="7"/>
  <c r="L1115" i="7"/>
  <c r="L1098" i="7"/>
  <c r="L1159" i="7"/>
  <c r="L1151" i="7"/>
  <c r="L1143" i="7"/>
  <c r="L1135" i="7"/>
  <c r="L1127" i="7"/>
  <c r="L1119" i="7"/>
  <c r="T1102" i="7"/>
  <c r="L1186" i="7"/>
  <c r="L1170" i="7"/>
  <c r="L1154" i="7"/>
  <c r="L1138" i="7"/>
  <c r="L1122" i="7"/>
  <c r="L1102" i="7"/>
  <c r="T1173" i="7"/>
  <c r="T1157" i="7"/>
  <c r="T1141" i="7"/>
  <c r="T1125" i="7"/>
  <c r="L1100" i="7"/>
  <c r="T1109" i="7"/>
  <c r="T1093" i="7"/>
  <c r="T1077" i="7"/>
  <c r="T1061" i="7"/>
  <c r="T1045" i="7"/>
  <c r="T1096" i="7"/>
  <c r="L1080" i="7"/>
  <c r="T1056" i="7"/>
  <c r="L1034" i="7"/>
  <c r="L1099" i="7"/>
  <c r="T1075" i="7"/>
  <c r="T1055" i="7"/>
  <c r="T1030" i="7"/>
  <c r="L1062" i="7"/>
  <c r="L1038" i="7"/>
  <c r="L1031" i="7"/>
  <c r="T1007" i="7"/>
  <c r="T981" i="7"/>
  <c r="T1002" i="7"/>
  <c r="T1029" i="7"/>
  <c r="L989" i="7"/>
  <c r="L996" i="7"/>
  <c r="L972" i="7"/>
  <c r="T924" i="7"/>
  <c r="T932" i="7"/>
  <c r="T926" i="7"/>
  <c r="L893" i="7"/>
  <c r="T870" i="7"/>
  <c r="L833" i="7"/>
  <c r="T805" i="7"/>
  <c r="L764" i="7"/>
  <c r="X227" i="7"/>
  <c r="L1094" i="7"/>
  <c r="T1190" i="7"/>
  <c r="T1182" i="7"/>
  <c r="T1174" i="7"/>
  <c r="T1166" i="7"/>
  <c r="T1158" i="7"/>
  <c r="T1150" i="7"/>
  <c r="T1142" i="7"/>
  <c r="T1134" i="7"/>
  <c r="T1126" i="7"/>
  <c r="T1118" i="7"/>
  <c r="L1112" i="7"/>
  <c r="T1100" i="7"/>
  <c r="L1181" i="7"/>
  <c r="L1173" i="7"/>
  <c r="L1165" i="7"/>
  <c r="L1157" i="7"/>
  <c r="L1149" i="7"/>
  <c r="L1141" i="7"/>
  <c r="L1133" i="7"/>
  <c r="L1125" i="7"/>
  <c r="T1114" i="7"/>
  <c r="T1098" i="7"/>
  <c r="L1117" i="7"/>
  <c r="L1109" i="7"/>
  <c r="L1101" i="7"/>
  <c r="L1093" i="7"/>
  <c r="L1085" i="7"/>
  <c r="L1077" i="7"/>
  <c r="L1069" i="7"/>
  <c r="L1061" i="7"/>
  <c r="L1053" i="7"/>
  <c r="L1044" i="7"/>
  <c r="T1034" i="7"/>
  <c r="L1096" i="7"/>
  <c r="L1088" i="7"/>
  <c r="T1076" i="7"/>
  <c r="T1064" i="7"/>
  <c r="L1056" i="7"/>
  <c r="L1046" i="7"/>
  <c r="L1026" i="7"/>
  <c r="L1107" i="7"/>
  <c r="T1095" i="7"/>
  <c r="T1083" i="7"/>
  <c r="L1075" i="7"/>
  <c r="T1063" i="7"/>
  <c r="T1051" i="7"/>
  <c r="T1042" i="7"/>
  <c r="L1024" i="7"/>
  <c r="L1070" i="7"/>
  <c r="T1058" i="7"/>
  <c r="L1050" i="7"/>
  <c r="L1030" i="7"/>
  <c r="L1039" i="7"/>
  <c r="T1027" i="7"/>
  <c r="T1015" i="7"/>
  <c r="L1007" i="7"/>
  <c r="L991" i="7"/>
  <c r="T967" i="7"/>
  <c r="L1014" i="7"/>
  <c r="T994" i="7"/>
  <c r="L973" i="7"/>
  <c r="T1021" i="7"/>
  <c r="L1001" i="7"/>
  <c r="L975" i="7"/>
  <c r="T1008" i="7"/>
  <c r="L988" i="7"/>
  <c r="T984" i="7"/>
  <c r="L964" i="7"/>
  <c r="L939" i="7"/>
  <c r="L943" i="7"/>
  <c r="T954" i="7"/>
  <c r="T961" i="7"/>
  <c r="L928" i="7"/>
  <c r="T906" i="7"/>
  <c r="L897" i="7"/>
  <c r="L899" i="7"/>
  <c r="T865" i="7"/>
  <c r="T869" i="7"/>
  <c r="T839" i="7"/>
  <c r="T827" i="7"/>
  <c r="L814" i="7"/>
  <c r="L791" i="7"/>
  <c r="L773" i="7"/>
  <c r="L770" i="7"/>
  <c r="T1082" i="7"/>
  <c r="L1190" i="7"/>
  <c r="L1182" i="7"/>
  <c r="L1174" i="7"/>
  <c r="L1166" i="7"/>
  <c r="L1158" i="7"/>
  <c r="L1150" i="7"/>
  <c r="L1142" i="7"/>
  <c r="L1134" i="7"/>
  <c r="L1126" i="7"/>
  <c r="L1118" i="7"/>
  <c r="L1110" i="7"/>
  <c r="T1094" i="7"/>
  <c r="T1177" i="7"/>
  <c r="T1169" i="7"/>
  <c r="T1161" i="7"/>
  <c r="T1153" i="7"/>
  <c r="T1145" i="7"/>
  <c r="T1137" i="7"/>
  <c r="T1129" i="7"/>
  <c r="T1121" i="7"/>
  <c r="L1108" i="7"/>
  <c r="T1090" i="7"/>
  <c r="T1113" i="7"/>
  <c r="T1105" i="7"/>
  <c r="T1097" i="7"/>
  <c r="T1089" i="7"/>
  <c r="T1081" i="7"/>
  <c r="T1073" i="7"/>
  <c r="T1065" i="7"/>
  <c r="T1057" i="7"/>
  <c r="T1049" i="7"/>
  <c r="L1042" i="7"/>
  <c r="L1028" i="7"/>
  <c r="T1092" i="7"/>
  <c r="T1084" i="7"/>
  <c r="T1072" i="7"/>
  <c r="L1064" i="7"/>
  <c r="T1052" i="7"/>
  <c r="L1041" i="7"/>
  <c r="T1024" i="7"/>
  <c r="T1103" i="7"/>
  <c r="T1091" i="7"/>
  <c r="L1083" i="7"/>
  <c r="T1071" i="7"/>
  <c r="T1059" i="7"/>
  <c r="L1051" i="7"/>
  <c r="T1037" i="7"/>
  <c r="L1078" i="7"/>
  <c r="T1066" i="7"/>
  <c r="L1058" i="7"/>
  <c r="T1041" i="7"/>
  <c r="T1028" i="7"/>
  <c r="T1035" i="7"/>
  <c r="T1023" i="7"/>
  <c r="L1015" i="7"/>
  <c r="T1003" i="7"/>
  <c r="T987" i="7"/>
  <c r="L963" i="7"/>
  <c r="T1010" i="7"/>
  <c r="L994" i="7"/>
  <c r="T969" i="7"/>
  <c r="L1021" i="7"/>
  <c r="T997" i="7"/>
  <c r="L969" i="7"/>
  <c r="L1008" i="7"/>
  <c r="T982" i="7"/>
  <c r="T980" i="7"/>
  <c r="T960" i="7"/>
  <c r="L937" i="7"/>
  <c r="T939" i="7"/>
  <c r="L954" i="7"/>
  <c r="L961" i="7"/>
  <c r="T942" i="7"/>
  <c r="L906" i="7"/>
  <c r="L889" i="7"/>
  <c r="T895" i="7"/>
  <c r="L862" i="7"/>
  <c r="L869" i="7"/>
  <c r="L839" i="7"/>
  <c r="L823" i="7"/>
  <c r="T810" i="7"/>
  <c r="T789" i="7"/>
  <c r="T792" i="7"/>
  <c r="T766" i="7"/>
  <c r="U714" i="7"/>
  <c r="V714" i="7" s="1"/>
  <c r="X421" i="7"/>
  <c r="U64" i="7"/>
  <c r="V64" i="7" s="1"/>
  <c r="L1084" i="7"/>
  <c r="L1076" i="7"/>
  <c r="L1068" i="7"/>
  <c r="L1060" i="7"/>
  <c r="L1052" i="7"/>
  <c r="T1044" i="7"/>
  <c r="T1032" i="7"/>
  <c r="L1111" i="7"/>
  <c r="L1103" i="7"/>
  <c r="L1095" i="7"/>
  <c r="L1087" i="7"/>
  <c r="L1079" i="7"/>
  <c r="L1071" i="7"/>
  <c r="L1063" i="7"/>
  <c r="L1055" i="7"/>
  <c r="L1047" i="7"/>
  <c r="L1036" i="7"/>
  <c r="T1078" i="7"/>
  <c r="T1070" i="7"/>
  <c r="T1062" i="7"/>
  <c r="T1054" i="7"/>
  <c r="T1046" i="7"/>
  <c r="T1036" i="7"/>
  <c r="L1043" i="7"/>
  <c r="L1035" i="7"/>
  <c r="L1027" i="7"/>
  <c r="L1019" i="7"/>
  <c r="L1011" i="7"/>
  <c r="L1003" i="7"/>
  <c r="L995" i="7"/>
  <c r="L987" i="7"/>
  <c r="L978" i="7"/>
  <c r="T951" i="7"/>
  <c r="L1018" i="7"/>
  <c r="L1010" i="7"/>
  <c r="L1002" i="7"/>
  <c r="T990" i="7"/>
  <c r="T979" i="7"/>
  <c r="T963" i="7"/>
  <c r="L1029" i="7"/>
  <c r="L1017" i="7"/>
  <c r="T1005" i="7"/>
  <c r="L997" i="7"/>
  <c r="T978" i="7"/>
  <c r="T959" i="7"/>
  <c r="L1016" i="7"/>
  <c r="L1004" i="7"/>
  <c r="T992" i="7"/>
  <c r="L981" i="7"/>
  <c r="T955" i="7"/>
  <c r="L980" i="7"/>
  <c r="T968" i="7"/>
  <c r="T956" i="7"/>
  <c r="L948" i="7"/>
  <c r="T935" i="7"/>
  <c r="T947" i="7"/>
  <c r="L936" i="7"/>
  <c r="T962" i="7"/>
  <c r="T946" i="7"/>
  <c r="T927" i="7"/>
  <c r="T953" i="7"/>
  <c r="T936" i="7"/>
  <c r="L938" i="7"/>
  <c r="T918" i="7"/>
  <c r="L898" i="7"/>
  <c r="L913" i="7"/>
  <c r="L912" i="7"/>
  <c r="L915" i="7"/>
  <c r="L892" i="7"/>
  <c r="L858" i="7"/>
  <c r="L890" i="7"/>
  <c r="L855" i="7"/>
  <c r="L864" i="7"/>
  <c r="T831" i="7"/>
  <c r="T850" i="7"/>
  <c r="T845" i="7"/>
  <c r="T820" i="7"/>
  <c r="T798" i="7"/>
  <c r="T817" i="7"/>
  <c r="T791" i="7"/>
  <c r="L795" i="7"/>
  <c r="L778" i="7"/>
  <c r="L780" i="7"/>
  <c r="L767" i="7"/>
  <c r="L769" i="7"/>
  <c r="T999" i="7"/>
  <c r="T991" i="7"/>
  <c r="L985" i="7"/>
  <c r="T975" i="7"/>
  <c r="T1022" i="7"/>
  <c r="T1014" i="7"/>
  <c r="T1006" i="7"/>
  <c r="T998" i="7"/>
  <c r="T986" i="7"/>
  <c r="T974" i="7"/>
  <c r="L959" i="7"/>
  <c r="L1025" i="7"/>
  <c r="T1013" i="7"/>
  <c r="L1005" i="7"/>
  <c r="L993" i="7"/>
  <c r="L977" i="7"/>
  <c r="L955" i="7"/>
  <c r="L1012" i="7"/>
  <c r="T1000" i="7"/>
  <c r="L992" i="7"/>
  <c r="T977" i="7"/>
  <c r="L951" i="7"/>
  <c r="T976" i="7"/>
  <c r="T964" i="7"/>
  <c r="L956" i="7"/>
  <c r="T944" i="7"/>
  <c r="T929" i="7"/>
  <c r="L947" i="7"/>
  <c r="T933" i="7"/>
  <c r="L962" i="7"/>
  <c r="L946" i="7"/>
  <c r="L923" i="7"/>
  <c r="L953" i="7"/>
  <c r="L935" i="7"/>
  <c r="T934" i="7"/>
  <c r="T914" i="7"/>
  <c r="T893" i="7"/>
  <c r="T909" i="7"/>
  <c r="T908" i="7"/>
  <c r="T911" i="7"/>
  <c r="T888" i="7"/>
  <c r="T855" i="7"/>
  <c r="T886" i="7"/>
  <c r="L853" i="7"/>
  <c r="T860" i="7"/>
  <c r="T826" i="7"/>
  <c r="L850" i="7"/>
  <c r="L845" i="7"/>
  <c r="L820" i="7"/>
  <c r="L794" i="7"/>
  <c r="L817" i="7"/>
  <c r="L785" i="7"/>
  <c r="T793" i="7"/>
  <c r="T773" i="7"/>
  <c r="T776" i="7"/>
  <c r="T763" i="7"/>
  <c r="T765" i="7"/>
  <c r="L998" i="7"/>
  <c r="L990" i="7"/>
  <c r="L982" i="7"/>
  <c r="L971" i="7"/>
  <c r="T1033" i="7"/>
  <c r="T1025" i="7"/>
  <c r="T1017" i="7"/>
  <c r="T1009" i="7"/>
  <c r="T1001" i="7"/>
  <c r="T993" i="7"/>
  <c r="T983" i="7"/>
  <c r="T973" i="7"/>
  <c r="T1020" i="7"/>
  <c r="T1012" i="7"/>
  <c r="T1004" i="7"/>
  <c r="T996" i="7"/>
  <c r="T988" i="7"/>
  <c r="L979" i="7"/>
  <c r="L967" i="7"/>
  <c r="L984" i="7"/>
  <c r="L976" i="7"/>
  <c r="L968" i="7"/>
  <c r="L960" i="7"/>
  <c r="L952" i="7"/>
  <c r="T940" i="7"/>
  <c r="L932" i="7"/>
  <c r="L924" i="7"/>
  <c r="L941" i="7"/>
  <c r="T928" i="7"/>
  <c r="T966" i="7"/>
  <c r="T958" i="7"/>
  <c r="T950" i="7"/>
  <c r="T943" i="7"/>
  <c r="L931" i="7"/>
  <c r="T965" i="7"/>
  <c r="T957" i="7"/>
  <c r="T949" i="7"/>
  <c r="L944" i="7"/>
  <c r="L933" i="7"/>
  <c r="L942" i="7"/>
  <c r="L934" i="7"/>
  <c r="T922" i="7"/>
  <c r="L914" i="7"/>
  <c r="T902" i="7"/>
  <c r="T889" i="7"/>
  <c r="L921" i="7"/>
  <c r="L905" i="7"/>
  <c r="L920" i="7"/>
  <c r="L904" i="7"/>
  <c r="L883" i="7"/>
  <c r="L907" i="7"/>
  <c r="L885" i="7"/>
  <c r="L884" i="7"/>
  <c r="L868" i="7"/>
  <c r="T871" i="7"/>
  <c r="T853" i="7"/>
  <c r="L882" i="7"/>
  <c r="L866" i="7"/>
  <c r="T877" i="7"/>
  <c r="L859" i="7"/>
  <c r="L856" i="7"/>
  <c r="L840" i="7"/>
  <c r="T847" i="7"/>
  <c r="T830" i="7"/>
  <c r="T842" i="7"/>
  <c r="L825" i="7"/>
  <c r="T837" i="7"/>
  <c r="T828" i="7"/>
  <c r="T812" i="7"/>
  <c r="L815" i="7"/>
  <c r="L822" i="7"/>
  <c r="T806" i="7"/>
  <c r="T809" i="7"/>
  <c r="L801" i="7"/>
  <c r="T800" i="7"/>
  <c r="L803" i="7"/>
  <c r="T783" i="7"/>
  <c r="L786" i="7"/>
  <c r="L781" i="7"/>
  <c r="L788" i="7"/>
  <c r="T772" i="7"/>
  <c r="T756" i="7"/>
  <c r="L759" i="7"/>
  <c r="L762" i="7"/>
  <c r="L761" i="7"/>
  <c r="T923" i="7"/>
  <c r="L966" i="7"/>
  <c r="L958" i="7"/>
  <c r="L950" i="7"/>
  <c r="L940" i="7"/>
  <c r="L929" i="7"/>
  <c r="L965" i="7"/>
  <c r="L957" i="7"/>
  <c r="L949" i="7"/>
  <c r="T941" i="7"/>
  <c r="T931" i="7"/>
  <c r="T938" i="7"/>
  <c r="T930" i="7"/>
  <c r="L922" i="7"/>
  <c r="T910" i="7"/>
  <c r="T898" i="7"/>
  <c r="T879" i="7"/>
  <c r="T917" i="7"/>
  <c r="T901" i="7"/>
  <c r="T916" i="7"/>
  <c r="T900" i="7"/>
  <c r="T919" i="7"/>
  <c r="T903" i="7"/>
  <c r="T883" i="7"/>
  <c r="T880" i="7"/>
  <c r="L865" i="7"/>
  <c r="L871" i="7"/>
  <c r="T894" i="7"/>
  <c r="T878" i="7"/>
  <c r="T863" i="7"/>
  <c r="L877" i="7"/>
  <c r="T857" i="7"/>
  <c r="T852" i="7"/>
  <c r="T836" i="7"/>
  <c r="L847" i="7"/>
  <c r="L829" i="7"/>
  <c r="L842" i="7"/>
  <c r="T823" i="7"/>
  <c r="L837" i="7"/>
  <c r="L828" i="7"/>
  <c r="L812" i="7"/>
  <c r="T811" i="7"/>
  <c r="T818" i="7"/>
  <c r="T794" i="7"/>
  <c r="L809" i="7"/>
  <c r="T797" i="7"/>
  <c r="L800" i="7"/>
  <c r="T799" i="7"/>
  <c r="L779" i="7"/>
  <c r="T782" i="7"/>
  <c r="T777" i="7"/>
  <c r="T784" i="7"/>
  <c r="L772" i="7"/>
  <c r="L756" i="7"/>
  <c r="P756" i="7" s="1"/>
  <c r="T774" i="7"/>
  <c r="T758" i="7"/>
  <c r="T757" i="7"/>
  <c r="L926" i="7"/>
  <c r="L918" i="7"/>
  <c r="L910" i="7"/>
  <c r="L902" i="7"/>
  <c r="L891" i="7"/>
  <c r="L925" i="7"/>
  <c r="L917" i="7"/>
  <c r="L909" i="7"/>
  <c r="L901" i="7"/>
  <c r="T887" i="7"/>
  <c r="L916" i="7"/>
  <c r="L908" i="7"/>
  <c r="L900" i="7"/>
  <c r="L887" i="7"/>
  <c r="L919" i="7"/>
  <c r="L911" i="7"/>
  <c r="L903" i="7"/>
  <c r="L895" i="7"/>
  <c r="L879" i="7"/>
  <c r="L888" i="7"/>
  <c r="L880" i="7"/>
  <c r="L872" i="7"/>
  <c r="L863" i="7"/>
  <c r="T875" i="7"/>
  <c r="T867" i="7"/>
  <c r="T859" i="7"/>
  <c r="L894" i="7"/>
  <c r="L886" i="7"/>
  <c r="L878" i="7"/>
  <c r="L870" i="7"/>
  <c r="T858" i="7"/>
  <c r="T881" i="7"/>
  <c r="T873" i="7"/>
  <c r="T862" i="7"/>
  <c r="L854" i="7"/>
  <c r="L860" i="7"/>
  <c r="L852" i="7"/>
  <c r="L844" i="7"/>
  <c r="L836" i="7"/>
  <c r="T851" i="7"/>
  <c r="T843" i="7"/>
  <c r="T835" i="7"/>
  <c r="L827" i="7"/>
  <c r="T846" i="7"/>
  <c r="T838" i="7"/>
  <c r="L831" i="7"/>
  <c r="T849" i="7"/>
  <c r="T841" i="7"/>
  <c r="T833" i="7"/>
  <c r="T832" i="7"/>
  <c r="T824" i="7"/>
  <c r="T816" i="7"/>
  <c r="L808" i="7"/>
  <c r="L819" i="7"/>
  <c r="L811" i="7"/>
  <c r="L826" i="7"/>
  <c r="L818" i="7"/>
  <c r="L810" i="7"/>
  <c r="T821" i="7"/>
  <c r="T813" i="7"/>
  <c r="T807" i="7"/>
  <c r="L805" i="7"/>
  <c r="L797" i="7"/>
  <c r="T804" i="7"/>
  <c r="T796" i="7"/>
  <c r="L783" i="7"/>
  <c r="L799" i="7"/>
  <c r="L789" i="7"/>
  <c r="L787" i="7"/>
  <c r="L790" i="7"/>
  <c r="L782" i="7"/>
  <c r="T771" i="7"/>
  <c r="L777" i="7"/>
  <c r="L792" i="7"/>
  <c r="L784" i="7"/>
  <c r="L776" i="7"/>
  <c r="T768" i="7"/>
  <c r="T760" i="7"/>
  <c r="L771" i="7"/>
  <c r="L763" i="7"/>
  <c r="L774" i="7"/>
  <c r="L766" i="7"/>
  <c r="L758" i="7"/>
  <c r="L765" i="7"/>
  <c r="L757" i="7"/>
  <c r="T913" i="7"/>
  <c r="T905" i="7"/>
  <c r="T897" i="7"/>
  <c r="T920" i="7"/>
  <c r="T912" i="7"/>
  <c r="T904" i="7"/>
  <c r="T896" i="7"/>
  <c r="T885" i="7"/>
  <c r="T915" i="7"/>
  <c r="T907" i="7"/>
  <c r="T899" i="7"/>
  <c r="T891" i="7"/>
  <c r="T892" i="7"/>
  <c r="T884" i="7"/>
  <c r="T876" i="7"/>
  <c r="T868" i="7"/>
  <c r="T861" i="7"/>
  <c r="L875" i="7"/>
  <c r="L867" i="7"/>
  <c r="T854" i="7"/>
  <c r="T890" i="7"/>
  <c r="T882" i="7"/>
  <c r="T874" i="7"/>
  <c r="T866" i="7"/>
  <c r="L857" i="7"/>
  <c r="L881" i="7"/>
  <c r="L873" i="7"/>
  <c r="L861" i="7"/>
  <c r="T864" i="7"/>
  <c r="T856" i="7"/>
  <c r="T848" i="7"/>
  <c r="T840" i="7"/>
  <c r="L834" i="7"/>
  <c r="L851" i="7"/>
  <c r="L843" i="7"/>
  <c r="L835" i="7"/>
  <c r="T825" i="7"/>
  <c r="L846" i="7"/>
  <c r="L838" i="7"/>
  <c r="T829" i="7"/>
  <c r="L849" i="7"/>
  <c r="L841" i="7"/>
  <c r="L830" i="7"/>
  <c r="L832" i="7"/>
  <c r="L824" i="7"/>
  <c r="L816" i="7"/>
  <c r="T802" i="7"/>
  <c r="T815" i="7"/>
  <c r="L807" i="7"/>
  <c r="T822" i="7"/>
  <c r="T814" i="7"/>
  <c r="T808" i="7"/>
  <c r="L821" i="7"/>
  <c r="L813" i="7"/>
  <c r="L806" i="7"/>
  <c r="T801" i="7"/>
  <c r="L793" i="7"/>
  <c r="L804" i="7"/>
  <c r="L796" i="7"/>
  <c r="T803" i="7"/>
  <c r="T795" i="7"/>
  <c r="T787" i="7"/>
  <c r="T785" i="7"/>
  <c r="T786" i="7"/>
  <c r="T778" i="7"/>
  <c r="T781" i="7"/>
  <c r="T775" i="7"/>
  <c r="T788" i="7"/>
  <c r="T780" i="7"/>
  <c r="L775" i="7"/>
  <c r="L768" i="7"/>
  <c r="L760" i="7"/>
  <c r="T767" i="7"/>
  <c r="T759" i="7"/>
  <c r="T770" i="7"/>
  <c r="T762" i="7"/>
  <c r="T769" i="7"/>
  <c r="T761" i="7"/>
  <c r="P476" i="7"/>
  <c r="X366" i="7"/>
  <c r="U209" i="7"/>
  <c r="V209" i="7" s="1"/>
  <c r="X671" i="7"/>
  <c r="U443" i="7"/>
  <c r="V443" i="7" s="1"/>
  <c r="X658" i="7"/>
  <c r="U352" i="7"/>
  <c r="V352" i="7" s="1"/>
  <c r="U507" i="7"/>
  <c r="V507" i="7" s="1"/>
  <c r="X358" i="7"/>
  <c r="U65" i="7"/>
  <c r="V65" i="7" s="1"/>
  <c r="W419" i="7"/>
  <c r="W261" i="7"/>
  <c r="P744" i="7"/>
  <c r="P571" i="7"/>
  <c r="P325" i="7"/>
  <c r="W507" i="7"/>
  <c r="U54" i="7"/>
  <c r="V54" i="7" s="1"/>
  <c r="X29" i="7"/>
  <c r="W543" i="7"/>
  <c r="W678" i="7"/>
  <c r="P739" i="7"/>
  <c r="P303" i="7"/>
  <c r="P733" i="7"/>
  <c r="P174" i="7"/>
  <c r="P686" i="7"/>
  <c r="P276" i="7"/>
  <c r="P661" i="7"/>
  <c r="P680" i="7"/>
  <c r="P637" i="7"/>
  <c r="P467" i="7"/>
  <c r="P318" i="7"/>
  <c r="P151" i="7"/>
  <c r="P269" i="7"/>
  <c r="X353" i="7"/>
  <c r="X352" i="7"/>
  <c r="U299" i="7"/>
  <c r="V299" i="7" s="1"/>
  <c r="U179" i="7"/>
  <c r="V179" i="7" s="1"/>
  <c r="W568" i="7"/>
  <c r="W652" i="7"/>
  <c r="U477" i="7"/>
  <c r="V477" i="7" s="1"/>
  <c r="W65" i="7"/>
  <c r="U136" i="7"/>
  <c r="V136" i="7" s="1"/>
  <c r="U692" i="7"/>
  <c r="V692" i="7" s="1"/>
  <c r="X244" i="7"/>
  <c r="U729" i="7"/>
  <c r="V729" i="7" s="1"/>
  <c r="W728" i="7"/>
  <c r="X737" i="7"/>
  <c r="U327" i="7"/>
  <c r="V327" i="7" s="1"/>
  <c r="X529" i="7"/>
  <c r="U707" i="7"/>
  <c r="V707" i="7" s="1"/>
  <c r="E7" i="7"/>
  <c r="E8" i="7"/>
  <c r="E6" i="7"/>
  <c r="U404" i="7"/>
  <c r="V404" i="7" s="1"/>
  <c r="Q26" i="7"/>
  <c r="E3" i="7"/>
  <c r="X524" i="7"/>
  <c r="U691" i="7"/>
  <c r="V691" i="7" s="1"/>
  <c r="P1475" i="7"/>
  <c r="Q1474" i="7"/>
  <c r="U1455" i="7"/>
  <c r="V1455" i="7" s="1"/>
  <c r="X1454" i="7"/>
  <c r="W1438" i="7"/>
  <c r="X1430" i="7"/>
  <c r="Q1421" i="7"/>
  <c r="X1421" i="7" s="1"/>
  <c r="P1422" i="7"/>
  <c r="Q1410" i="7"/>
  <c r="U1410" i="7" s="1"/>
  <c r="V1410" i="7" s="1"/>
  <c r="P1411" i="7"/>
  <c r="X1389" i="7"/>
  <c r="Q1490" i="7"/>
  <c r="P1491" i="7"/>
  <c r="P1490" i="7"/>
  <c r="Q1489" i="7"/>
  <c r="W1489" i="7" s="1"/>
  <c r="Q1477" i="7"/>
  <c r="P1478" i="7"/>
  <c r="X1453" i="7"/>
  <c r="U1454" i="7"/>
  <c r="V1454" i="7" s="1"/>
  <c r="W1445" i="7"/>
  <c r="X1437" i="7"/>
  <c r="W1429" i="7"/>
  <c r="U1430" i="7"/>
  <c r="V1430" i="7" s="1"/>
  <c r="U1418" i="7"/>
  <c r="V1418" i="7" s="1"/>
  <c r="Q1409" i="7"/>
  <c r="W1409" i="7" s="1"/>
  <c r="P1410" i="7"/>
  <c r="U1386" i="7"/>
  <c r="V1386" i="7" s="1"/>
  <c r="W1385" i="7"/>
  <c r="Q1497" i="7"/>
  <c r="P1498" i="7"/>
  <c r="X1473" i="7"/>
  <c r="U1474" i="7"/>
  <c r="V1474" i="7" s="1"/>
  <c r="Q1496" i="7"/>
  <c r="P1497" i="7"/>
  <c r="Q1488" i="7"/>
  <c r="P1489" i="7"/>
  <c r="Q1480" i="7"/>
  <c r="P1481" i="7"/>
  <c r="Q1472" i="7"/>
  <c r="P1473" i="7"/>
  <c r="Q1464" i="7"/>
  <c r="P1465" i="7"/>
  <c r="Q1456" i="7"/>
  <c r="P1457" i="7"/>
  <c r="Q1448" i="7"/>
  <c r="P1449" i="7"/>
  <c r="Q1440" i="7"/>
  <c r="P1441" i="7"/>
  <c r="Q1432" i="7"/>
  <c r="P1433" i="7"/>
  <c r="W1421" i="7"/>
  <c r="Q1413" i="7"/>
  <c r="P1414" i="7"/>
  <c r="U1398" i="7"/>
  <c r="V1398" i="7" s="1"/>
  <c r="X1493" i="7"/>
  <c r="U1494" i="7"/>
  <c r="V1494" i="7" s="1"/>
  <c r="U1492" i="7"/>
  <c r="V1492" i="7" s="1"/>
  <c r="X1491" i="7"/>
  <c r="U1484" i="7"/>
  <c r="V1484" i="7" s="1"/>
  <c r="X1475" i="7"/>
  <c r="U1468" i="7"/>
  <c r="V1468" i="7" s="1"/>
  <c r="X1467" i="7"/>
  <c r="X1459" i="7"/>
  <c r="U1452" i="7"/>
  <c r="V1452" i="7" s="1"/>
  <c r="U1444" i="7"/>
  <c r="V1444" i="7" s="1"/>
  <c r="X1443" i="7"/>
  <c r="X1435" i="7"/>
  <c r="W1427" i="7"/>
  <c r="Q1422" i="7"/>
  <c r="U1422" i="7" s="1"/>
  <c r="V1422" i="7" s="1"/>
  <c r="P1423" i="7"/>
  <c r="X1409" i="7"/>
  <c r="X1393" i="7"/>
  <c r="W1419" i="7"/>
  <c r="U1404" i="7"/>
  <c r="V1404" i="7" s="1"/>
  <c r="W1403" i="7"/>
  <c r="W1395" i="7"/>
  <c r="U1388" i="7"/>
  <c r="V1388" i="7" s="1"/>
  <c r="U1380" i="7"/>
  <c r="V1380" i="7" s="1"/>
  <c r="X1371" i="7"/>
  <c r="X1363" i="7"/>
  <c r="X1355" i="7"/>
  <c r="U1348" i="7"/>
  <c r="V1348" i="7" s="1"/>
  <c r="X1347" i="7"/>
  <c r="U1332" i="7"/>
  <c r="V1332" i="7" s="1"/>
  <c r="X1315" i="7"/>
  <c r="X1307" i="7"/>
  <c r="W1291" i="7"/>
  <c r="Q1285" i="7"/>
  <c r="P1286" i="7"/>
  <c r="Q1269" i="7"/>
  <c r="P1270" i="7"/>
  <c r="Q1239" i="7"/>
  <c r="W1239" i="7" s="1"/>
  <c r="P1240" i="7"/>
  <c r="Q1398" i="7"/>
  <c r="P1399" i="7"/>
  <c r="Q1390" i="7"/>
  <c r="U1390" i="7" s="1"/>
  <c r="V1390" i="7" s="1"/>
  <c r="P1391" i="7"/>
  <c r="Q1382" i="7"/>
  <c r="P1383" i="7"/>
  <c r="Q1374" i="7"/>
  <c r="P1375" i="7"/>
  <c r="Q1366" i="7"/>
  <c r="P1367" i="7"/>
  <c r="Q1358" i="7"/>
  <c r="P1359" i="7"/>
  <c r="Q1350" i="7"/>
  <c r="P1351" i="7"/>
  <c r="Q1342" i="7"/>
  <c r="P1343" i="7"/>
  <c r="Q1334" i="7"/>
  <c r="P1335" i="7"/>
  <c r="Q1326" i="7"/>
  <c r="P1327" i="7"/>
  <c r="Q1318" i="7"/>
  <c r="P1319" i="7"/>
  <c r="Q1310" i="7"/>
  <c r="P1311" i="7"/>
  <c r="Q1302" i="7"/>
  <c r="P1303" i="7"/>
  <c r="Q1294" i="7"/>
  <c r="P1295" i="7"/>
  <c r="Q1286" i="7"/>
  <c r="P1287" i="7"/>
  <c r="U1240" i="7"/>
  <c r="V1240" i="7" s="1"/>
  <c r="X1239" i="7"/>
  <c r="X1369" i="7"/>
  <c r="X1361" i="7"/>
  <c r="U1362" i="7"/>
  <c r="V1362" i="7" s="1"/>
  <c r="W1353" i="7"/>
  <c r="X1345" i="7"/>
  <c r="U1346" i="7"/>
  <c r="V1346" i="7" s="1"/>
  <c r="X1337" i="7"/>
  <c r="X1329" i="7"/>
  <c r="W1321" i="7"/>
  <c r="U1314" i="7"/>
  <c r="V1314" i="7" s="1"/>
  <c r="W1313" i="7"/>
  <c r="X1305" i="7"/>
  <c r="U1306" i="7"/>
  <c r="V1306" i="7" s="1"/>
  <c r="W1289" i="7"/>
  <c r="Q1273" i="7"/>
  <c r="W1273" i="7" s="1"/>
  <c r="P1274" i="7"/>
  <c r="U1252" i="7"/>
  <c r="V1252" i="7" s="1"/>
  <c r="Q1400" i="7"/>
  <c r="P1401" i="7"/>
  <c r="Q1392" i="7"/>
  <c r="P1393" i="7"/>
  <c r="Q1384" i="7"/>
  <c r="P1385" i="7"/>
  <c r="Q1376" i="7"/>
  <c r="P1377" i="7"/>
  <c r="Q1368" i="7"/>
  <c r="P1369" i="7"/>
  <c r="Q1360" i="7"/>
  <c r="P1361" i="7"/>
  <c r="Q1352" i="7"/>
  <c r="P1353" i="7"/>
  <c r="Q1344" i="7"/>
  <c r="P1345" i="7"/>
  <c r="Q1336" i="7"/>
  <c r="P1337" i="7"/>
  <c r="Q1328" i="7"/>
  <c r="P1329" i="7"/>
  <c r="Q1320" i="7"/>
  <c r="P1321" i="7"/>
  <c r="Q1312" i="7"/>
  <c r="P1313" i="7"/>
  <c r="Q1304" i="7"/>
  <c r="P1305" i="7"/>
  <c r="Q1296" i="7"/>
  <c r="P1297" i="7"/>
  <c r="Q1288" i="7"/>
  <c r="P1289" i="7"/>
  <c r="Q1279" i="7"/>
  <c r="P1280" i="7"/>
  <c r="U1264" i="7"/>
  <c r="V1264" i="7" s="1"/>
  <c r="X1263" i="7"/>
  <c r="X1282" i="7"/>
  <c r="W1274" i="7"/>
  <c r="U1275" i="7"/>
  <c r="V1275" i="7" s="1"/>
  <c r="X1266" i="7"/>
  <c r="U1267" i="7"/>
  <c r="V1267" i="7" s="1"/>
  <c r="X1258" i="7"/>
  <c r="U1259" i="7"/>
  <c r="V1259" i="7" s="1"/>
  <c r="X1250" i="7"/>
  <c r="X1242" i="7"/>
  <c r="X1234" i="7"/>
  <c r="U1235" i="7"/>
  <c r="V1235" i="7" s="1"/>
  <c r="X1226" i="7"/>
  <c r="X1218" i="7"/>
  <c r="U1211" i="7"/>
  <c r="V1211" i="7" s="1"/>
  <c r="W1200" i="7"/>
  <c r="Q1184" i="7"/>
  <c r="U1184" i="7" s="1"/>
  <c r="V1184" i="7" s="1"/>
  <c r="P1185" i="7"/>
  <c r="X1265" i="7"/>
  <c r="U1266" i="7"/>
  <c r="V1266" i="7" s="1"/>
  <c r="X1257" i="7"/>
  <c r="U1258" i="7"/>
  <c r="V1258" i="7" s="1"/>
  <c r="W1249" i="7"/>
  <c r="X1241" i="7"/>
  <c r="U1242" i="7"/>
  <c r="V1242" i="7" s="1"/>
  <c r="X1233" i="7"/>
  <c r="U1234" i="7"/>
  <c r="V1234" i="7" s="1"/>
  <c r="X1225" i="7"/>
  <c r="U1226" i="7"/>
  <c r="V1226" i="7" s="1"/>
  <c r="X1217" i="7"/>
  <c r="U1218" i="7"/>
  <c r="V1218" i="7" s="1"/>
  <c r="Q1201" i="7"/>
  <c r="X1201" i="7" s="1"/>
  <c r="P1202" i="7"/>
  <c r="Q1182" i="7"/>
  <c r="X1182" i="7" s="1"/>
  <c r="P1183" i="7"/>
  <c r="Q1280" i="7"/>
  <c r="P1281" i="7"/>
  <c r="Q1272" i="7"/>
  <c r="U1272" i="7" s="1"/>
  <c r="V1272" i="7" s="1"/>
  <c r="P1273" i="7"/>
  <c r="Q1264" i="7"/>
  <c r="P1265" i="7"/>
  <c r="Q1256" i="7"/>
  <c r="P1257" i="7"/>
  <c r="Q1248" i="7"/>
  <c r="P1249" i="7"/>
  <c r="Q1240" i="7"/>
  <c r="P1241" i="7"/>
  <c r="Q1232" i="7"/>
  <c r="P1233" i="7"/>
  <c r="Q1224" i="7"/>
  <c r="P1225" i="7"/>
  <c r="Q1216" i="7"/>
  <c r="P1217" i="7"/>
  <c r="X1208" i="7"/>
  <c r="Q1196" i="7"/>
  <c r="P1197" i="7"/>
  <c r="Q1178" i="7"/>
  <c r="W1178" i="7" s="1"/>
  <c r="P1179" i="7"/>
  <c r="Q1231" i="7"/>
  <c r="P1232" i="7"/>
  <c r="Q1223" i="7"/>
  <c r="P1224" i="7"/>
  <c r="Q1215" i="7"/>
  <c r="P1216" i="7"/>
  <c r="Q1194" i="7"/>
  <c r="W1194" i="7" s="1"/>
  <c r="P1195" i="7"/>
  <c r="X1178" i="7"/>
  <c r="U1179" i="7"/>
  <c r="V1179" i="7" s="1"/>
  <c r="W1207" i="7"/>
  <c r="U1192" i="7"/>
  <c r="V1192" i="7" s="1"/>
  <c r="X1191" i="7"/>
  <c r="X1183" i="7"/>
  <c r="X1175" i="7"/>
  <c r="X1159" i="7"/>
  <c r="X1151" i="7"/>
  <c r="U1144" i="7"/>
  <c r="V1144" i="7" s="1"/>
  <c r="U1136" i="7"/>
  <c r="V1136" i="7" s="1"/>
  <c r="X1135" i="7"/>
  <c r="X1127" i="7"/>
  <c r="Q1105" i="7"/>
  <c r="P1106" i="7"/>
  <c r="Q1081" i="7"/>
  <c r="W1081" i="7" s="1"/>
  <c r="P1082" i="7"/>
  <c r="Q1154" i="7"/>
  <c r="P1155" i="7"/>
  <c r="Q1146" i="7"/>
  <c r="U1146" i="7" s="1"/>
  <c r="V1146" i="7" s="1"/>
  <c r="P1147" i="7"/>
  <c r="Q1138" i="7"/>
  <c r="P1139" i="7"/>
  <c r="Q1130" i="7"/>
  <c r="P1131" i="7"/>
  <c r="Q1122" i="7"/>
  <c r="P1123" i="7"/>
  <c r="W1109" i="7"/>
  <c r="X1081" i="7"/>
  <c r="Q1189" i="7"/>
  <c r="P1190" i="7"/>
  <c r="Q1181" i="7"/>
  <c r="P1182" i="7"/>
  <c r="Q1173" i="7"/>
  <c r="P1174" i="7"/>
  <c r="Q1165" i="7"/>
  <c r="P1166" i="7"/>
  <c r="Q1157" i="7"/>
  <c r="P1158" i="7"/>
  <c r="Q1149" i="7"/>
  <c r="P1150" i="7"/>
  <c r="Q1141" i="7"/>
  <c r="P1142" i="7"/>
  <c r="Q1133" i="7"/>
  <c r="P1134" i="7"/>
  <c r="Q1125" i="7"/>
  <c r="P1126" i="7"/>
  <c r="Q1117" i="7"/>
  <c r="P1118" i="7"/>
  <c r="Q1109" i="7"/>
  <c r="X1109" i="7" s="1"/>
  <c r="P1110" i="7"/>
  <c r="X1093" i="7"/>
  <c r="U1169" i="7"/>
  <c r="V1169" i="7" s="1"/>
  <c r="W1168" i="7"/>
  <c r="X1144" i="7"/>
  <c r="X1136" i="7"/>
  <c r="U1129" i="7"/>
  <c r="V1129" i="7" s="1"/>
  <c r="U1121" i="7"/>
  <c r="V1121" i="7" s="1"/>
  <c r="Q1107" i="7"/>
  <c r="P1108" i="7"/>
  <c r="U1090" i="7"/>
  <c r="V1090" i="7" s="1"/>
  <c r="X1089" i="7"/>
  <c r="U1113" i="7"/>
  <c r="V1113" i="7" s="1"/>
  <c r="W1112" i="7"/>
  <c r="W1104" i="7"/>
  <c r="U1105" i="7"/>
  <c r="V1105" i="7" s="1"/>
  <c r="W1088" i="7"/>
  <c r="U1089" i="7"/>
  <c r="V1089" i="7" s="1"/>
  <c r="X1080" i="7"/>
  <c r="U1081" i="7"/>
  <c r="V1081" i="7" s="1"/>
  <c r="W1072" i="7"/>
  <c r="U1065" i="7"/>
  <c r="V1065" i="7" s="1"/>
  <c r="X1064" i="7"/>
  <c r="Q1041" i="7"/>
  <c r="P1042" i="7"/>
  <c r="Q1027" i="7"/>
  <c r="U1027" i="7" s="1"/>
  <c r="V1027" i="7" s="1"/>
  <c r="P1028" i="7"/>
  <c r="X1091" i="7"/>
  <c r="X1075" i="7"/>
  <c r="W1051" i="7"/>
  <c r="Q1045" i="7"/>
  <c r="P1046" i="7"/>
  <c r="Q1033" i="7"/>
  <c r="P1034" i="7"/>
  <c r="W1110" i="7"/>
  <c r="X1102" i="7"/>
  <c r="U1103" i="7"/>
  <c r="V1103" i="7" s="1"/>
  <c r="X1094" i="7"/>
  <c r="X1086" i="7"/>
  <c r="W1070" i="7"/>
  <c r="X1062" i="7"/>
  <c r="X1054" i="7"/>
  <c r="X1046" i="7"/>
  <c r="U1037" i="7"/>
  <c r="V1037" i="7" s="1"/>
  <c r="X1036" i="7"/>
  <c r="P1024" i="7"/>
  <c r="Q1023" i="7"/>
  <c r="Q1073" i="7"/>
  <c r="U1073" i="7" s="1"/>
  <c r="V1073" i="7" s="1"/>
  <c r="P1074" i="7"/>
  <c r="Q1065" i="7"/>
  <c r="P1066" i="7"/>
  <c r="Q1057" i="7"/>
  <c r="U1057" i="7" s="1"/>
  <c r="V1057" i="7" s="1"/>
  <c r="P1058" i="7"/>
  <c r="Q1049" i="7"/>
  <c r="U1049" i="7" s="1"/>
  <c r="V1049" i="7" s="1"/>
  <c r="P1050" i="7"/>
  <c r="Q1037" i="7"/>
  <c r="P1038" i="7"/>
  <c r="X1042" i="7"/>
  <c r="U1043" i="7"/>
  <c r="V1043" i="7" s="1"/>
  <c r="X1026" i="7"/>
  <c r="X1018" i="7"/>
  <c r="W994" i="7"/>
  <c r="U987" i="7"/>
  <c r="V987" i="7" s="1"/>
  <c r="X986" i="7"/>
  <c r="U981" i="7"/>
  <c r="V981" i="7" s="1"/>
  <c r="W980" i="7"/>
  <c r="Q962" i="7"/>
  <c r="W962" i="7" s="1"/>
  <c r="P963" i="7"/>
  <c r="W1017" i="7"/>
  <c r="U1018" i="7"/>
  <c r="V1018" i="7" s="1"/>
  <c r="X1009" i="7"/>
  <c r="U1002" i="7"/>
  <c r="V1002" i="7" s="1"/>
  <c r="W985" i="7"/>
  <c r="U986" i="7"/>
  <c r="V986" i="7" s="1"/>
  <c r="U969" i="7"/>
  <c r="V969" i="7" s="1"/>
  <c r="Q1032" i="7"/>
  <c r="U1032" i="7" s="1"/>
  <c r="V1032" i="7" s="1"/>
  <c r="P1033" i="7"/>
  <c r="Q1024" i="7"/>
  <c r="P1025" i="7"/>
  <c r="Q1016" i="7"/>
  <c r="U1016" i="7" s="1"/>
  <c r="V1016" i="7" s="1"/>
  <c r="P1017" i="7"/>
  <c r="Q1008" i="7"/>
  <c r="P1009" i="7"/>
  <c r="Q1000" i="7"/>
  <c r="P1001" i="7"/>
  <c r="Q992" i="7"/>
  <c r="P993" i="7"/>
  <c r="X977" i="7"/>
  <c r="Q968" i="7"/>
  <c r="X968" i="7" s="1"/>
  <c r="P969" i="7"/>
  <c r="Q1019" i="7"/>
  <c r="U1019" i="7" s="1"/>
  <c r="V1019" i="7" s="1"/>
  <c r="P1020" i="7"/>
  <c r="Q1011" i="7"/>
  <c r="U1011" i="7" s="1"/>
  <c r="V1011" i="7" s="1"/>
  <c r="P1012" i="7"/>
  <c r="Q1003" i="7"/>
  <c r="U1003" i="7" s="1"/>
  <c r="V1003" i="7" s="1"/>
  <c r="P1004" i="7"/>
  <c r="Q995" i="7"/>
  <c r="U995" i="7" s="1"/>
  <c r="V995" i="7" s="1"/>
  <c r="P996" i="7"/>
  <c r="Q987" i="7"/>
  <c r="P988" i="7"/>
  <c r="X954" i="7"/>
  <c r="X979" i="7"/>
  <c r="X971" i="7"/>
  <c r="U964" i="7"/>
  <c r="V964" i="7" s="1"/>
  <c r="X955" i="7"/>
  <c r="U948" i="7"/>
  <c r="V948" i="7" s="1"/>
  <c r="W947" i="7"/>
  <c r="Q938" i="7"/>
  <c r="X938" i="7" s="1"/>
  <c r="P939" i="7"/>
  <c r="X946" i="7"/>
  <c r="U947" i="7"/>
  <c r="V947" i="7" s="1"/>
  <c r="W938" i="7"/>
  <c r="Q965" i="7"/>
  <c r="P966" i="7"/>
  <c r="Q957" i="7"/>
  <c r="P958" i="7"/>
  <c r="Q949" i="7"/>
  <c r="P950" i="7"/>
  <c r="Q939" i="7"/>
  <c r="U939" i="7" s="1"/>
  <c r="V939" i="7" s="1"/>
  <c r="P940" i="7"/>
  <c r="Q928" i="7"/>
  <c r="W928" i="7" s="1"/>
  <c r="P929" i="7"/>
  <c r="Q964" i="7"/>
  <c r="P965" i="7"/>
  <c r="Q956" i="7"/>
  <c r="U956" i="7" s="1"/>
  <c r="V956" i="7" s="1"/>
  <c r="P957" i="7"/>
  <c r="Q948" i="7"/>
  <c r="P949" i="7"/>
  <c r="U941" i="7"/>
  <c r="V941" i="7" s="1"/>
  <c r="U931" i="7"/>
  <c r="V931" i="7" s="1"/>
  <c r="W930" i="7"/>
  <c r="X937" i="7"/>
  <c r="X929" i="7"/>
  <c r="X913" i="7"/>
  <c r="X905" i="7"/>
  <c r="U898" i="7"/>
  <c r="V898" i="7" s="1"/>
  <c r="X912" i="7"/>
  <c r="X904" i="7"/>
  <c r="W896" i="7"/>
  <c r="X919" i="7"/>
  <c r="X911" i="7"/>
  <c r="U912" i="7"/>
  <c r="V912" i="7" s="1"/>
  <c r="X903" i="7"/>
  <c r="U904" i="7"/>
  <c r="V904" i="7" s="1"/>
  <c r="U885" i="7"/>
  <c r="V885" i="7" s="1"/>
  <c r="U907" i="7"/>
  <c r="V907" i="7" s="1"/>
  <c r="U899" i="7"/>
  <c r="V899" i="7" s="1"/>
  <c r="X898" i="7"/>
  <c r="X890" i="7"/>
  <c r="X891" i="7"/>
  <c r="W883" i="7"/>
  <c r="U868" i="7"/>
  <c r="V868" i="7" s="1"/>
  <c r="W867" i="7"/>
  <c r="X860" i="7"/>
  <c r="Q874" i="7"/>
  <c r="U874" i="7" s="1"/>
  <c r="V874" i="7" s="1"/>
  <c r="P875" i="7"/>
  <c r="Q866" i="7"/>
  <c r="P867" i="7"/>
  <c r="U854" i="7"/>
  <c r="V854" i="7" s="1"/>
  <c r="U890" i="7"/>
  <c r="V890" i="7" s="1"/>
  <c r="X881" i="7"/>
  <c r="X873" i="7"/>
  <c r="U866" i="7"/>
  <c r="V866" i="7" s="1"/>
  <c r="Q856" i="7"/>
  <c r="P857" i="7"/>
  <c r="Q880" i="7"/>
  <c r="P881" i="7"/>
  <c r="Q872" i="7"/>
  <c r="P873" i="7"/>
  <c r="Q860" i="7"/>
  <c r="W860" i="7" s="1"/>
  <c r="P861" i="7"/>
  <c r="X863" i="7"/>
  <c r="U856" i="7"/>
  <c r="V856" i="7" s="1"/>
  <c r="X855" i="7"/>
  <c r="U848" i="7"/>
  <c r="V848" i="7" s="1"/>
  <c r="X847" i="7"/>
  <c r="Q833" i="7"/>
  <c r="W833" i="7" s="1"/>
  <c r="P834" i="7"/>
  <c r="Q850" i="7"/>
  <c r="P851" i="7"/>
  <c r="Q842" i="7"/>
  <c r="U842" i="7" s="1"/>
  <c r="V842" i="7" s="1"/>
  <c r="P843" i="7"/>
  <c r="P835" i="7"/>
  <c r="Q834" i="7"/>
  <c r="Q845" i="7"/>
  <c r="U845" i="7" s="1"/>
  <c r="V845" i="7" s="1"/>
  <c r="P846" i="7"/>
  <c r="Q837" i="7"/>
  <c r="P838" i="7"/>
  <c r="Q848" i="7"/>
  <c r="P849" i="7"/>
  <c r="Q840" i="7"/>
  <c r="U840" i="7" s="1"/>
  <c r="V840" i="7" s="1"/>
  <c r="P841" i="7"/>
  <c r="Q829" i="7"/>
  <c r="U829" i="7" s="1"/>
  <c r="V829" i="7" s="1"/>
  <c r="P830" i="7"/>
  <c r="Q831" i="7"/>
  <c r="U831" i="7" s="1"/>
  <c r="V831" i="7" s="1"/>
  <c r="P832" i="7"/>
  <c r="Q823" i="7"/>
  <c r="P824" i="7"/>
  <c r="Q815" i="7"/>
  <c r="P816" i="7"/>
  <c r="X801" i="7"/>
  <c r="X814" i="7"/>
  <c r="U815" i="7"/>
  <c r="V815" i="7" s="1"/>
  <c r="Q806" i="7"/>
  <c r="P807" i="7"/>
  <c r="W821" i="7"/>
  <c r="U814" i="7"/>
  <c r="V814" i="7" s="1"/>
  <c r="U808" i="7"/>
  <c r="V808" i="7" s="1"/>
  <c r="X807" i="7"/>
  <c r="Q820" i="7"/>
  <c r="P821" i="7"/>
  <c r="Q812" i="7"/>
  <c r="P813" i="7"/>
  <c r="Q805" i="7"/>
  <c r="X805" i="7" s="1"/>
  <c r="P806" i="7"/>
  <c r="X800" i="7"/>
  <c r="Q792" i="7"/>
  <c r="P793" i="7"/>
  <c r="Q803" i="7"/>
  <c r="P804" i="7"/>
  <c r="Q795" i="7"/>
  <c r="P796" i="7"/>
  <c r="U803" i="7"/>
  <c r="V803" i="7" s="1"/>
  <c r="U795" i="7"/>
  <c r="V795" i="7" s="1"/>
  <c r="X786" i="7"/>
  <c r="U785" i="7"/>
  <c r="V785" i="7" s="1"/>
  <c r="X785" i="7"/>
  <c r="W777" i="7"/>
  <c r="W780" i="7"/>
  <c r="X774" i="7"/>
  <c r="U780" i="7"/>
  <c r="V780" i="7" s="1"/>
  <c r="X779" i="7"/>
  <c r="Q774" i="7"/>
  <c r="W774" i="7" s="1"/>
  <c r="P775" i="7"/>
  <c r="Q767" i="7"/>
  <c r="P768" i="7"/>
  <c r="Q759" i="7"/>
  <c r="P760" i="7"/>
  <c r="W766" i="7"/>
  <c r="U767" i="7"/>
  <c r="V767" i="7" s="1"/>
  <c r="X758" i="7"/>
  <c r="U759" i="7"/>
  <c r="V759" i="7" s="1"/>
  <c r="X769" i="7"/>
  <c r="U769" i="7"/>
  <c r="V769" i="7" s="1"/>
  <c r="W768" i="7"/>
  <c r="W760" i="7"/>
  <c r="P1471" i="7"/>
  <c r="Q1470" i="7"/>
  <c r="U1470" i="7" s="1"/>
  <c r="V1470" i="7" s="1"/>
  <c r="Q1462" i="7"/>
  <c r="W1462" i="7" s="1"/>
  <c r="P1463" i="7"/>
  <c r="Q1454" i="7"/>
  <c r="W1454" i="7" s="1"/>
  <c r="P1455" i="7"/>
  <c r="Q1446" i="7"/>
  <c r="X1446" i="7" s="1"/>
  <c r="P1447" i="7"/>
  <c r="Q1438" i="7"/>
  <c r="X1438" i="7" s="1"/>
  <c r="P1439" i="7"/>
  <c r="Q1430" i="7"/>
  <c r="W1430" i="7" s="1"/>
  <c r="P1431" i="7"/>
  <c r="W1418" i="7"/>
  <c r="U1409" i="7"/>
  <c r="V1409" i="7" s="1"/>
  <c r="Q1385" i="7"/>
  <c r="X1385" i="7" s="1"/>
  <c r="P1386" i="7"/>
  <c r="P1483" i="7"/>
  <c r="Q1482" i="7"/>
  <c r="P1486" i="7"/>
  <c r="Q1485" i="7"/>
  <c r="Q1473" i="7"/>
  <c r="W1473" i="7" s="1"/>
  <c r="P1474" i="7"/>
  <c r="Q1461" i="7"/>
  <c r="W1461" i="7" s="1"/>
  <c r="P1462" i="7"/>
  <c r="Q1453" i="7"/>
  <c r="W1453" i="7" s="1"/>
  <c r="P1454" i="7"/>
  <c r="Q1445" i="7"/>
  <c r="X1445" i="7" s="1"/>
  <c r="P1446" i="7"/>
  <c r="Q1437" i="7"/>
  <c r="W1437" i="7" s="1"/>
  <c r="P1438" i="7"/>
  <c r="Q1429" i="7"/>
  <c r="X1429" i="7" s="1"/>
  <c r="P1430" i="7"/>
  <c r="Q1416" i="7"/>
  <c r="U1416" i="7" s="1"/>
  <c r="V1416" i="7" s="1"/>
  <c r="P1417" i="7"/>
  <c r="U1495" i="7"/>
  <c r="V1495" i="7" s="1"/>
  <c r="X1494" i="7"/>
  <c r="X1489" i="7"/>
  <c r="U1490" i="7"/>
  <c r="V1490" i="7" s="1"/>
  <c r="X1469" i="7"/>
  <c r="X1492" i="7"/>
  <c r="U1493" i="7"/>
  <c r="V1493" i="7" s="1"/>
  <c r="X1484" i="7"/>
  <c r="U1485" i="7"/>
  <c r="V1485" i="7" s="1"/>
  <c r="X1476" i="7"/>
  <c r="U1477" i="7"/>
  <c r="V1477" i="7" s="1"/>
  <c r="X1468" i="7"/>
  <c r="U1461" i="7"/>
  <c r="V1461" i="7" s="1"/>
  <c r="W1460" i="7"/>
  <c r="X1452" i="7"/>
  <c r="U1453" i="7"/>
  <c r="V1453" i="7" s="1"/>
  <c r="W1444" i="7"/>
  <c r="W1436" i="7"/>
  <c r="X1428" i="7"/>
  <c r="Q1420" i="7"/>
  <c r="U1420" i="7" s="1"/>
  <c r="V1420" i="7" s="1"/>
  <c r="P1421" i="7"/>
  <c r="X1410" i="7"/>
  <c r="Q1393" i="7"/>
  <c r="W1393" i="7" s="1"/>
  <c r="P1394" i="7"/>
  <c r="Q1493" i="7"/>
  <c r="W1493" i="7" s="1"/>
  <c r="P1494" i="7"/>
  <c r="Q1491" i="7"/>
  <c r="W1491" i="7" s="1"/>
  <c r="P1492" i="7"/>
  <c r="Q1483" i="7"/>
  <c r="W1483" i="7" s="1"/>
  <c r="P1484" i="7"/>
  <c r="Q1475" i="7"/>
  <c r="W1475" i="7" s="1"/>
  <c r="P1476" i="7"/>
  <c r="Q1467" i="7"/>
  <c r="W1467" i="7" s="1"/>
  <c r="P1468" i="7"/>
  <c r="Q1459" i="7"/>
  <c r="W1459" i="7" s="1"/>
  <c r="P1460" i="7"/>
  <c r="Q1451" i="7"/>
  <c r="W1451" i="7" s="1"/>
  <c r="P1452" i="7"/>
  <c r="Q1443" i="7"/>
  <c r="W1443" i="7" s="1"/>
  <c r="P1444" i="7"/>
  <c r="Q1435" i="7"/>
  <c r="W1435" i="7" s="1"/>
  <c r="P1436" i="7"/>
  <c r="Q1427" i="7"/>
  <c r="X1427" i="7" s="1"/>
  <c r="P1428" i="7"/>
  <c r="X1420" i="7"/>
  <c r="U1421" i="7"/>
  <c r="V1421" i="7" s="1"/>
  <c r="Q1408" i="7"/>
  <c r="W1408" i="7" s="1"/>
  <c r="P1409" i="7"/>
  <c r="Q1389" i="7"/>
  <c r="W1389" i="7" s="1"/>
  <c r="P1390" i="7"/>
  <c r="Q1419" i="7"/>
  <c r="U1419" i="7" s="1"/>
  <c r="V1419" i="7" s="1"/>
  <c r="P1420" i="7"/>
  <c r="Q1411" i="7"/>
  <c r="W1411" i="7" s="1"/>
  <c r="P1412" i="7"/>
  <c r="Q1403" i="7"/>
  <c r="P1404" i="7"/>
  <c r="Q1395" i="7"/>
  <c r="X1395" i="7" s="1"/>
  <c r="P1396" i="7"/>
  <c r="Q1387" i="7"/>
  <c r="W1387" i="7" s="1"/>
  <c r="P1388" i="7"/>
  <c r="Q1379" i="7"/>
  <c r="W1379" i="7" s="1"/>
  <c r="P1380" i="7"/>
  <c r="Q1371" i="7"/>
  <c r="P1372" i="7"/>
  <c r="Q1363" i="7"/>
  <c r="W1363" i="7" s="1"/>
  <c r="P1364" i="7"/>
  <c r="Q1355" i="7"/>
  <c r="P1356" i="7"/>
  <c r="Q1347" i="7"/>
  <c r="W1347" i="7" s="1"/>
  <c r="P1348" i="7"/>
  <c r="Q1339" i="7"/>
  <c r="W1339" i="7" s="1"/>
  <c r="P1340" i="7"/>
  <c r="Q1331" i="7"/>
  <c r="X1331" i="7" s="1"/>
  <c r="P1332" i="7"/>
  <c r="Q1323" i="7"/>
  <c r="W1323" i="7" s="1"/>
  <c r="P1324" i="7"/>
  <c r="Q1315" i="7"/>
  <c r="W1315" i="7" s="1"/>
  <c r="P1316" i="7"/>
  <c r="Q1307" i="7"/>
  <c r="W1307" i="7" s="1"/>
  <c r="P1308" i="7"/>
  <c r="Q1299" i="7"/>
  <c r="W1299" i="7" s="1"/>
  <c r="P1300" i="7"/>
  <c r="Q1291" i="7"/>
  <c r="P1292" i="7"/>
  <c r="U1284" i="7"/>
  <c r="V1284" i="7" s="1"/>
  <c r="U1260" i="7"/>
  <c r="V1260" i="7" s="1"/>
  <c r="X1259" i="7"/>
  <c r="X1394" i="7"/>
  <c r="X1362" i="7"/>
  <c r="U1363" i="7"/>
  <c r="V1363" i="7" s="1"/>
  <c r="X1346" i="7"/>
  <c r="U1347" i="7"/>
  <c r="V1347" i="7" s="1"/>
  <c r="W1338" i="7"/>
  <c r="X1330" i="7"/>
  <c r="X1322" i="7"/>
  <c r="X1314" i="7"/>
  <c r="U1315" i="7"/>
  <c r="V1315" i="7" s="1"/>
  <c r="X1306" i="7"/>
  <c r="U1307" i="7"/>
  <c r="V1307" i="7" s="1"/>
  <c r="X1298" i="7"/>
  <c r="Q1284" i="7"/>
  <c r="W1284" i="7" s="1"/>
  <c r="P1285" i="7"/>
  <c r="Q1267" i="7"/>
  <c r="P1268" i="7"/>
  <c r="Q1235" i="7"/>
  <c r="W1235" i="7" s="1"/>
  <c r="P1236" i="7"/>
  <c r="Q1377" i="7"/>
  <c r="W1377" i="7" s="1"/>
  <c r="P1378" i="7"/>
  <c r="Q1369" i="7"/>
  <c r="W1369" i="7" s="1"/>
  <c r="P1370" i="7"/>
  <c r="Q1361" i="7"/>
  <c r="W1361" i="7" s="1"/>
  <c r="P1362" i="7"/>
  <c r="Q1353" i="7"/>
  <c r="X1353" i="7" s="1"/>
  <c r="P1354" i="7"/>
  <c r="Q1345" i="7"/>
  <c r="W1345" i="7" s="1"/>
  <c r="P1346" i="7"/>
  <c r="Q1337" i="7"/>
  <c r="W1337" i="7" s="1"/>
  <c r="P1338" i="7"/>
  <c r="Q1329" i="7"/>
  <c r="W1329" i="7" s="1"/>
  <c r="P1330" i="7"/>
  <c r="Q1321" i="7"/>
  <c r="X1321" i="7" s="1"/>
  <c r="P1322" i="7"/>
  <c r="Q1313" i="7"/>
  <c r="X1313" i="7" s="1"/>
  <c r="P1314" i="7"/>
  <c r="Q1305" i="7"/>
  <c r="W1305" i="7" s="1"/>
  <c r="P1306" i="7"/>
  <c r="Q1297" i="7"/>
  <c r="W1297" i="7" s="1"/>
  <c r="P1298" i="7"/>
  <c r="Q1289" i="7"/>
  <c r="X1289" i="7" s="1"/>
  <c r="P1290" i="7"/>
  <c r="X1271" i="7"/>
  <c r="Q1247" i="7"/>
  <c r="W1247" i="7" s="1"/>
  <c r="P1248" i="7"/>
  <c r="X1396" i="7"/>
  <c r="X1388" i="7"/>
  <c r="U1381" i="7"/>
  <c r="V1381" i="7" s="1"/>
  <c r="X1380" i="7"/>
  <c r="W1372" i="7"/>
  <c r="X1364" i="7"/>
  <c r="X1348" i="7"/>
  <c r="X1340" i="7"/>
  <c r="U1333" i="7"/>
  <c r="V1333" i="7" s="1"/>
  <c r="X1332" i="7"/>
  <c r="X1308" i="7"/>
  <c r="X1300" i="7"/>
  <c r="X1292" i="7"/>
  <c r="U1285" i="7"/>
  <c r="V1285" i="7" s="1"/>
  <c r="X1284" i="7"/>
  <c r="X1277" i="7"/>
  <c r="Q1259" i="7"/>
  <c r="W1259" i="7" s="1"/>
  <c r="P1260" i="7"/>
  <c r="Q1282" i="7"/>
  <c r="W1282" i="7" s="1"/>
  <c r="P1283" i="7"/>
  <c r="Q1274" i="7"/>
  <c r="U1274" i="7" s="1"/>
  <c r="V1274" i="7" s="1"/>
  <c r="P1275" i="7"/>
  <c r="Q1266" i="7"/>
  <c r="W1266" i="7" s="1"/>
  <c r="P1267" i="7"/>
  <c r="Q1258" i="7"/>
  <c r="W1258" i="7" s="1"/>
  <c r="P1259" i="7"/>
  <c r="Q1250" i="7"/>
  <c r="W1250" i="7" s="1"/>
  <c r="P1251" i="7"/>
  <c r="Q1242" i="7"/>
  <c r="W1242" i="7" s="1"/>
  <c r="P1243" i="7"/>
  <c r="Q1234" i="7"/>
  <c r="W1234" i="7" s="1"/>
  <c r="P1235" i="7"/>
  <c r="Q1226" i="7"/>
  <c r="W1226" i="7" s="1"/>
  <c r="P1227" i="7"/>
  <c r="Q1218" i="7"/>
  <c r="W1218" i="7" s="1"/>
  <c r="P1219" i="7"/>
  <c r="X1205" i="7"/>
  <c r="Q1197" i="7"/>
  <c r="P1198" i="7"/>
  <c r="W1182" i="7"/>
  <c r="Q1265" i="7"/>
  <c r="W1265" i="7" s="1"/>
  <c r="P1266" i="7"/>
  <c r="Q1257" i="7"/>
  <c r="W1257" i="7" s="1"/>
  <c r="P1258" i="7"/>
  <c r="Q1249" i="7"/>
  <c r="X1249" i="7" s="1"/>
  <c r="P1250" i="7"/>
  <c r="Q1241" i="7"/>
  <c r="W1241" i="7" s="1"/>
  <c r="P1242" i="7"/>
  <c r="Q1233" i="7"/>
  <c r="W1233" i="7" s="1"/>
  <c r="P1234" i="7"/>
  <c r="Q1225" i="7"/>
  <c r="W1225" i="7" s="1"/>
  <c r="P1226" i="7"/>
  <c r="Q1217" i="7"/>
  <c r="W1217" i="7" s="1"/>
  <c r="P1218" i="7"/>
  <c r="Q1208" i="7"/>
  <c r="W1208" i="7" s="1"/>
  <c r="P1209" i="7"/>
  <c r="W1198" i="7"/>
  <c r="X1170" i="7"/>
  <c r="U1171" i="7"/>
  <c r="V1171" i="7" s="1"/>
  <c r="X1276" i="7"/>
  <c r="U1269" i="7"/>
  <c r="V1269" i="7" s="1"/>
  <c r="X1268" i="7"/>
  <c r="U1261" i="7"/>
  <c r="V1261" i="7" s="1"/>
  <c r="X1260" i="7"/>
  <c r="X1252" i="7"/>
  <c r="W1244" i="7"/>
  <c r="U1237" i="7"/>
  <c r="V1237" i="7" s="1"/>
  <c r="X1236" i="7"/>
  <c r="W1228" i="7"/>
  <c r="X1212" i="7"/>
  <c r="Q1205" i="7"/>
  <c r="W1205" i="7" s="1"/>
  <c r="P1206" i="7"/>
  <c r="X1194" i="7"/>
  <c r="U1195" i="7"/>
  <c r="V1195" i="7" s="1"/>
  <c r="X1166" i="7"/>
  <c r="U1228" i="7"/>
  <c r="V1228" i="7" s="1"/>
  <c r="X1227" i="7"/>
  <c r="X1219" i="7"/>
  <c r="U1212" i="7"/>
  <c r="V1212" i="7" s="1"/>
  <c r="X1211" i="7"/>
  <c r="Q1200" i="7"/>
  <c r="X1200" i="7" s="1"/>
  <c r="P1201" i="7"/>
  <c r="U1193" i="7"/>
  <c r="V1193" i="7" s="1"/>
  <c r="X1192" i="7"/>
  <c r="Q1174" i="7"/>
  <c r="W1174" i="7" s="1"/>
  <c r="P1175" i="7"/>
  <c r="Q1207" i="7"/>
  <c r="X1207" i="7" s="1"/>
  <c r="P1208" i="7"/>
  <c r="Q1199" i="7"/>
  <c r="X1199" i="7" s="1"/>
  <c r="P1200" i="7"/>
  <c r="Q1191" i="7"/>
  <c r="W1191" i="7" s="1"/>
  <c r="P1192" i="7"/>
  <c r="Q1183" i="7"/>
  <c r="W1183" i="7" s="1"/>
  <c r="P1184" i="7"/>
  <c r="Q1175" i="7"/>
  <c r="W1175" i="7" s="1"/>
  <c r="P1176" i="7"/>
  <c r="Q1167" i="7"/>
  <c r="W1167" i="7" s="1"/>
  <c r="P1168" i="7"/>
  <c r="Q1159" i="7"/>
  <c r="U1159" i="7" s="1"/>
  <c r="V1159" i="7" s="1"/>
  <c r="P1160" i="7"/>
  <c r="Q1151" i="7"/>
  <c r="W1151" i="7" s="1"/>
  <c r="P1152" i="7"/>
  <c r="Q1143" i="7"/>
  <c r="W1143" i="7" s="1"/>
  <c r="P1144" i="7"/>
  <c r="Q1135" i="7"/>
  <c r="W1135" i="7" s="1"/>
  <c r="P1136" i="7"/>
  <c r="Q1127" i="7"/>
  <c r="U1127" i="7" s="1"/>
  <c r="V1127" i="7" s="1"/>
  <c r="P1128" i="7"/>
  <c r="Q1119" i="7"/>
  <c r="X1119" i="7" s="1"/>
  <c r="P1120" i="7"/>
  <c r="W1103" i="7"/>
  <c r="W1158" i="7"/>
  <c r="X1150" i="7"/>
  <c r="W1142" i="7"/>
  <c r="U1143" i="7"/>
  <c r="V1143" i="7" s="1"/>
  <c r="X1134" i="7"/>
  <c r="U1135" i="7"/>
  <c r="V1135" i="7" s="1"/>
  <c r="X1126" i="7"/>
  <c r="W1118" i="7"/>
  <c r="Q1103" i="7"/>
  <c r="X1103" i="7" s="1"/>
  <c r="P1104" i="7"/>
  <c r="U1194" i="7"/>
  <c r="V1194" i="7" s="1"/>
  <c r="X1193" i="7"/>
  <c r="W1177" i="7"/>
  <c r="U1178" i="7"/>
  <c r="V1178" i="7" s="1"/>
  <c r="X1169" i="7"/>
  <c r="U1170" i="7"/>
  <c r="V1170" i="7" s="1"/>
  <c r="U1162" i="7"/>
  <c r="V1162" i="7" s="1"/>
  <c r="U1154" i="7"/>
  <c r="V1154" i="7" s="1"/>
  <c r="W1153" i="7"/>
  <c r="X1145" i="7"/>
  <c r="X1137" i="7"/>
  <c r="U1138" i="7"/>
  <c r="V1138" i="7" s="1"/>
  <c r="X1129" i="7"/>
  <c r="U1130" i="7"/>
  <c r="V1130" i="7" s="1"/>
  <c r="X1121" i="7"/>
  <c r="U1122" i="7"/>
  <c r="V1122" i="7" s="1"/>
  <c r="U1115" i="7"/>
  <c r="V1115" i="7" s="1"/>
  <c r="X1114" i="7"/>
  <c r="X1107" i="7"/>
  <c r="W1107" i="7"/>
  <c r="Q1089" i="7"/>
  <c r="W1089" i="7" s="1"/>
  <c r="P1090" i="7"/>
  <c r="Q1176" i="7"/>
  <c r="W1176" i="7" s="1"/>
  <c r="P1177" i="7"/>
  <c r="Q1168" i="7"/>
  <c r="X1168" i="7" s="1"/>
  <c r="P1169" i="7"/>
  <c r="Q1160" i="7"/>
  <c r="X1160" i="7" s="1"/>
  <c r="P1161" i="7"/>
  <c r="Q1152" i="7"/>
  <c r="X1152" i="7" s="1"/>
  <c r="P1153" i="7"/>
  <c r="Q1144" i="7"/>
  <c r="W1144" i="7" s="1"/>
  <c r="P1145" i="7"/>
  <c r="Q1136" i="7"/>
  <c r="W1136" i="7" s="1"/>
  <c r="P1137" i="7"/>
  <c r="Q1128" i="7"/>
  <c r="X1128" i="7" s="1"/>
  <c r="P1129" i="7"/>
  <c r="Q1120" i="7"/>
  <c r="U1120" i="7" s="1"/>
  <c r="V1120" i="7" s="1"/>
  <c r="P1121" i="7"/>
  <c r="X1105" i="7"/>
  <c r="W1105" i="7"/>
  <c r="Q1085" i="7"/>
  <c r="P1086" i="7"/>
  <c r="Q1112" i="7"/>
  <c r="X1112" i="7" s="1"/>
  <c r="P1113" i="7"/>
  <c r="Q1104" i="7"/>
  <c r="U1104" i="7" s="1"/>
  <c r="V1104" i="7" s="1"/>
  <c r="P1105" i="7"/>
  <c r="Q1096" i="7"/>
  <c r="W1096" i="7" s="1"/>
  <c r="P1097" i="7"/>
  <c r="Q1088" i="7"/>
  <c r="X1088" i="7" s="1"/>
  <c r="P1089" i="7"/>
  <c r="Q1080" i="7"/>
  <c r="W1080" i="7" s="1"/>
  <c r="P1081" i="7"/>
  <c r="Q1072" i="7"/>
  <c r="X1072" i="7" s="1"/>
  <c r="P1073" i="7"/>
  <c r="Q1064" i="7"/>
  <c r="W1064" i="7" s="1"/>
  <c r="P1065" i="7"/>
  <c r="Q1056" i="7"/>
  <c r="W1056" i="7" s="1"/>
  <c r="P1057" i="7"/>
  <c r="Q1048" i="7"/>
  <c r="W1048" i="7" s="1"/>
  <c r="P1049" i="7"/>
  <c r="Q1091" i="7"/>
  <c r="W1091" i="7" s="1"/>
  <c r="P1092" i="7"/>
  <c r="Q1083" i="7"/>
  <c r="W1083" i="7" s="1"/>
  <c r="P1084" i="7"/>
  <c r="Q1075" i="7"/>
  <c r="W1075" i="7" s="1"/>
  <c r="P1076" i="7"/>
  <c r="Q1067" i="7"/>
  <c r="X1067" i="7" s="1"/>
  <c r="P1068" i="7"/>
  <c r="Q1059" i="7"/>
  <c r="W1059" i="7" s="1"/>
  <c r="P1060" i="7"/>
  <c r="Q1051" i="7"/>
  <c r="X1051" i="7" s="1"/>
  <c r="P1052" i="7"/>
  <c r="X1043" i="7"/>
  <c r="U1044" i="7"/>
  <c r="V1044" i="7" s="1"/>
  <c r="X1031" i="7"/>
  <c r="Q1110" i="7"/>
  <c r="U1110" i="7" s="1"/>
  <c r="V1110" i="7" s="1"/>
  <c r="P1111" i="7"/>
  <c r="Q1102" i="7"/>
  <c r="W1102" i="7" s="1"/>
  <c r="P1103" i="7"/>
  <c r="Q1094" i="7"/>
  <c r="U1094" i="7" s="1"/>
  <c r="V1094" i="7" s="1"/>
  <c r="P1095" i="7"/>
  <c r="Q1086" i="7"/>
  <c r="W1086" i="7" s="1"/>
  <c r="P1087" i="7"/>
  <c r="Q1078" i="7"/>
  <c r="W1078" i="7" s="1"/>
  <c r="P1079" i="7"/>
  <c r="Q1070" i="7"/>
  <c r="X1070" i="7" s="1"/>
  <c r="P1071" i="7"/>
  <c r="Q1062" i="7"/>
  <c r="W1062" i="7" s="1"/>
  <c r="P1063" i="7"/>
  <c r="Q1054" i="7"/>
  <c r="W1054" i="7" s="1"/>
  <c r="P1055" i="7"/>
  <c r="Q1046" i="7"/>
  <c r="W1046" i="7" s="1"/>
  <c r="P1047" i="7"/>
  <c r="P1036" i="7"/>
  <c r="Q1035" i="7"/>
  <c r="U1035" i="7" s="1"/>
  <c r="V1035" i="7" s="1"/>
  <c r="U1078" i="7"/>
  <c r="V1078" i="7" s="1"/>
  <c r="X1077" i="7"/>
  <c r="U1062" i="7"/>
  <c r="V1062" i="7" s="1"/>
  <c r="U1054" i="7"/>
  <c r="V1054" i="7" s="1"/>
  <c r="X1053" i="7"/>
  <c r="W1045" i="7"/>
  <c r="X1045" i="7"/>
  <c r="U1036" i="7"/>
  <c r="V1036" i="7" s="1"/>
  <c r="W1035" i="7"/>
  <c r="Q1042" i="7"/>
  <c r="W1042" i="7" s="1"/>
  <c r="P1043" i="7"/>
  <c r="Q1034" i="7"/>
  <c r="W1034" i="7" s="1"/>
  <c r="P1035" i="7"/>
  <c r="Q1026" i="7"/>
  <c r="U1026" i="7" s="1"/>
  <c r="V1026" i="7" s="1"/>
  <c r="P1027" i="7"/>
  <c r="Q1018" i="7"/>
  <c r="W1018" i="7" s="1"/>
  <c r="P1019" i="7"/>
  <c r="Q1010" i="7"/>
  <c r="W1010" i="7" s="1"/>
  <c r="P1011" i="7"/>
  <c r="Q1002" i="7"/>
  <c r="W1002" i="7" s="1"/>
  <c r="P1003" i="7"/>
  <c r="Q994" i="7"/>
  <c r="X994" i="7" s="1"/>
  <c r="P995" i="7"/>
  <c r="Q986" i="7"/>
  <c r="W986" i="7" s="1"/>
  <c r="P987" i="7"/>
  <c r="Q977" i="7"/>
  <c r="W977" i="7" s="1"/>
  <c r="P978" i="7"/>
  <c r="U951" i="7"/>
  <c r="V951" i="7" s="1"/>
  <c r="Q1017" i="7"/>
  <c r="X1017" i="7" s="1"/>
  <c r="P1018" i="7"/>
  <c r="Q1009" i="7"/>
  <c r="W1009" i="7" s="1"/>
  <c r="P1010" i="7"/>
  <c r="Q1001" i="7"/>
  <c r="W1001" i="7" s="1"/>
  <c r="P1002" i="7"/>
  <c r="Q993" i="7"/>
  <c r="W993" i="7" s="1"/>
  <c r="P994" i="7"/>
  <c r="Q985" i="7"/>
  <c r="X985" i="7" s="1"/>
  <c r="P986" i="7"/>
  <c r="W973" i="7"/>
  <c r="U974" i="7"/>
  <c r="V974" i="7" s="1"/>
  <c r="X962" i="7"/>
  <c r="X1012" i="7"/>
  <c r="U1013" i="7"/>
  <c r="V1013" i="7" s="1"/>
  <c r="X1004" i="7"/>
  <c r="U997" i="7"/>
  <c r="V997" i="7" s="1"/>
  <c r="X988" i="7"/>
  <c r="U989" i="7"/>
  <c r="V989" i="7" s="1"/>
  <c r="Q976" i="7"/>
  <c r="X976" i="7" s="1"/>
  <c r="P977" i="7"/>
  <c r="W1015" i="7"/>
  <c r="U1008" i="7"/>
  <c r="V1008" i="7" s="1"/>
  <c r="U1000" i="7"/>
  <c r="V1000" i="7" s="1"/>
  <c r="X999" i="7"/>
  <c r="U992" i="7"/>
  <c r="V992" i="7" s="1"/>
  <c r="W991" i="7"/>
  <c r="X981" i="7"/>
  <c r="Q973" i="7"/>
  <c r="X973" i="7" s="1"/>
  <c r="P974" i="7"/>
  <c r="Q950" i="7"/>
  <c r="X950" i="7" s="1"/>
  <c r="P951" i="7"/>
  <c r="Q979" i="7"/>
  <c r="U979" i="7" s="1"/>
  <c r="V979" i="7" s="1"/>
  <c r="P980" i="7"/>
  <c r="Q971" i="7"/>
  <c r="W971" i="7" s="1"/>
  <c r="P972" i="7"/>
  <c r="Q963" i="7"/>
  <c r="W963" i="7" s="1"/>
  <c r="P964" i="7"/>
  <c r="Q955" i="7"/>
  <c r="W955" i="7" s="1"/>
  <c r="P956" i="7"/>
  <c r="Q947" i="7"/>
  <c r="X947" i="7" s="1"/>
  <c r="P948" i="7"/>
  <c r="Q936" i="7"/>
  <c r="X936" i="7" s="1"/>
  <c r="P937" i="7"/>
  <c r="Q926" i="7"/>
  <c r="W926" i="7" s="1"/>
  <c r="P927" i="7"/>
  <c r="Q946" i="7"/>
  <c r="W946" i="7" s="1"/>
  <c r="P947" i="7"/>
  <c r="Q935" i="7"/>
  <c r="W935" i="7" s="1"/>
  <c r="P936" i="7"/>
  <c r="X969" i="7"/>
  <c r="U970" i="7"/>
  <c r="V970" i="7" s="1"/>
  <c r="U962" i="7"/>
  <c r="V962" i="7" s="1"/>
  <c r="X953" i="7"/>
  <c r="U954" i="7"/>
  <c r="V954" i="7" s="1"/>
  <c r="W945" i="7"/>
  <c r="X926" i="7"/>
  <c r="W960" i="7"/>
  <c r="U953" i="7"/>
  <c r="V953" i="7" s="1"/>
  <c r="X952" i="7"/>
  <c r="X944" i="7"/>
  <c r="Q927" i="7"/>
  <c r="U927" i="7" s="1"/>
  <c r="V927" i="7" s="1"/>
  <c r="P928" i="7"/>
  <c r="Q937" i="7"/>
  <c r="W937" i="7" s="1"/>
  <c r="P938" i="7"/>
  <c r="Q929" i="7"/>
  <c r="U929" i="7" s="1"/>
  <c r="V929" i="7" s="1"/>
  <c r="P930" i="7"/>
  <c r="Q921" i="7"/>
  <c r="X921" i="7" s="1"/>
  <c r="P922" i="7"/>
  <c r="Q913" i="7"/>
  <c r="W913" i="7" s="1"/>
  <c r="P914" i="7"/>
  <c r="Q905" i="7"/>
  <c r="W905" i="7" s="1"/>
  <c r="P906" i="7"/>
  <c r="Q897" i="7"/>
  <c r="U897" i="7" s="1"/>
  <c r="V897" i="7" s="1"/>
  <c r="P898" i="7"/>
  <c r="Q920" i="7"/>
  <c r="X920" i="7" s="1"/>
  <c r="P921" i="7"/>
  <c r="Q912" i="7"/>
  <c r="W912" i="7" s="1"/>
  <c r="P913" i="7"/>
  <c r="Q904" i="7"/>
  <c r="W904" i="7" s="1"/>
  <c r="P905" i="7"/>
  <c r="Q896" i="7"/>
  <c r="X896" i="7" s="1"/>
  <c r="P897" i="7"/>
  <c r="Q919" i="7"/>
  <c r="W919" i="7" s="1"/>
  <c r="P920" i="7"/>
  <c r="Q911" i="7"/>
  <c r="W911" i="7" s="1"/>
  <c r="P912" i="7"/>
  <c r="Q903" i="7"/>
  <c r="W903" i="7" s="1"/>
  <c r="P904" i="7"/>
  <c r="Q895" i="7"/>
  <c r="W895" i="7" s="1"/>
  <c r="P896" i="7"/>
  <c r="Q882" i="7"/>
  <c r="U882" i="7" s="1"/>
  <c r="V882" i="7" s="1"/>
  <c r="P883" i="7"/>
  <c r="Q914" i="7"/>
  <c r="W914" i="7" s="1"/>
  <c r="P915" i="7"/>
  <c r="Q906" i="7"/>
  <c r="W906" i="7" s="1"/>
  <c r="P907" i="7"/>
  <c r="Q898" i="7"/>
  <c r="W898" i="7" s="1"/>
  <c r="P899" i="7"/>
  <c r="Q884" i="7"/>
  <c r="W884" i="7" s="1"/>
  <c r="P885" i="7"/>
  <c r="Q891" i="7"/>
  <c r="W891" i="7" s="1"/>
  <c r="P892" i="7"/>
  <c r="Q883" i="7"/>
  <c r="X883" i="7" s="1"/>
  <c r="P884" i="7"/>
  <c r="Q875" i="7"/>
  <c r="X875" i="7" s="1"/>
  <c r="P876" i="7"/>
  <c r="Q867" i="7"/>
  <c r="X867" i="7" s="1"/>
  <c r="P868" i="7"/>
  <c r="Q857" i="7"/>
  <c r="U857" i="7" s="1"/>
  <c r="V857" i="7" s="1"/>
  <c r="P858" i="7"/>
  <c r="X870" i="7"/>
  <c r="W864" i="7"/>
  <c r="Q889" i="7"/>
  <c r="W889" i="7" s="1"/>
  <c r="P890" i="7"/>
  <c r="Q881" i="7"/>
  <c r="W881" i="7" s="1"/>
  <c r="P882" i="7"/>
  <c r="Q873" i="7"/>
  <c r="W873" i="7" s="1"/>
  <c r="P874" i="7"/>
  <c r="Q865" i="7"/>
  <c r="W865" i="7" s="1"/>
  <c r="P866" i="7"/>
  <c r="Q854" i="7"/>
  <c r="W854" i="7" s="1"/>
  <c r="P855" i="7"/>
  <c r="W868" i="7"/>
  <c r="Q858" i="7"/>
  <c r="P859" i="7"/>
  <c r="Q863" i="7"/>
  <c r="W863" i="7" s="1"/>
  <c r="P864" i="7"/>
  <c r="Q855" i="7"/>
  <c r="W855" i="7" s="1"/>
  <c r="P856" i="7"/>
  <c r="Q847" i="7"/>
  <c r="W847" i="7" s="1"/>
  <c r="P848" i="7"/>
  <c r="Q839" i="7"/>
  <c r="W839" i="7" s="1"/>
  <c r="P840" i="7"/>
  <c r="X846" i="7"/>
  <c r="U847" i="7"/>
  <c r="V847" i="7" s="1"/>
  <c r="W838" i="7"/>
  <c r="W829" i="7"/>
  <c r="X829" i="7"/>
  <c r="X849" i="7"/>
  <c r="U850" i="7"/>
  <c r="V850" i="7" s="1"/>
  <c r="W841" i="7"/>
  <c r="U834" i="7"/>
  <c r="V834" i="7" s="1"/>
  <c r="Q824" i="7"/>
  <c r="W824" i="7" s="1"/>
  <c r="P825" i="7"/>
  <c r="W844" i="7"/>
  <c r="U837" i="7"/>
  <c r="V837" i="7" s="1"/>
  <c r="X836" i="7"/>
  <c r="W827" i="7"/>
  <c r="U820" i="7"/>
  <c r="V820" i="7" s="1"/>
  <c r="U812" i="7"/>
  <c r="V812" i="7" s="1"/>
  <c r="X811" i="7"/>
  <c r="Q797" i="7"/>
  <c r="X797" i="7" s="1"/>
  <c r="P798" i="7"/>
  <c r="Q814" i="7"/>
  <c r="W814" i="7" s="1"/>
  <c r="P815" i="7"/>
  <c r="U798" i="7"/>
  <c r="V798" i="7" s="1"/>
  <c r="Q821" i="7"/>
  <c r="X821" i="7" s="1"/>
  <c r="P822" i="7"/>
  <c r="Q813" i="7"/>
  <c r="W813" i="7" s="1"/>
  <c r="P814" i="7"/>
  <c r="W805" i="7"/>
  <c r="U806" i="7"/>
  <c r="V806" i="7" s="1"/>
  <c r="U817" i="7"/>
  <c r="V817" i="7" s="1"/>
  <c r="X816" i="7"/>
  <c r="X808" i="7"/>
  <c r="U809" i="7"/>
  <c r="V809" i="7" s="1"/>
  <c r="Q801" i="7"/>
  <c r="W801" i="7" s="1"/>
  <c r="P802" i="7"/>
  <c r="Q800" i="7"/>
  <c r="W800" i="7" s="1"/>
  <c r="P801" i="7"/>
  <c r="W790" i="7"/>
  <c r="X799" i="7"/>
  <c r="U800" i="7"/>
  <c r="V800" i="7" s="1"/>
  <c r="Q790" i="7"/>
  <c r="X790" i="7" s="1"/>
  <c r="P791" i="7"/>
  <c r="Q802" i="7"/>
  <c r="X802" i="7" s="1"/>
  <c r="P803" i="7"/>
  <c r="Q794" i="7"/>
  <c r="W794" i="7" s="1"/>
  <c r="P795" i="7"/>
  <c r="W778" i="7"/>
  <c r="Q785" i="7"/>
  <c r="W785" i="7" s="1"/>
  <c r="P786" i="7"/>
  <c r="Q777" i="7"/>
  <c r="X777" i="7" s="1"/>
  <c r="P778" i="7"/>
  <c r="Q780" i="7"/>
  <c r="X780" i="7" s="1"/>
  <c r="P781" i="7"/>
  <c r="Q772" i="7"/>
  <c r="W772" i="7" s="1"/>
  <c r="P773" i="7"/>
  <c r="Q787" i="7"/>
  <c r="U787" i="7" s="1"/>
  <c r="V787" i="7" s="1"/>
  <c r="P788" i="7"/>
  <c r="Q779" i="7"/>
  <c r="U779" i="7" s="1"/>
  <c r="V779" i="7" s="1"/>
  <c r="P780" i="7"/>
  <c r="W771" i="7"/>
  <c r="U772" i="7"/>
  <c r="V772" i="7" s="1"/>
  <c r="Q766" i="7"/>
  <c r="X766" i="7" s="1"/>
  <c r="P767" i="7"/>
  <c r="Q758" i="7"/>
  <c r="W758" i="7" s="1"/>
  <c r="P759" i="7"/>
  <c r="Q769" i="7"/>
  <c r="W769" i="7" s="1"/>
  <c r="P770" i="7"/>
  <c r="Q761" i="7"/>
  <c r="X761" i="7" s="1"/>
  <c r="P762" i="7"/>
  <c r="Q768" i="7"/>
  <c r="X768" i="7" s="1"/>
  <c r="P769" i="7"/>
  <c r="Q760" i="7"/>
  <c r="X760" i="7" s="1"/>
  <c r="P761" i="7"/>
  <c r="X1486" i="7"/>
  <c r="U1467" i="7"/>
  <c r="V1467" i="7" s="1"/>
  <c r="W1466" i="7"/>
  <c r="X1458" i="7"/>
  <c r="U1451" i="7"/>
  <c r="V1451" i="7" s="1"/>
  <c r="W1450" i="7"/>
  <c r="W1442" i="7"/>
  <c r="X1434" i="7"/>
  <c r="Q1426" i="7"/>
  <c r="W1426" i="7" s="1"/>
  <c r="P1427" i="7"/>
  <c r="W1413" i="7"/>
  <c r="X1413" i="7"/>
  <c r="Q1405" i="7"/>
  <c r="W1405" i="7" s="1"/>
  <c r="P1406" i="7"/>
  <c r="Q1494" i="7"/>
  <c r="W1494" i="7" s="1"/>
  <c r="P1495" i="7"/>
  <c r="Q1478" i="7"/>
  <c r="U1478" i="7" s="1"/>
  <c r="V1478" i="7" s="1"/>
  <c r="P1479" i="7"/>
  <c r="X1481" i="7"/>
  <c r="U1482" i="7"/>
  <c r="V1482" i="7" s="1"/>
  <c r="X1465" i="7"/>
  <c r="X1457" i="7"/>
  <c r="U1458" i="7"/>
  <c r="V1458" i="7" s="1"/>
  <c r="W1441" i="7"/>
  <c r="U1434" i="7"/>
  <c r="V1434" i="7" s="1"/>
  <c r="Q1425" i="7"/>
  <c r="X1425" i="7" s="1"/>
  <c r="P1426" i="7"/>
  <c r="Q1414" i="7"/>
  <c r="U1414" i="7" s="1"/>
  <c r="V1414" i="7" s="1"/>
  <c r="P1415" i="7"/>
  <c r="W1401" i="7"/>
  <c r="P1487" i="7"/>
  <c r="Q1486" i="7"/>
  <c r="W1486" i="7" s="1"/>
  <c r="W1485" i="7"/>
  <c r="X1485" i="7"/>
  <c r="Q1469" i="7"/>
  <c r="W1469" i="7" s="1"/>
  <c r="P1470" i="7"/>
  <c r="Q1492" i="7"/>
  <c r="W1492" i="7" s="1"/>
  <c r="P1493" i="7"/>
  <c r="Q1484" i="7"/>
  <c r="W1484" i="7" s="1"/>
  <c r="P1485" i="7"/>
  <c r="Q1476" i="7"/>
  <c r="W1476" i="7" s="1"/>
  <c r="P1477" i="7"/>
  <c r="Q1468" i="7"/>
  <c r="W1468" i="7" s="1"/>
  <c r="P1469" i="7"/>
  <c r="Q1460" i="7"/>
  <c r="U1460" i="7" s="1"/>
  <c r="V1460" i="7" s="1"/>
  <c r="P1461" i="7"/>
  <c r="Q1452" i="7"/>
  <c r="W1452" i="7" s="1"/>
  <c r="P1453" i="7"/>
  <c r="Q1444" i="7"/>
  <c r="X1444" i="7" s="1"/>
  <c r="P1445" i="7"/>
  <c r="Q1436" i="7"/>
  <c r="U1436" i="7" s="1"/>
  <c r="V1436" i="7" s="1"/>
  <c r="P1437" i="7"/>
  <c r="Q1428" i="7"/>
  <c r="W1428" i="7" s="1"/>
  <c r="P1429" i="7"/>
  <c r="Q1418" i="7"/>
  <c r="X1418" i="7" s="1"/>
  <c r="P1419" i="7"/>
  <c r="X1405" i="7"/>
  <c r="U1475" i="7"/>
  <c r="V1475" i="7" s="1"/>
  <c r="W1474" i="7"/>
  <c r="X1474" i="7"/>
  <c r="U1496" i="7"/>
  <c r="V1496" i="7" s="1"/>
  <c r="X1495" i="7"/>
  <c r="U1488" i="7"/>
  <c r="V1488" i="7" s="1"/>
  <c r="U1480" i="7"/>
  <c r="V1480" i="7" s="1"/>
  <c r="X1479" i="7"/>
  <c r="U1472" i="7"/>
  <c r="V1472" i="7" s="1"/>
  <c r="U1464" i="7"/>
  <c r="V1464" i="7" s="1"/>
  <c r="X1463" i="7"/>
  <c r="U1456" i="7"/>
  <c r="V1456" i="7" s="1"/>
  <c r="X1455" i="7"/>
  <c r="U1448" i="7"/>
  <c r="V1448" i="7" s="1"/>
  <c r="X1447" i="7"/>
  <c r="U1440" i="7"/>
  <c r="V1440" i="7" s="1"/>
  <c r="X1439" i="7"/>
  <c r="U1432" i="7"/>
  <c r="V1432" i="7" s="1"/>
  <c r="X1431" i="7"/>
  <c r="W1425" i="7"/>
  <c r="Q1417" i="7"/>
  <c r="W1417" i="7" s="1"/>
  <c r="P1418" i="7"/>
  <c r="Q1406" i="7"/>
  <c r="W1406" i="7" s="1"/>
  <c r="P1407" i="7"/>
  <c r="W1423" i="7"/>
  <c r="W1415" i="7"/>
  <c r="X1407" i="7"/>
  <c r="U1408" i="7"/>
  <c r="V1408" i="7" s="1"/>
  <c r="U1400" i="7"/>
  <c r="V1400" i="7" s="1"/>
  <c r="X1399" i="7"/>
  <c r="U1392" i="7"/>
  <c r="V1392" i="7" s="1"/>
  <c r="X1391" i="7"/>
  <c r="U1384" i="7"/>
  <c r="V1384" i="7" s="1"/>
  <c r="X1383" i="7"/>
  <c r="U1376" i="7"/>
  <c r="V1376" i="7" s="1"/>
  <c r="U1368" i="7"/>
  <c r="V1368" i="7" s="1"/>
  <c r="W1367" i="7"/>
  <c r="U1360" i="7"/>
  <c r="V1360" i="7" s="1"/>
  <c r="X1359" i="7"/>
  <c r="U1352" i="7"/>
  <c r="V1352" i="7" s="1"/>
  <c r="X1351" i="7"/>
  <c r="U1344" i="7"/>
  <c r="V1344" i="7" s="1"/>
  <c r="W1343" i="7"/>
  <c r="U1336" i="7"/>
  <c r="V1336" i="7" s="1"/>
  <c r="W1335" i="7"/>
  <c r="U1328" i="7"/>
  <c r="V1328" i="7" s="1"/>
  <c r="X1327" i="7"/>
  <c r="U1320" i="7"/>
  <c r="V1320" i="7" s="1"/>
  <c r="U1312" i="7"/>
  <c r="V1312" i="7" s="1"/>
  <c r="U1304" i="7"/>
  <c r="V1304" i="7" s="1"/>
  <c r="X1303" i="7"/>
  <c r="U1296" i="7"/>
  <c r="V1296" i="7" s="1"/>
  <c r="X1295" i="7"/>
  <c r="U1288" i="7"/>
  <c r="V1288" i="7" s="1"/>
  <c r="Q1277" i="7"/>
  <c r="W1277" i="7" s="1"/>
  <c r="P1278" i="7"/>
  <c r="Q1255" i="7"/>
  <c r="W1255" i="7" s="1"/>
  <c r="P1256" i="7"/>
  <c r="Q1402" i="7"/>
  <c r="W1402" i="7" s="1"/>
  <c r="P1403" i="7"/>
  <c r="Q1394" i="7"/>
  <c r="U1394" i="7" s="1"/>
  <c r="V1394" i="7" s="1"/>
  <c r="P1395" i="7"/>
  <c r="Q1386" i="7"/>
  <c r="W1386" i="7" s="1"/>
  <c r="P1387" i="7"/>
  <c r="Q1378" i="7"/>
  <c r="W1378" i="7" s="1"/>
  <c r="P1379" i="7"/>
  <c r="Q1370" i="7"/>
  <c r="W1370" i="7" s="1"/>
  <c r="P1371" i="7"/>
  <c r="Q1362" i="7"/>
  <c r="W1362" i="7" s="1"/>
  <c r="P1363" i="7"/>
  <c r="Q1354" i="7"/>
  <c r="W1354" i="7" s="1"/>
  <c r="P1355" i="7"/>
  <c r="Q1346" i="7"/>
  <c r="W1346" i="7" s="1"/>
  <c r="P1347" i="7"/>
  <c r="Q1338" i="7"/>
  <c r="X1338" i="7" s="1"/>
  <c r="P1339" i="7"/>
  <c r="Q1330" i="7"/>
  <c r="U1330" i="7" s="1"/>
  <c r="V1330" i="7" s="1"/>
  <c r="P1331" i="7"/>
  <c r="Q1322" i="7"/>
  <c r="W1322" i="7" s="1"/>
  <c r="P1323" i="7"/>
  <c r="Q1314" i="7"/>
  <c r="W1314" i="7" s="1"/>
  <c r="P1315" i="7"/>
  <c r="Q1306" i="7"/>
  <c r="W1306" i="7" s="1"/>
  <c r="P1307" i="7"/>
  <c r="Q1298" i="7"/>
  <c r="W1298" i="7" s="1"/>
  <c r="P1299" i="7"/>
  <c r="Q1290" i="7"/>
  <c r="W1290" i="7" s="1"/>
  <c r="P1291" i="7"/>
  <c r="X1281" i="7"/>
  <c r="U1256" i="7"/>
  <c r="V1256" i="7" s="1"/>
  <c r="X1381" i="7"/>
  <c r="U1382" i="7"/>
  <c r="V1382" i="7" s="1"/>
  <c r="X1373" i="7"/>
  <c r="U1374" i="7"/>
  <c r="V1374" i="7" s="1"/>
  <c r="U1366" i="7"/>
  <c r="V1366" i="7" s="1"/>
  <c r="X1357" i="7"/>
  <c r="U1358" i="7"/>
  <c r="V1358" i="7" s="1"/>
  <c r="X1349" i="7"/>
  <c r="U1350" i="7"/>
  <c r="V1350" i="7" s="1"/>
  <c r="U1342" i="7"/>
  <c r="V1342" i="7" s="1"/>
  <c r="W1341" i="7"/>
  <c r="X1333" i="7"/>
  <c r="U1334" i="7"/>
  <c r="V1334" i="7" s="1"/>
  <c r="U1326" i="7"/>
  <c r="V1326" i="7" s="1"/>
  <c r="W1325" i="7"/>
  <c r="X1317" i="7"/>
  <c r="U1318" i="7"/>
  <c r="V1318" i="7" s="1"/>
  <c r="U1310" i="7"/>
  <c r="V1310" i="7" s="1"/>
  <c r="U1302" i="7"/>
  <c r="V1302" i="7" s="1"/>
  <c r="U1294" i="7"/>
  <c r="V1294" i="7" s="1"/>
  <c r="W1285" i="7"/>
  <c r="U1286" i="7"/>
  <c r="V1286" i="7" s="1"/>
  <c r="X1285" i="7"/>
  <c r="W1267" i="7"/>
  <c r="X1267" i="7"/>
  <c r="U1236" i="7"/>
  <c r="V1236" i="7" s="1"/>
  <c r="X1235" i="7"/>
  <c r="Q1396" i="7"/>
  <c r="W1396" i="7" s="1"/>
  <c r="P1397" i="7"/>
  <c r="Q1388" i="7"/>
  <c r="W1388" i="7" s="1"/>
  <c r="P1389" i="7"/>
  <c r="Q1380" i="7"/>
  <c r="W1380" i="7" s="1"/>
  <c r="P1381" i="7"/>
  <c r="Q1372" i="7"/>
  <c r="U1372" i="7" s="1"/>
  <c r="V1372" i="7" s="1"/>
  <c r="P1373" i="7"/>
  <c r="Q1364" i="7"/>
  <c r="W1364" i="7" s="1"/>
  <c r="P1365" i="7"/>
  <c r="Q1356" i="7"/>
  <c r="U1356" i="7" s="1"/>
  <c r="V1356" i="7" s="1"/>
  <c r="P1357" i="7"/>
  <c r="Q1348" i="7"/>
  <c r="W1348" i="7" s="1"/>
  <c r="P1349" i="7"/>
  <c r="Q1340" i="7"/>
  <c r="W1340" i="7" s="1"/>
  <c r="P1341" i="7"/>
  <c r="Q1332" i="7"/>
  <c r="W1332" i="7" s="1"/>
  <c r="P1333" i="7"/>
  <c r="Q1324" i="7"/>
  <c r="U1324" i="7" s="1"/>
  <c r="V1324" i="7" s="1"/>
  <c r="P1325" i="7"/>
  <c r="Q1316" i="7"/>
  <c r="W1316" i="7" s="1"/>
  <c r="P1317" i="7"/>
  <c r="Q1308" i="7"/>
  <c r="W1308" i="7" s="1"/>
  <c r="P1309" i="7"/>
  <c r="Q1300" i="7"/>
  <c r="W1300" i="7" s="1"/>
  <c r="P1301" i="7"/>
  <c r="Q1292" i="7"/>
  <c r="W1292" i="7" s="1"/>
  <c r="P1293" i="7"/>
  <c r="Q1283" i="7"/>
  <c r="W1283" i="7" s="1"/>
  <c r="P1284" i="7"/>
  <c r="Q1271" i="7"/>
  <c r="W1271" i="7" s="1"/>
  <c r="P1272" i="7"/>
  <c r="U1248" i="7"/>
  <c r="V1248" i="7" s="1"/>
  <c r="X1247" i="7"/>
  <c r="W1278" i="7"/>
  <c r="U1279" i="7"/>
  <c r="V1279" i="7" s="1"/>
  <c r="U1271" i="7"/>
  <c r="V1271" i="7" s="1"/>
  <c r="X1262" i="7"/>
  <c r="U1263" i="7"/>
  <c r="V1263" i="7" s="1"/>
  <c r="W1254" i="7"/>
  <c r="U1255" i="7"/>
  <c r="V1255" i="7" s="1"/>
  <c r="U1247" i="7"/>
  <c r="V1247" i="7" s="1"/>
  <c r="X1238" i="7"/>
  <c r="U1239" i="7"/>
  <c r="V1239" i="7" s="1"/>
  <c r="U1231" i="7"/>
  <c r="V1231" i="7" s="1"/>
  <c r="U1223" i="7"/>
  <c r="V1223" i="7" s="1"/>
  <c r="X1222" i="7"/>
  <c r="U1215" i="7"/>
  <c r="V1215" i="7" s="1"/>
  <c r="Q1204" i="7"/>
  <c r="U1204" i="7" s="1"/>
  <c r="V1204" i="7" s="1"/>
  <c r="P1205" i="7"/>
  <c r="Q1192" i="7"/>
  <c r="W1192" i="7" s="1"/>
  <c r="P1193" i="7"/>
  <c r="X1174" i="7"/>
  <c r="U1175" i="7"/>
  <c r="V1175" i="7" s="1"/>
  <c r="X1261" i="7"/>
  <c r="U1262" i="7"/>
  <c r="V1262" i="7" s="1"/>
  <c r="X1253" i="7"/>
  <c r="X1237" i="7"/>
  <c r="U1238" i="7"/>
  <c r="V1238" i="7" s="1"/>
  <c r="W1229" i="7"/>
  <c r="X1213" i="7"/>
  <c r="Q1206" i="7"/>
  <c r="U1206" i="7" s="1"/>
  <c r="V1206" i="7" s="1"/>
  <c r="P1207" i="7"/>
  <c r="Q1190" i="7"/>
  <c r="P1191" i="7"/>
  <c r="Q1166" i="7"/>
  <c r="W1166" i="7" s="1"/>
  <c r="P1167" i="7"/>
  <c r="Q1276" i="7"/>
  <c r="W1276" i="7" s="1"/>
  <c r="P1277" i="7"/>
  <c r="Q1268" i="7"/>
  <c r="W1268" i="7" s="1"/>
  <c r="P1269" i="7"/>
  <c r="Q1260" i="7"/>
  <c r="W1260" i="7" s="1"/>
  <c r="P1261" i="7"/>
  <c r="Q1252" i="7"/>
  <c r="W1252" i="7" s="1"/>
  <c r="P1253" i="7"/>
  <c r="Q1244" i="7"/>
  <c r="X1244" i="7" s="1"/>
  <c r="P1245" i="7"/>
  <c r="Q1236" i="7"/>
  <c r="W1236" i="7" s="1"/>
  <c r="P1237" i="7"/>
  <c r="Q1228" i="7"/>
  <c r="X1228" i="7" s="1"/>
  <c r="P1229" i="7"/>
  <c r="Q1220" i="7"/>
  <c r="W1220" i="7" s="1"/>
  <c r="P1221" i="7"/>
  <c r="Q1212" i="7"/>
  <c r="W1212" i="7" s="1"/>
  <c r="P1213" i="7"/>
  <c r="W1202" i="7"/>
  <c r="Q1188" i="7"/>
  <c r="U1188" i="7" s="1"/>
  <c r="V1188" i="7" s="1"/>
  <c r="P1189" i="7"/>
  <c r="Q1162" i="7"/>
  <c r="X1162" i="7" s="1"/>
  <c r="P1163" i="7"/>
  <c r="Q1227" i="7"/>
  <c r="W1227" i="7" s="1"/>
  <c r="P1228" i="7"/>
  <c r="Q1219" i="7"/>
  <c r="W1219" i="7" s="1"/>
  <c r="P1220" i="7"/>
  <c r="Q1209" i="7"/>
  <c r="X1209" i="7" s="1"/>
  <c r="P1210" i="7"/>
  <c r="Q1198" i="7"/>
  <c r="X1198" i="7" s="1"/>
  <c r="P1199" i="7"/>
  <c r="Q1186" i="7"/>
  <c r="U1186" i="7" s="1"/>
  <c r="V1186" i="7" s="1"/>
  <c r="P1187" i="7"/>
  <c r="W1162" i="7"/>
  <c r="X1203" i="7"/>
  <c r="U1196" i="7"/>
  <c r="V1196" i="7" s="1"/>
  <c r="X1195" i="7"/>
  <c r="W1187" i="7"/>
  <c r="X1179" i="7"/>
  <c r="X1171" i="7"/>
  <c r="W1163" i="7"/>
  <c r="X1155" i="7"/>
  <c r="U1148" i="7"/>
  <c r="V1148" i="7" s="1"/>
  <c r="X1147" i="7"/>
  <c r="U1132" i="7"/>
  <c r="V1132" i="7" s="1"/>
  <c r="X1131" i="7"/>
  <c r="Q1114" i="7"/>
  <c r="W1114" i="7" s="1"/>
  <c r="P1115" i="7"/>
  <c r="Q1097" i="7"/>
  <c r="U1097" i="7" s="1"/>
  <c r="V1097" i="7" s="1"/>
  <c r="P1098" i="7"/>
  <c r="Q1158" i="7"/>
  <c r="X1158" i="7" s="1"/>
  <c r="P1159" i="7"/>
  <c r="Q1150" i="7"/>
  <c r="W1150" i="7" s="1"/>
  <c r="P1151" i="7"/>
  <c r="Q1142" i="7"/>
  <c r="X1142" i="7" s="1"/>
  <c r="P1143" i="7"/>
  <c r="Q1134" i="7"/>
  <c r="W1134" i="7" s="1"/>
  <c r="P1135" i="7"/>
  <c r="Q1126" i="7"/>
  <c r="W1126" i="7" s="1"/>
  <c r="P1127" i="7"/>
  <c r="Q1118" i="7"/>
  <c r="X1118" i="7" s="1"/>
  <c r="P1119" i="7"/>
  <c r="X1101" i="7"/>
  <c r="Q1193" i="7"/>
  <c r="W1193" i="7" s="1"/>
  <c r="P1194" i="7"/>
  <c r="Q1185" i="7"/>
  <c r="W1185" i="7" s="1"/>
  <c r="P1186" i="7"/>
  <c r="Q1177" i="7"/>
  <c r="U1177" i="7" s="1"/>
  <c r="V1177" i="7" s="1"/>
  <c r="P1178" i="7"/>
  <c r="Q1169" i="7"/>
  <c r="W1169" i="7" s="1"/>
  <c r="P1170" i="7"/>
  <c r="Q1161" i="7"/>
  <c r="X1161" i="7" s="1"/>
  <c r="P1162" i="7"/>
  <c r="Q1153" i="7"/>
  <c r="U1153" i="7" s="1"/>
  <c r="V1153" i="7" s="1"/>
  <c r="P1154" i="7"/>
  <c r="Q1145" i="7"/>
  <c r="U1145" i="7" s="1"/>
  <c r="V1145" i="7" s="1"/>
  <c r="P1146" i="7"/>
  <c r="Q1137" i="7"/>
  <c r="W1137" i="7" s="1"/>
  <c r="P1138" i="7"/>
  <c r="Q1129" i="7"/>
  <c r="W1129" i="7" s="1"/>
  <c r="P1130" i="7"/>
  <c r="Q1121" i="7"/>
  <c r="W1121" i="7" s="1"/>
  <c r="P1122" i="7"/>
  <c r="Q1113" i="7"/>
  <c r="P1114" i="7"/>
  <c r="Q1101" i="7"/>
  <c r="W1101" i="7" s="1"/>
  <c r="P1102" i="7"/>
  <c r="U1181" i="7"/>
  <c r="V1181" i="7" s="1"/>
  <c r="X1180" i="7"/>
  <c r="U1173" i="7"/>
  <c r="V1173" i="7" s="1"/>
  <c r="X1172" i="7"/>
  <c r="U1165" i="7"/>
  <c r="V1165" i="7" s="1"/>
  <c r="X1164" i="7"/>
  <c r="U1157" i="7"/>
  <c r="V1157" i="7" s="1"/>
  <c r="W1156" i="7"/>
  <c r="U1149" i="7"/>
  <c r="V1149" i="7" s="1"/>
  <c r="W1148" i="7"/>
  <c r="U1141" i="7"/>
  <c r="V1141" i="7" s="1"/>
  <c r="W1140" i="7"/>
  <c r="U1133" i="7"/>
  <c r="V1133" i="7" s="1"/>
  <c r="X1132" i="7"/>
  <c r="U1125" i="7"/>
  <c r="V1125" i="7" s="1"/>
  <c r="X1124" i="7"/>
  <c r="Q1115" i="7"/>
  <c r="W1115" i="7" s="1"/>
  <c r="P1116" i="7"/>
  <c r="Q1099" i="7"/>
  <c r="U1099" i="7" s="1"/>
  <c r="V1099" i="7" s="1"/>
  <c r="P1100" i="7"/>
  <c r="X1116" i="7"/>
  <c r="U1117" i="7"/>
  <c r="V1117" i="7" s="1"/>
  <c r="U1109" i="7"/>
  <c r="V1109" i="7" s="1"/>
  <c r="W1100" i="7"/>
  <c r="U1101" i="7"/>
  <c r="V1101" i="7" s="1"/>
  <c r="U1093" i="7"/>
  <c r="V1093" i="7" s="1"/>
  <c r="U1085" i="7"/>
  <c r="V1085" i="7" s="1"/>
  <c r="W1068" i="7"/>
  <c r="U1053" i="7"/>
  <c r="V1053" i="7" s="1"/>
  <c r="W1052" i="7"/>
  <c r="U1045" i="7"/>
  <c r="V1045" i="7" s="1"/>
  <c r="X1044" i="7"/>
  <c r="Q1036" i="7"/>
  <c r="W1036" i="7" s="1"/>
  <c r="P1037" i="7"/>
  <c r="U1096" i="7"/>
  <c r="V1096" i="7" s="1"/>
  <c r="W1095" i="7"/>
  <c r="X1087" i="7"/>
  <c r="U1080" i="7"/>
  <c r="V1080" i="7" s="1"/>
  <c r="U1064" i="7"/>
  <c r="V1064" i="7" s="1"/>
  <c r="X1055" i="7"/>
  <c r="W1047" i="7"/>
  <c r="U1048" i="7"/>
  <c r="V1048" i="7" s="1"/>
  <c r="Q1040" i="7"/>
  <c r="U1040" i="7" s="1"/>
  <c r="V1040" i="7" s="1"/>
  <c r="P1041" i="7"/>
  <c r="Q1025" i="7"/>
  <c r="W1025" i="7" s="1"/>
  <c r="P1026" i="7"/>
  <c r="U1107" i="7"/>
  <c r="V1107" i="7" s="1"/>
  <c r="X1106" i="7"/>
  <c r="X1098" i="7"/>
  <c r="U1091" i="7"/>
  <c r="V1091" i="7" s="1"/>
  <c r="X1090" i="7"/>
  <c r="U1083" i="7"/>
  <c r="V1083" i="7" s="1"/>
  <c r="X1082" i="7"/>
  <c r="U1075" i="7"/>
  <c r="V1075" i="7" s="1"/>
  <c r="W1074" i="7"/>
  <c r="X1066" i="7"/>
  <c r="U1067" i="7"/>
  <c r="V1067" i="7" s="1"/>
  <c r="X1058" i="7"/>
  <c r="U1059" i="7"/>
  <c r="V1059" i="7" s="1"/>
  <c r="U1051" i="7"/>
  <c r="V1051" i="7" s="1"/>
  <c r="Q1044" i="7"/>
  <c r="W1044" i="7" s="1"/>
  <c r="P1045" i="7"/>
  <c r="Q1031" i="7"/>
  <c r="W1031" i="7" s="1"/>
  <c r="P1032" i="7"/>
  <c r="Q1077" i="7"/>
  <c r="W1077" i="7" s="1"/>
  <c r="P1078" i="7"/>
  <c r="Q1069" i="7"/>
  <c r="W1069" i="7" s="1"/>
  <c r="P1070" i="7"/>
  <c r="Q1061" i="7"/>
  <c r="X1061" i="7" s="1"/>
  <c r="P1062" i="7"/>
  <c r="Q1053" i="7"/>
  <c r="W1053" i="7" s="1"/>
  <c r="P1054" i="7"/>
  <c r="U1041" i="7"/>
  <c r="V1041" i="7" s="1"/>
  <c r="Q1029" i="7"/>
  <c r="U1029" i="7" s="1"/>
  <c r="V1029" i="7" s="1"/>
  <c r="P1030" i="7"/>
  <c r="X1038" i="7"/>
  <c r="X1022" i="7"/>
  <c r="U1023" i="7"/>
  <c r="V1023" i="7" s="1"/>
  <c r="X1014" i="7"/>
  <c r="W1006" i="7"/>
  <c r="W998" i="7"/>
  <c r="U991" i="7"/>
  <c r="V991" i="7" s="1"/>
  <c r="X990" i="7"/>
  <c r="Q984" i="7"/>
  <c r="X984" i="7" s="1"/>
  <c r="P985" i="7"/>
  <c r="W974" i="7"/>
  <c r="W1021" i="7"/>
  <c r="X1013" i="7"/>
  <c r="X1005" i="7"/>
  <c r="W997" i="7"/>
  <c r="X989" i="7"/>
  <c r="W984" i="7"/>
  <c r="Q972" i="7"/>
  <c r="U972" i="7" s="1"/>
  <c r="V972" i="7" s="1"/>
  <c r="P973" i="7"/>
  <c r="Q958" i="7"/>
  <c r="W958" i="7" s="1"/>
  <c r="P959" i="7"/>
  <c r="Q1028" i="7"/>
  <c r="W1028" i="7" s="1"/>
  <c r="P1029" i="7"/>
  <c r="Q1020" i="7"/>
  <c r="W1020" i="7" s="1"/>
  <c r="P1021" i="7"/>
  <c r="Q1012" i="7"/>
  <c r="W1012" i="7" s="1"/>
  <c r="P1013" i="7"/>
  <c r="Q1004" i="7"/>
  <c r="W1004" i="7" s="1"/>
  <c r="P1005" i="7"/>
  <c r="Q996" i="7"/>
  <c r="W996" i="7" s="1"/>
  <c r="P997" i="7"/>
  <c r="Q988" i="7"/>
  <c r="W988" i="7" s="1"/>
  <c r="P989" i="7"/>
  <c r="Q974" i="7"/>
  <c r="X974" i="7" s="1"/>
  <c r="P975" i="7"/>
  <c r="Q954" i="7"/>
  <c r="W954" i="7" s="1"/>
  <c r="P955" i="7"/>
  <c r="Q1015" i="7"/>
  <c r="X1015" i="7" s="1"/>
  <c r="P1016" i="7"/>
  <c r="Q1007" i="7"/>
  <c r="W1007" i="7" s="1"/>
  <c r="P1008" i="7"/>
  <c r="Q999" i="7"/>
  <c r="W999" i="7" s="1"/>
  <c r="P1000" i="7"/>
  <c r="Q991" i="7"/>
  <c r="X991" i="7" s="1"/>
  <c r="P992" i="7"/>
  <c r="Q980" i="7"/>
  <c r="X980" i="7" s="1"/>
  <c r="P981" i="7"/>
  <c r="X970" i="7"/>
  <c r="U971" i="7"/>
  <c r="V971" i="7" s="1"/>
  <c r="U984" i="7"/>
  <c r="V984" i="7" s="1"/>
  <c r="U976" i="7"/>
  <c r="V976" i="7" s="1"/>
  <c r="W975" i="7"/>
  <c r="U968" i="7"/>
  <c r="V968" i="7" s="1"/>
  <c r="U952" i="7"/>
  <c r="V952" i="7" s="1"/>
  <c r="X951" i="7"/>
  <c r="X943" i="7"/>
  <c r="W923" i="7"/>
  <c r="Q942" i="7"/>
  <c r="P943" i="7"/>
  <c r="X932" i="7"/>
  <c r="Q969" i="7"/>
  <c r="W969" i="7" s="1"/>
  <c r="P970" i="7"/>
  <c r="Q961" i="7"/>
  <c r="U961" i="7" s="1"/>
  <c r="V961" i="7" s="1"/>
  <c r="P962" i="7"/>
  <c r="Q953" i="7"/>
  <c r="W953" i="7" s="1"/>
  <c r="P954" i="7"/>
  <c r="Q945" i="7"/>
  <c r="X945" i="7" s="1"/>
  <c r="P946" i="7"/>
  <c r="U932" i="7"/>
  <c r="V932" i="7" s="1"/>
  <c r="X931" i="7"/>
  <c r="Q922" i="7"/>
  <c r="W922" i="7" s="1"/>
  <c r="P923" i="7"/>
  <c r="Q960" i="7"/>
  <c r="X960" i="7" s="1"/>
  <c r="P961" i="7"/>
  <c r="Q952" i="7"/>
  <c r="W952" i="7" s="1"/>
  <c r="P953" i="7"/>
  <c r="Q944" i="7"/>
  <c r="W944" i="7" s="1"/>
  <c r="P945" i="7"/>
  <c r="Q934" i="7"/>
  <c r="W934" i="7" s="1"/>
  <c r="P935" i="7"/>
  <c r="U942" i="7"/>
  <c r="V942" i="7" s="1"/>
  <c r="X941" i="7"/>
  <c r="X933" i="7"/>
  <c r="U926" i="7"/>
  <c r="V926" i="7" s="1"/>
  <c r="U918" i="7"/>
  <c r="V918" i="7" s="1"/>
  <c r="X917" i="7"/>
  <c r="X909" i="7"/>
  <c r="U902" i="7"/>
  <c r="V902" i="7" s="1"/>
  <c r="X916" i="7"/>
  <c r="U917" i="7"/>
  <c r="V917" i="7" s="1"/>
  <c r="X908" i="7"/>
  <c r="X900" i="7"/>
  <c r="Q888" i="7"/>
  <c r="X888" i="7" s="1"/>
  <c r="P889" i="7"/>
  <c r="U916" i="7"/>
  <c r="V916" i="7" s="1"/>
  <c r="X907" i="7"/>
  <c r="U908" i="7"/>
  <c r="V908" i="7" s="1"/>
  <c r="X899" i="7"/>
  <c r="P893" i="7"/>
  <c r="Q892" i="7"/>
  <c r="W892" i="7" s="1"/>
  <c r="U919" i="7"/>
  <c r="V919" i="7" s="1"/>
  <c r="X918" i="7"/>
  <c r="U911" i="7"/>
  <c r="V911" i="7" s="1"/>
  <c r="U903" i="7"/>
  <c r="V903" i="7" s="1"/>
  <c r="X902" i="7"/>
  <c r="U895" i="7"/>
  <c r="V895" i="7" s="1"/>
  <c r="X882" i="7"/>
  <c r="U883" i="7"/>
  <c r="V883" i="7" s="1"/>
  <c r="U880" i="7"/>
  <c r="V880" i="7" s="1"/>
  <c r="U872" i="7"/>
  <c r="V872" i="7" s="1"/>
  <c r="Q864" i="7"/>
  <c r="U864" i="7" s="1"/>
  <c r="V864" i="7" s="1"/>
  <c r="P865" i="7"/>
  <c r="U855" i="7"/>
  <c r="V855" i="7" s="1"/>
  <c r="X854" i="7"/>
  <c r="Q870" i="7"/>
  <c r="W870" i="7" s="1"/>
  <c r="P871" i="7"/>
  <c r="Q861" i="7"/>
  <c r="U861" i="7" s="1"/>
  <c r="V861" i="7" s="1"/>
  <c r="P862" i="7"/>
  <c r="W885" i="7"/>
  <c r="W869" i="7"/>
  <c r="U863" i="7"/>
  <c r="V863" i="7" s="1"/>
  <c r="X862" i="7"/>
  <c r="Q852" i="7"/>
  <c r="W852" i="7" s="1"/>
  <c r="P853" i="7"/>
  <c r="Q876" i="7"/>
  <c r="U876" i="7" s="1"/>
  <c r="V876" i="7" s="1"/>
  <c r="P877" i="7"/>
  <c r="Q868" i="7"/>
  <c r="X868" i="7" s="1"/>
  <c r="P869" i="7"/>
  <c r="X856" i="7"/>
  <c r="W856" i="7"/>
  <c r="U860" i="7"/>
  <c r="V860" i="7" s="1"/>
  <c r="X835" i="7"/>
  <c r="X825" i="7"/>
  <c r="Q846" i="7"/>
  <c r="W846" i="7" s="1"/>
  <c r="P847" i="7"/>
  <c r="Q838" i="7"/>
  <c r="X838" i="7" s="1"/>
  <c r="P839" i="7"/>
  <c r="Q828" i="7"/>
  <c r="W828" i="7" s="1"/>
  <c r="P829" i="7"/>
  <c r="Q849" i="7"/>
  <c r="W849" i="7" s="1"/>
  <c r="P850" i="7"/>
  <c r="Q841" i="7"/>
  <c r="X841" i="7" s="1"/>
  <c r="P842" i="7"/>
  <c r="Q832" i="7"/>
  <c r="W832" i="7" s="1"/>
  <c r="P833" i="7"/>
  <c r="X822" i="7"/>
  <c r="U823" i="7"/>
  <c r="V823" i="7" s="1"/>
  <c r="Q844" i="7"/>
  <c r="X844" i="7" s="1"/>
  <c r="P845" i="7"/>
  <c r="Q836" i="7"/>
  <c r="W836" i="7" s="1"/>
  <c r="P837" i="7"/>
  <c r="Q822" i="7"/>
  <c r="U822" i="7" s="1"/>
  <c r="V822" i="7" s="1"/>
  <c r="P823" i="7"/>
  <c r="Q827" i="7"/>
  <c r="U827" i="7" s="1"/>
  <c r="V827" i="7" s="1"/>
  <c r="P828" i="7"/>
  <c r="Q819" i="7"/>
  <c r="X819" i="7" s="1"/>
  <c r="P820" i="7"/>
  <c r="Q811" i="7"/>
  <c r="W811" i="7" s="1"/>
  <c r="P812" i="7"/>
  <c r="W818" i="7"/>
  <c r="X810" i="7"/>
  <c r="U811" i="7"/>
  <c r="V811" i="7" s="1"/>
  <c r="Q793" i="7"/>
  <c r="W793" i="7" s="1"/>
  <c r="P794" i="7"/>
  <c r="W817" i="7"/>
  <c r="X809" i="7"/>
  <c r="U810" i="7"/>
  <c r="V810" i="7" s="1"/>
  <c r="U794" i="7"/>
  <c r="V794" i="7" s="1"/>
  <c r="Q816" i="7"/>
  <c r="W816" i="7" s="1"/>
  <c r="P817" i="7"/>
  <c r="Q808" i="7"/>
  <c r="W808" i="7" s="1"/>
  <c r="P809" i="7"/>
  <c r="U805" i="7"/>
  <c r="V805" i="7" s="1"/>
  <c r="X796" i="7"/>
  <c r="U797" i="7"/>
  <c r="V797" i="7" s="1"/>
  <c r="Q784" i="7"/>
  <c r="U784" i="7" s="1"/>
  <c r="V784" i="7" s="1"/>
  <c r="P785" i="7"/>
  <c r="Q799" i="7"/>
  <c r="W799" i="7" s="1"/>
  <c r="P800" i="7"/>
  <c r="X788" i="7"/>
  <c r="U799" i="7"/>
  <c r="V799" i="7" s="1"/>
  <c r="X798" i="7"/>
  <c r="X792" i="7"/>
  <c r="W792" i="7"/>
  <c r="Q778" i="7"/>
  <c r="U778" i="7" s="1"/>
  <c r="V778" i="7" s="1"/>
  <c r="P779" i="7"/>
  <c r="W781" i="7"/>
  <c r="U773" i="7"/>
  <c r="V773" i="7" s="1"/>
  <c r="X772" i="7"/>
  <c r="U777" i="7"/>
  <c r="V777" i="7" s="1"/>
  <c r="U792" i="7"/>
  <c r="V792" i="7" s="1"/>
  <c r="X783" i="7"/>
  <c r="X775" i="7"/>
  <c r="Q771" i="7"/>
  <c r="X771" i="7" s="1"/>
  <c r="P772" i="7"/>
  <c r="Q763" i="7"/>
  <c r="X763" i="7" s="1"/>
  <c r="P764" i="7"/>
  <c r="W762" i="7"/>
  <c r="U774" i="7"/>
  <c r="V774" i="7" s="1"/>
  <c r="X773" i="7"/>
  <c r="U766" i="7"/>
  <c r="V766" i="7" s="1"/>
  <c r="X757" i="7"/>
  <c r="X764" i="7"/>
  <c r="U757" i="7"/>
  <c r="V757" i="7" s="1"/>
  <c r="U1479" i="7"/>
  <c r="V1479" i="7" s="1"/>
  <c r="X1478" i="7"/>
  <c r="W1478" i="7"/>
  <c r="Q1466" i="7"/>
  <c r="X1466" i="7" s="1"/>
  <c r="P1467" i="7"/>
  <c r="Q1458" i="7"/>
  <c r="W1458" i="7" s="1"/>
  <c r="P1459" i="7"/>
  <c r="Q1450" i="7"/>
  <c r="X1450" i="7" s="1"/>
  <c r="P1451" i="7"/>
  <c r="Q1442" i="7"/>
  <c r="X1442" i="7" s="1"/>
  <c r="P1443" i="7"/>
  <c r="Q1434" i="7"/>
  <c r="W1434" i="7" s="1"/>
  <c r="P1435" i="7"/>
  <c r="U1425" i="7"/>
  <c r="V1425" i="7" s="1"/>
  <c r="Q1412" i="7"/>
  <c r="U1412" i="7" s="1"/>
  <c r="V1412" i="7" s="1"/>
  <c r="P1413" i="7"/>
  <c r="Q1401" i="7"/>
  <c r="X1401" i="7" s="1"/>
  <c r="P1402" i="7"/>
  <c r="U1491" i="7"/>
  <c r="V1491" i="7" s="1"/>
  <c r="X1490" i="7"/>
  <c r="W1490" i="7"/>
  <c r="W1497" i="7"/>
  <c r="U1498" i="7"/>
  <c r="V1498" i="7" s="1"/>
  <c r="X1497" i="7"/>
  <c r="W1498" i="7"/>
  <c r="X1498" i="7"/>
  <c r="W1477" i="7"/>
  <c r="X1477" i="7"/>
  <c r="Q1465" i="7"/>
  <c r="W1465" i="7" s="1"/>
  <c r="P1466" i="7"/>
  <c r="Q1457" i="7"/>
  <c r="W1457" i="7" s="1"/>
  <c r="P1458" i="7"/>
  <c r="Q1449" i="7"/>
  <c r="W1449" i="7" s="1"/>
  <c r="P1450" i="7"/>
  <c r="Q1441" i="7"/>
  <c r="X1441" i="7" s="1"/>
  <c r="P1442" i="7"/>
  <c r="Q1433" i="7"/>
  <c r="W1433" i="7" s="1"/>
  <c r="P1434" i="7"/>
  <c r="X1422" i="7"/>
  <c r="W1422" i="7"/>
  <c r="U1413" i="7"/>
  <c r="V1413" i="7" s="1"/>
  <c r="Q1397" i="7"/>
  <c r="W1397" i="7" s="1"/>
  <c r="P1398" i="7"/>
  <c r="U1483" i="7"/>
  <c r="V1483" i="7" s="1"/>
  <c r="X1482" i="7"/>
  <c r="W1482" i="7"/>
  <c r="P1482" i="7"/>
  <c r="Q1481" i="7"/>
  <c r="W1481" i="7" s="1"/>
  <c r="X1496" i="7"/>
  <c r="W1496" i="7"/>
  <c r="U1497" i="7"/>
  <c r="V1497" i="7" s="1"/>
  <c r="X1488" i="7"/>
  <c r="W1488" i="7"/>
  <c r="U1489" i="7"/>
  <c r="V1489" i="7" s="1"/>
  <c r="X1480" i="7"/>
  <c r="W1480" i="7"/>
  <c r="U1481" i="7"/>
  <c r="V1481" i="7" s="1"/>
  <c r="X1472" i="7"/>
  <c r="W1472" i="7"/>
  <c r="U1473" i="7"/>
  <c r="V1473" i="7" s="1"/>
  <c r="X1464" i="7"/>
  <c r="W1464" i="7"/>
  <c r="X1456" i="7"/>
  <c r="U1457" i="7"/>
  <c r="V1457" i="7" s="1"/>
  <c r="W1456" i="7"/>
  <c r="X1448" i="7"/>
  <c r="W1448" i="7"/>
  <c r="X1440" i="7"/>
  <c r="U1441" i="7"/>
  <c r="V1441" i="7" s="1"/>
  <c r="W1440" i="7"/>
  <c r="X1432" i="7"/>
  <c r="W1432" i="7"/>
  <c r="U1427" i="7"/>
  <c r="V1427" i="7" s="1"/>
  <c r="X1426" i="7"/>
  <c r="X1416" i="7"/>
  <c r="U1417" i="7"/>
  <c r="V1417" i="7" s="1"/>
  <c r="W1416" i="7"/>
  <c r="Q1404" i="7"/>
  <c r="W1404" i="7" s="1"/>
  <c r="P1405" i="7"/>
  <c r="W1470" i="7"/>
  <c r="X1470" i="7"/>
  <c r="Q1495" i="7"/>
  <c r="W1495" i="7" s="1"/>
  <c r="P1496" i="7"/>
  <c r="Q1487" i="7"/>
  <c r="W1487" i="7" s="1"/>
  <c r="P1488" i="7"/>
  <c r="Q1479" i="7"/>
  <c r="W1479" i="7" s="1"/>
  <c r="P1480" i="7"/>
  <c r="AA1480" i="7" s="1"/>
  <c r="Q1471" i="7"/>
  <c r="X1471" i="7" s="1"/>
  <c r="P1472" i="7"/>
  <c r="Q1463" i="7"/>
  <c r="U1463" i="7" s="1"/>
  <c r="V1463" i="7" s="1"/>
  <c r="P1464" i="7"/>
  <c r="Q1455" i="7"/>
  <c r="W1455" i="7" s="1"/>
  <c r="P1456" i="7"/>
  <c r="Q1447" i="7"/>
  <c r="W1447" i="7" s="1"/>
  <c r="P1448" i="7"/>
  <c r="Q1439" i="7"/>
  <c r="W1439" i="7" s="1"/>
  <c r="P1440" i="7"/>
  <c r="Q1431" i="7"/>
  <c r="U1431" i="7" s="1"/>
  <c r="V1431" i="7" s="1"/>
  <c r="P1432" i="7"/>
  <c r="Q1424" i="7"/>
  <c r="W1424" i="7" s="1"/>
  <c r="P1425" i="7"/>
  <c r="W1414" i="7"/>
  <c r="X1404" i="7"/>
  <c r="U1405" i="7"/>
  <c r="V1405" i="7" s="1"/>
  <c r="Q1423" i="7"/>
  <c r="X1423" i="7" s="1"/>
  <c r="P1424" i="7"/>
  <c r="Q1415" i="7"/>
  <c r="U1415" i="7" s="1"/>
  <c r="V1415" i="7" s="1"/>
  <c r="P1416" i="7"/>
  <c r="Q1407" i="7"/>
  <c r="W1407" i="7" s="1"/>
  <c r="P1408" i="7"/>
  <c r="Q1399" i="7"/>
  <c r="W1399" i="7" s="1"/>
  <c r="P1400" i="7"/>
  <c r="Q1391" i="7"/>
  <c r="W1391" i="7" s="1"/>
  <c r="P1392" i="7"/>
  <c r="Q1383" i="7"/>
  <c r="W1383" i="7" s="1"/>
  <c r="P1384" i="7"/>
  <c r="Q1375" i="7"/>
  <c r="W1375" i="7" s="1"/>
  <c r="P1376" i="7"/>
  <c r="Q1367" i="7"/>
  <c r="X1367" i="7" s="1"/>
  <c r="P1368" i="7"/>
  <c r="Q1359" i="7"/>
  <c r="W1359" i="7" s="1"/>
  <c r="P1360" i="7"/>
  <c r="Q1351" i="7"/>
  <c r="W1351" i="7" s="1"/>
  <c r="P1352" i="7"/>
  <c r="Q1343" i="7"/>
  <c r="X1343" i="7" s="1"/>
  <c r="P1344" i="7"/>
  <c r="Q1335" i="7"/>
  <c r="X1335" i="7" s="1"/>
  <c r="P1336" i="7"/>
  <c r="Q1327" i="7"/>
  <c r="W1327" i="7" s="1"/>
  <c r="P1328" i="7"/>
  <c r="Q1319" i="7"/>
  <c r="X1319" i="7" s="1"/>
  <c r="P1320" i="7"/>
  <c r="Q1311" i="7"/>
  <c r="W1311" i="7" s="1"/>
  <c r="P1312" i="7"/>
  <c r="Q1303" i="7"/>
  <c r="W1303" i="7" s="1"/>
  <c r="P1304" i="7"/>
  <c r="Q1295" i="7"/>
  <c r="W1295" i="7" s="1"/>
  <c r="P1296" i="7"/>
  <c r="Q1287" i="7"/>
  <c r="W1287" i="7" s="1"/>
  <c r="P1288" i="7"/>
  <c r="U1276" i="7"/>
  <c r="V1276" i="7" s="1"/>
  <c r="X1275" i="7"/>
  <c r="W1398" i="7"/>
  <c r="U1399" i="7"/>
  <c r="V1399" i="7" s="1"/>
  <c r="X1398" i="7"/>
  <c r="W1390" i="7"/>
  <c r="U1391" i="7"/>
  <c r="V1391" i="7" s="1"/>
  <c r="X1390" i="7"/>
  <c r="W1382" i="7"/>
  <c r="X1382" i="7"/>
  <c r="U1383" i="7"/>
  <c r="V1383" i="7" s="1"/>
  <c r="W1374" i="7"/>
  <c r="X1374" i="7"/>
  <c r="W1366" i="7"/>
  <c r="X1366" i="7"/>
  <c r="U1367" i="7"/>
  <c r="V1367" i="7" s="1"/>
  <c r="W1358" i="7"/>
  <c r="X1358" i="7"/>
  <c r="W1350" i="7"/>
  <c r="X1350" i="7"/>
  <c r="W1342" i="7"/>
  <c r="X1342" i="7"/>
  <c r="W1334" i="7"/>
  <c r="X1334" i="7"/>
  <c r="U1335" i="7"/>
  <c r="V1335" i="7" s="1"/>
  <c r="W1326" i="7"/>
  <c r="X1326" i="7"/>
  <c r="U1327" i="7"/>
  <c r="V1327" i="7" s="1"/>
  <c r="W1318" i="7"/>
  <c r="X1318" i="7"/>
  <c r="W1310" i="7"/>
  <c r="X1310" i="7"/>
  <c r="W1302" i="7"/>
  <c r="X1302" i="7"/>
  <c r="W1294" i="7"/>
  <c r="X1294" i="7"/>
  <c r="W1286" i="7"/>
  <c r="X1286" i="7"/>
  <c r="Q1275" i="7"/>
  <c r="W1275" i="7" s="1"/>
  <c r="P1276" i="7"/>
  <c r="Q1251" i="7"/>
  <c r="W1251" i="7" s="1"/>
  <c r="P1252" i="7"/>
  <c r="Q1381" i="7"/>
  <c r="W1381" i="7" s="1"/>
  <c r="P1382" i="7"/>
  <c r="Q1373" i="7"/>
  <c r="U1373" i="7" s="1"/>
  <c r="V1373" i="7" s="1"/>
  <c r="P1374" i="7"/>
  <c r="Q1365" i="7"/>
  <c r="W1365" i="7" s="1"/>
  <c r="P1366" i="7"/>
  <c r="Q1357" i="7"/>
  <c r="W1357" i="7" s="1"/>
  <c r="P1358" i="7"/>
  <c r="Q1349" i="7"/>
  <c r="W1349" i="7" s="1"/>
  <c r="P1350" i="7"/>
  <c r="Q1341" i="7"/>
  <c r="U1341" i="7" s="1"/>
  <c r="V1341" i="7" s="1"/>
  <c r="P1342" i="7"/>
  <c r="Q1333" i="7"/>
  <c r="W1333" i="7" s="1"/>
  <c r="P1334" i="7"/>
  <c r="Q1325" i="7"/>
  <c r="U1325" i="7" s="1"/>
  <c r="V1325" i="7" s="1"/>
  <c r="P1326" i="7"/>
  <c r="Q1317" i="7"/>
  <c r="W1317" i="7" s="1"/>
  <c r="P1318" i="7"/>
  <c r="Q1309" i="7"/>
  <c r="U1309" i="7" s="1"/>
  <c r="V1309" i="7" s="1"/>
  <c r="P1310" i="7"/>
  <c r="Q1301" i="7"/>
  <c r="W1301" i="7" s="1"/>
  <c r="P1302" i="7"/>
  <c r="Q1293" i="7"/>
  <c r="W1293" i="7" s="1"/>
  <c r="P1294" i="7"/>
  <c r="U1280" i="7"/>
  <c r="V1280" i="7" s="1"/>
  <c r="X1279" i="7"/>
  <c r="W1279" i="7"/>
  <c r="Q1263" i="7"/>
  <c r="W1263" i="7" s="1"/>
  <c r="P1264" i="7"/>
  <c r="W1400" i="7"/>
  <c r="X1400" i="7"/>
  <c r="W1392" i="7"/>
  <c r="X1392" i="7"/>
  <c r="U1393" i="7"/>
  <c r="V1393" i="7" s="1"/>
  <c r="W1384" i="7"/>
  <c r="X1384" i="7"/>
  <c r="U1385" i="7"/>
  <c r="V1385" i="7" s="1"/>
  <c r="U1377" i="7"/>
  <c r="V1377" i="7" s="1"/>
  <c r="W1376" i="7"/>
  <c r="X1376" i="7"/>
  <c r="U1369" i="7"/>
  <c r="V1369" i="7" s="1"/>
  <c r="W1368" i="7"/>
  <c r="X1368" i="7"/>
  <c r="U1361" i="7"/>
  <c r="V1361" i="7" s="1"/>
  <c r="W1360" i="7"/>
  <c r="X1360" i="7"/>
  <c r="U1353" i="7"/>
  <c r="V1353" i="7" s="1"/>
  <c r="W1352" i="7"/>
  <c r="X1352" i="7"/>
  <c r="U1345" i="7"/>
  <c r="V1345" i="7" s="1"/>
  <c r="W1344" i="7"/>
  <c r="X1344" i="7"/>
  <c r="U1337" i="7"/>
  <c r="V1337" i="7" s="1"/>
  <c r="W1336" i="7"/>
  <c r="X1336" i="7"/>
  <c r="U1329" i="7"/>
  <c r="V1329" i="7" s="1"/>
  <c r="W1328" i="7"/>
  <c r="X1328" i="7"/>
  <c r="U1321" i="7"/>
  <c r="V1321" i="7" s="1"/>
  <c r="W1320" i="7"/>
  <c r="X1320" i="7"/>
  <c r="U1313" i="7"/>
  <c r="V1313" i="7" s="1"/>
  <c r="W1312" i="7"/>
  <c r="X1312" i="7"/>
  <c r="U1305" i="7"/>
  <c r="V1305" i="7" s="1"/>
  <c r="W1304" i="7"/>
  <c r="X1304" i="7"/>
  <c r="U1297" i="7"/>
  <c r="V1297" i="7" s="1"/>
  <c r="W1296" i="7"/>
  <c r="X1296" i="7"/>
  <c r="U1289" i="7"/>
  <c r="V1289" i="7" s="1"/>
  <c r="W1288" i="7"/>
  <c r="X1288" i="7"/>
  <c r="Q1281" i="7"/>
  <c r="W1281" i="7" s="1"/>
  <c r="P1282" i="7"/>
  <c r="X1269" i="7"/>
  <c r="W1269" i="7"/>
  <c r="Q1243" i="7"/>
  <c r="U1243" i="7" s="1"/>
  <c r="V1243" i="7" s="1"/>
  <c r="P1244" i="7"/>
  <c r="Q1278" i="7"/>
  <c r="X1278" i="7" s="1"/>
  <c r="P1279" i="7"/>
  <c r="Q1270" i="7"/>
  <c r="W1270" i="7" s="1"/>
  <c r="P1271" i="7"/>
  <c r="Q1262" i="7"/>
  <c r="W1262" i="7" s="1"/>
  <c r="P1263" i="7"/>
  <c r="Q1254" i="7"/>
  <c r="X1254" i="7" s="1"/>
  <c r="P1255" i="7"/>
  <c r="Q1246" i="7"/>
  <c r="W1246" i="7" s="1"/>
  <c r="P1247" i="7"/>
  <c r="Q1238" i="7"/>
  <c r="W1238" i="7" s="1"/>
  <c r="P1239" i="7"/>
  <c r="Q1230" i="7"/>
  <c r="W1230" i="7" s="1"/>
  <c r="P1231" i="7"/>
  <c r="Q1222" i="7"/>
  <c r="W1222" i="7" s="1"/>
  <c r="P1223" i="7"/>
  <c r="Q1214" i="7"/>
  <c r="X1214" i="7" s="1"/>
  <c r="P1215" i="7"/>
  <c r="Q1202" i="7"/>
  <c r="U1202" i="7" s="1"/>
  <c r="V1202" i="7" s="1"/>
  <c r="P1203" i="7"/>
  <c r="X1190" i="7"/>
  <c r="U1191" i="7"/>
  <c r="V1191" i="7" s="1"/>
  <c r="W1190" i="7"/>
  <c r="Q1170" i="7"/>
  <c r="W1170" i="7" s="1"/>
  <c r="P1171" i="7"/>
  <c r="Q1261" i="7"/>
  <c r="W1261" i="7" s="1"/>
  <c r="P1262" i="7"/>
  <c r="Q1253" i="7"/>
  <c r="W1253" i="7" s="1"/>
  <c r="P1254" i="7"/>
  <c r="Q1245" i="7"/>
  <c r="U1245" i="7" s="1"/>
  <c r="V1245" i="7" s="1"/>
  <c r="P1246" i="7"/>
  <c r="Q1237" i="7"/>
  <c r="W1237" i="7" s="1"/>
  <c r="P1238" i="7"/>
  <c r="Q1229" i="7"/>
  <c r="U1229" i="7" s="1"/>
  <c r="V1229" i="7" s="1"/>
  <c r="P1230" i="7"/>
  <c r="Q1221" i="7"/>
  <c r="X1221" i="7" s="1"/>
  <c r="P1222" i="7"/>
  <c r="Q1213" i="7"/>
  <c r="U1213" i="7" s="1"/>
  <c r="V1213" i="7" s="1"/>
  <c r="P1214" i="7"/>
  <c r="X1204" i="7"/>
  <c r="W1204" i="7"/>
  <c r="U1205" i="7"/>
  <c r="V1205" i="7" s="1"/>
  <c r="U1189" i="7"/>
  <c r="V1189" i="7" s="1"/>
  <c r="X1188" i="7"/>
  <c r="W1188" i="7"/>
  <c r="W1280" i="7"/>
  <c r="U1281" i="7"/>
  <c r="V1281" i="7" s="1"/>
  <c r="X1280" i="7"/>
  <c r="W1272" i="7"/>
  <c r="U1273" i="7"/>
  <c r="V1273" i="7" s="1"/>
  <c r="X1272" i="7"/>
  <c r="U1265" i="7"/>
  <c r="V1265" i="7" s="1"/>
  <c r="W1264" i="7"/>
  <c r="X1264" i="7"/>
  <c r="U1257" i="7"/>
  <c r="V1257" i="7" s="1"/>
  <c r="W1256" i="7"/>
  <c r="X1256" i="7"/>
  <c r="U1249" i="7"/>
  <c r="V1249" i="7" s="1"/>
  <c r="W1248" i="7"/>
  <c r="X1248" i="7"/>
  <c r="U1241" i="7"/>
  <c r="V1241" i="7" s="1"/>
  <c r="W1240" i="7"/>
  <c r="X1240" i="7"/>
  <c r="X1232" i="7"/>
  <c r="U1233" i="7"/>
  <c r="V1233" i="7" s="1"/>
  <c r="W1232" i="7"/>
  <c r="X1224" i="7"/>
  <c r="U1225" i="7"/>
  <c r="V1225" i="7" s="1"/>
  <c r="W1224" i="7"/>
  <c r="X1216" i="7"/>
  <c r="U1217" i="7"/>
  <c r="V1217" i="7" s="1"/>
  <c r="W1216" i="7"/>
  <c r="Q1210" i="7"/>
  <c r="X1210" i="7" s="1"/>
  <c r="P1211" i="7"/>
  <c r="W1197" i="7"/>
  <c r="U1198" i="7"/>
  <c r="V1198" i="7" s="1"/>
  <c r="X1197" i="7"/>
  <c r="W1186" i="7"/>
  <c r="U1232" i="7"/>
  <c r="V1232" i="7" s="1"/>
  <c r="W1231" i="7"/>
  <c r="X1231" i="7"/>
  <c r="U1224" i="7"/>
  <c r="V1224" i="7" s="1"/>
  <c r="W1223" i="7"/>
  <c r="X1223" i="7"/>
  <c r="U1216" i="7"/>
  <c r="V1216" i="7" s="1"/>
  <c r="W1215" i="7"/>
  <c r="X1215" i="7"/>
  <c r="U1207" i="7"/>
  <c r="V1207" i="7" s="1"/>
  <c r="W1206" i="7"/>
  <c r="X1206" i="7"/>
  <c r="X1196" i="7"/>
  <c r="U1197" i="7"/>
  <c r="V1197" i="7" s="1"/>
  <c r="W1196" i="7"/>
  <c r="U1185" i="7"/>
  <c r="V1185" i="7" s="1"/>
  <c r="X1184" i="7"/>
  <c r="W1184" i="7"/>
  <c r="Q1211" i="7"/>
  <c r="W1211" i="7" s="1"/>
  <c r="P1212" i="7"/>
  <c r="Q1203" i="7"/>
  <c r="U1203" i="7" s="1"/>
  <c r="V1203" i="7" s="1"/>
  <c r="P1204" i="7"/>
  <c r="Q1195" i="7"/>
  <c r="W1195" i="7" s="1"/>
  <c r="P1196" i="7"/>
  <c r="Q1187" i="7"/>
  <c r="X1187" i="7" s="1"/>
  <c r="P1188" i="7"/>
  <c r="Q1179" i="7"/>
  <c r="W1179" i="7" s="1"/>
  <c r="P1180" i="7"/>
  <c r="Q1171" i="7"/>
  <c r="W1171" i="7" s="1"/>
  <c r="P1172" i="7"/>
  <c r="Q1163" i="7"/>
  <c r="U1163" i="7" s="1"/>
  <c r="V1163" i="7" s="1"/>
  <c r="P1164" i="7"/>
  <c r="Q1155" i="7"/>
  <c r="W1155" i="7" s="1"/>
  <c r="P1156" i="7"/>
  <c r="Q1147" i="7"/>
  <c r="W1147" i="7" s="1"/>
  <c r="P1148" i="7"/>
  <c r="Q1139" i="7"/>
  <c r="W1139" i="7" s="1"/>
  <c r="P1140" i="7"/>
  <c r="Q1131" i="7"/>
  <c r="W1131" i="7" s="1"/>
  <c r="P1132" i="7"/>
  <c r="Q1123" i="7"/>
  <c r="W1123" i="7" s="1"/>
  <c r="P1124" i="7"/>
  <c r="U1112" i="7"/>
  <c r="V1112" i="7" s="1"/>
  <c r="U1086" i="7"/>
  <c r="V1086" i="7" s="1"/>
  <c r="W1085" i="7"/>
  <c r="X1085" i="7"/>
  <c r="W1154" i="7"/>
  <c r="X1154" i="7"/>
  <c r="W1146" i="7"/>
  <c r="X1146" i="7"/>
  <c r="W1138" i="7"/>
  <c r="X1138" i="7"/>
  <c r="W1130" i="7"/>
  <c r="X1130" i="7"/>
  <c r="U1131" i="7"/>
  <c r="V1131" i="7" s="1"/>
  <c r="W1122" i="7"/>
  <c r="X1122" i="7"/>
  <c r="X1115" i="7"/>
  <c r="Q1093" i="7"/>
  <c r="W1093" i="7" s="1"/>
  <c r="P1094" i="7"/>
  <c r="W1189" i="7"/>
  <c r="X1189" i="7"/>
  <c r="U1190" i="7"/>
  <c r="V1190" i="7" s="1"/>
  <c r="X1181" i="7"/>
  <c r="W1181" i="7"/>
  <c r="U1182" i="7"/>
  <c r="V1182" i="7" s="1"/>
  <c r="X1173" i="7"/>
  <c r="W1173" i="7"/>
  <c r="U1174" i="7"/>
  <c r="V1174" i="7" s="1"/>
  <c r="X1165" i="7"/>
  <c r="W1165" i="7"/>
  <c r="X1157" i="7"/>
  <c r="W1157" i="7"/>
  <c r="X1149" i="7"/>
  <c r="U1150" i="7"/>
  <c r="V1150" i="7" s="1"/>
  <c r="W1149" i="7"/>
  <c r="X1141" i="7"/>
  <c r="W1141" i="7"/>
  <c r="X1133" i="7"/>
  <c r="U1134" i="7"/>
  <c r="V1134" i="7" s="1"/>
  <c r="W1133" i="7"/>
  <c r="X1125" i="7"/>
  <c r="U1126" i="7"/>
  <c r="V1126" i="7" s="1"/>
  <c r="W1125" i="7"/>
  <c r="X1117" i="7"/>
  <c r="W1117" i="7"/>
  <c r="U1118" i="7"/>
  <c r="V1118" i="7" s="1"/>
  <c r="P1112" i="7"/>
  <c r="Q1111" i="7"/>
  <c r="U1111" i="7" s="1"/>
  <c r="V1111" i="7" s="1"/>
  <c r="X1099" i="7"/>
  <c r="W1099" i="7"/>
  <c r="Q1180" i="7"/>
  <c r="U1180" i="7" s="1"/>
  <c r="V1180" i="7" s="1"/>
  <c r="P1181" i="7"/>
  <c r="Q1172" i="7"/>
  <c r="U1172" i="7" s="1"/>
  <c r="V1172" i="7" s="1"/>
  <c r="P1173" i="7"/>
  <c r="Q1164" i="7"/>
  <c r="U1164" i="7" s="1"/>
  <c r="V1164" i="7" s="1"/>
  <c r="P1165" i="7"/>
  <c r="Q1156" i="7"/>
  <c r="X1156" i="7" s="1"/>
  <c r="P1157" i="7"/>
  <c r="Q1148" i="7"/>
  <c r="X1148" i="7" s="1"/>
  <c r="P1149" i="7"/>
  <c r="Q1140" i="7"/>
  <c r="U1140" i="7" s="1"/>
  <c r="V1140" i="7" s="1"/>
  <c r="P1141" i="7"/>
  <c r="Q1132" i="7"/>
  <c r="W1132" i="7" s="1"/>
  <c r="P1133" i="7"/>
  <c r="Q1124" i="7"/>
  <c r="W1124" i="7" s="1"/>
  <c r="P1125" i="7"/>
  <c r="X1113" i="7"/>
  <c r="U1114" i="7"/>
  <c r="V1114" i="7" s="1"/>
  <c r="W1113" i="7"/>
  <c r="U1098" i="7"/>
  <c r="V1098" i="7" s="1"/>
  <c r="W1097" i="7"/>
  <c r="X1097" i="7"/>
  <c r="Q1116" i="7"/>
  <c r="W1116" i="7" s="1"/>
  <c r="P1117" i="7"/>
  <c r="Q1108" i="7"/>
  <c r="W1108" i="7" s="1"/>
  <c r="P1109" i="7"/>
  <c r="Q1100" i="7"/>
  <c r="X1100" i="7" s="1"/>
  <c r="P1101" i="7"/>
  <c r="Q1092" i="7"/>
  <c r="W1092" i="7" s="1"/>
  <c r="P1093" i="7"/>
  <c r="Q1084" i="7"/>
  <c r="W1084" i="7" s="1"/>
  <c r="P1085" i="7"/>
  <c r="Q1076" i="7"/>
  <c r="U1076" i="7" s="1"/>
  <c r="V1076" i="7" s="1"/>
  <c r="P1077" i="7"/>
  <c r="Q1068" i="7"/>
  <c r="X1068" i="7" s="1"/>
  <c r="P1069" i="7"/>
  <c r="Q1060" i="7"/>
  <c r="U1060" i="7" s="1"/>
  <c r="V1060" i="7" s="1"/>
  <c r="P1061" i="7"/>
  <c r="Q1052" i="7"/>
  <c r="U1052" i="7" s="1"/>
  <c r="V1052" i="7" s="1"/>
  <c r="P1053" i="7"/>
  <c r="Q1043" i="7"/>
  <c r="W1043" i="7" s="1"/>
  <c r="P1044" i="7"/>
  <c r="X1033" i="7"/>
  <c r="U1034" i="7"/>
  <c r="V1034" i="7" s="1"/>
  <c r="W1033" i="7"/>
  <c r="Q1095" i="7"/>
  <c r="U1095" i="7" s="1"/>
  <c r="V1095" i="7" s="1"/>
  <c r="P1096" i="7"/>
  <c r="Q1087" i="7"/>
  <c r="W1087" i="7" s="1"/>
  <c r="P1088" i="7"/>
  <c r="Q1079" i="7"/>
  <c r="W1079" i="7" s="1"/>
  <c r="P1080" i="7"/>
  <c r="Q1071" i="7"/>
  <c r="U1071" i="7" s="1"/>
  <c r="V1071" i="7" s="1"/>
  <c r="P1072" i="7"/>
  <c r="Q1063" i="7"/>
  <c r="W1063" i="7" s="1"/>
  <c r="P1064" i="7"/>
  <c r="Q1055" i="7"/>
  <c r="W1055" i="7" s="1"/>
  <c r="P1056" i="7"/>
  <c r="Q1047" i="7"/>
  <c r="X1047" i="7" s="1"/>
  <c r="P1048" i="7"/>
  <c r="X1037" i="7"/>
  <c r="W1037" i="7"/>
  <c r="U1024" i="7"/>
  <c r="V1024" i="7" s="1"/>
  <c r="W1023" i="7"/>
  <c r="X1023" i="7"/>
  <c r="Q1106" i="7"/>
  <c r="U1106" i="7" s="1"/>
  <c r="V1106" i="7" s="1"/>
  <c r="P1107" i="7"/>
  <c r="Q1098" i="7"/>
  <c r="W1098" i="7" s="1"/>
  <c r="P1099" i="7"/>
  <c r="Q1090" i="7"/>
  <c r="W1090" i="7" s="1"/>
  <c r="P1091" i="7"/>
  <c r="Q1082" i="7"/>
  <c r="W1082" i="7" s="1"/>
  <c r="P1083" i="7"/>
  <c r="Q1074" i="7"/>
  <c r="U1074" i="7" s="1"/>
  <c r="V1074" i="7" s="1"/>
  <c r="P1075" i="7"/>
  <c r="Q1066" i="7"/>
  <c r="W1066" i="7" s="1"/>
  <c r="P1067" i="7"/>
  <c r="Q1058" i="7"/>
  <c r="W1058" i="7" s="1"/>
  <c r="P1059" i="7"/>
  <c r="Q1050" i="7"/>
  <c r="W1050" i="7" s="1"/>
  <c r="P1051" i="7"/>
  <c r="U1042" i="7"/>
  <c r="V1042" i="7" s="1"/>
  <c r="W1041" i="7"/>
  <c r="X1041" i="7"/>
  <c r="X1029" i="7"/>
  <c r="W1029" i="7"/>
  <c r="W1073" i="7"/>
  <c r="X1073" i="7"/>
  <c r="W1065" i="7"/>
  <c r="X1065" i="7"/>
  <c r="W1057" i="7"/>
  <c r="X1057" i="7"/>
  <c r="W1049" i="7"/>
  <c r="X1049" i="7"/>
  <c r="Q1039" i="7"/>
  <c r="U1039" i="7" s="1"/>
  <c r="V1039" i="7" s="1"/>
  <c r="P1040" i="7"/>
  <c r="X1027" i="7"/>
  <c r="W1027" i="7"/>
  <c r="Q1038" i="7"/>
  <c r="W1038" i="7" s="1"/>
  <c r="P1039" i="7"/>
  <c r="Q1030" i="7"/>
  <c r="W1030" i="7" s="1"/>
  <c r="P1031" i="7"/>
  <c r="Q1022" i="7"/>
  <c r="W1022" i="7" s="1"/>
  <c r="P1023" i="7"/>
  <c r="Q1014" i="7"/>
  <c r="W1014" i="7" s="1"/>
  <c r="P1015" i="7"/>
  <c r="Q1006" i="7"/>
  <c r="X1006" i="7" s="1"/>
  <c r="P1007" i="7"/>
  <c r="Q998" i="7"/>
  <c r="X998" i="7" s="1"/>
  <c r="P999" i="7"/>
  <c r="Q990" i="7"/>
  <c r="W990" i="7" s="1"/>
  <c r="P991" i="7"/>
  <c r="Q982" i="7"/>
  <c r="U982" i="7" s="1"/>
  <c r="V982" i="7" s="1"/>
  <c r="P983" i="7"/>
  <c r="W966" i="7"/>
  <c r="Q1021" i="7"/>
  <c r="X1021" i="7" s="1"/>
  <c r="P1022" i="7"/>
  <c r="Q1013" i="7"/>
  <c r="W1013" i="7" s="1"/>
  <c r="P1014" i="7"/>
  <c r="Q1005" i="7"/>
  <c r="U1005" i="7" s="1"/>
  <c r="V1005" i="7" s="1"/>
  <c r="P1006" i="7"/>
  <c r="Q997" i="7"/>
  <c r="X997" i="7" s="1"/>
  <c r="P998" i="7"/>
  <c r="Q989" i="7"/>
  <c r="W989" i="7" s="1"/>
  <c r="P990" i="7"/>
  <c r="Q981" i="7"/>
  <c r="W981" i="7" s="1"/>
  <c r="P982" i="7"/>
  <c r="Q970" i="7"/>
  <c r="W970" i="7" s="1"/>
  <c r="P971" i="7"/>
  <c r="W1032" i="7"/>
  <c r="X1032" i="7"/>
  <c r="U1033" i="7"/>
  <c r="V1033" i="7" s="1"/>
  <c r="W1024" i="7"/>
  <c r="X1024" i="7"/>
  <c r="U1025" i="7"/>
  <c r="V1025" i="7" s="1"/>
  <c r="X1016" i="7"/>
  <c r="U1017" i="7"/>
  <c r="V1017" i="7" s="1"/>
  <c r="W1016" i="7"/>
  <c r="X1008" i="7"/>
  <c r="U1009" i="7"/>
  <c r="V1009" i="7" s="1"/>
  <c r="W1008" i="7"/>
  <c r="X1000" i="7"/>
  <c r="U1001" i="7"/>
  <c r="V1001" i="7" s="1"/>
  <c r="W1000" i="7"/>
  <c r="X992" i="7"/>
  <c r="U993" i="7"/>
  <c r="V993" i="7" s="1"/>
  <c r="W992" i="7"/>
  <c r="X982" i="7"/>
  <c r="X972" i="7"/>
  <c r="U973" i="7"/>
  <c r="V973" i="7" s="1"/>
  <c r="W972" i="7"/>
  <c r="U1020" i="7"/>
  <c r="V1020" i="7" s="1"/>
  <c r="W1019" i="7"/>
  <c r="X1019" i="7"/>
  <c r="U1012" i="7"/>
  <c r="V1012" i="7" s="1"/>
  <c r="W1011" i="7"/>
  <c r="X1011" i="7"/>
  <c r="U1004" i="7"/>
  <c r="V1004" i="7" s="1"/>
  <c r="W1003" i="7"/>
  <c r="X1003" i="7"/>
  <c r="W995" i="7"/>
  <c r="X995" i="7"/>
  <c r="U988" i="7"/>
  <c r="V988" i="7" s="1"/>
  <c r="W987" i="7"/>
  <c r="X987" i="7"/>
  <c r="Q978" i="7"/>
  <c r="W978" i="7" s="1"/>
  <c r="P979" i="7"/>
  <c r="Q966" i="7"/>
  <c r="U966" i="7" s="1"/>
  <c r="V966" i="7" s="1"/>
  <c r="P967" i="7"/>
  <c r="Q983" i="7"/>
  <c r="X983" i="7" s="1"/>
  <c r="P984" i="7"/>
  <c r="Q975" i="7"/>
  <c r="X975" i="7" s="1"/>
  <c r="P976" i="7"/>
  <c r="Q967" i="7"/>
  <c r="W967" i="7" s="1"/>
  <c r="P968" i="7"/>
  <c r="Q959" i="7"/>
  <c r="U959" i="7" s="1"/>
  <c r="V959" i="7" s="1"/>
  <c r="P960" i="7"/>
  <c r="Q951" i="7"/>
  <c r="W951" i="7" s="1"/>
  <c r="P952" i="7"/>
  <c r="W939" i="7"/>
  <c r="X939" i="7"/>
  <c r="Q931" i="7"/>
  <c r="W931" i="7" s="1"/>
  <c r="P932" i="7"/>
  <c r="Q923" i="7"/>
  <c r="U923" i="7" s="1"/>
  <c r="V923" i="7" s="1"/>
  <c r="P924" i="7"/>
  <c r="Q940" i="7"/>
  <c r="W940" i="7" s="1"/>
  <c r="P941" i="7"/>
  <c r="W927" i="7"/>
  <c r="X927" i="7"/>
  <c r="U928" i="7"/>
  <c r="V928" i="7" s="1"/>
  <c r="X965" i="7"/>
  <c r="W965" i="7"/>
  <c r="X957" i="7"/>
  <c r="W957" i="7"/>
  <c r="U958" i="7"/>
  <c r="V958" i="7" s="1"/>
  <c r="X949" i="7"/>
  <c r="W949" i="7"/>
  <c r="U950" i="7"/>
  <c r="V950" i="7" s="1"/>
  <c r="X942" i="7"/>
  <c r="U943" i="7"/>
  <c r="V943" i="7" s="1"/>
  <c r="W942" i="7"/>
  <c r="Q930" i="7"/>
  <c r="U930" i="7" s="1"/>
  <c r="V930" i="7" s="1"/>
  <c r="P931" i="7"/>
  <c r="U965" i="7"/>
  <c r="V965" i="7" s="1"/>
  <c r="X964" i="7"/>
  <c r="W964" i="7"/>
  <c r="U957" i="7"/>
  <c r="V957" i="7" s="1"/>
  <c r="X956" i="7"/>
  <c r="W956" i="7"/>
  <c r="U949" i="7"/>
  <c r="V949" i="7" s="1"/>
  <c r="X948" i="7"/>
  <c r="W948" i="7"/>
  <c r="Q943" i="7"/>
  <c r="W943" i="7" s="1"/>
  <c r="P944" i="7"/>
  <c r="Q932" i="7"/>
  <c r="W932" i="7" s="1"/>
  <c r="P933" i="7"/>
  <c r="Q941" i="7"/>
  <c r="W941" i="7" s="1"/>
  <c r="P942" i="7"/>
  <c r="Q933" i="7"/>
  <c r="W933" i="7" s="1"/>
  <c r="P934" i="7"/>
  <c r="Q925" i="7"/>
  <c r="W925" i="7" s="1"/>
  <c r="P926" i="7"/>
  <c r="Q917" i="7"/>
  <c r="W917" i="7" s="1"/>
  <c r="P918" i="7"/>
  <c r="Q909" i="7"/>
  <c r="W909" i="7" s="1"/>
  <c r="P910" i="7"/>
  <c r="Q901" i="7"/>
  <c r="W901" i="7" s="1"/>
  <c r="P902" i="7"/>
  <c r="Q890" i="7"/>
  <c r="W890" i="7" s="1"/>
  <c r="P891" i="7"/>
  <c r="Q924" i="7"/>
  <c r="W924" i="7" s="1"/>
  <c r="P925" i="7"/>
  <c r="Q916" i="7"/>
  <c r="W916" i="7" s="1"/>
  <c r="P917" i="7"/>
  <c r="Q908" i="7"/>
  <c r="W908" i="7" s="1"/>
  <c r="P909" i="7"/>
  <c r="Q900" i="7"/>
  <c r="W900" i="7" s="1"/>
  <c r="P901" i="7"/>
  <c r="W886" i="7"/>
  <c r="Q915" i="7"/>
  <c r="W915" i="7" s="1"/>
  <c r="P916" i="7"/>
  <c r="Q907" i="7"/>
  <c r="W907" i="7" s="1"/>
  <c r="P908" i="7"/>
  <c r="Q899" i="7"/>
  <c r="W899" i="7" s="1"/>
  <c r="P900" i="7"/>
  <c r="Q886" i="7"/>
  <c r="U886" i="7" s="1"/>
  <c r="V886" i="7" s="1"/>
  <c r="P887" i="7"/>
  <c r="Q918" i="7"/>
  <c r="W918" i="7" s="1"/>
  <c r="P919" i="7"/>
  <c r="Q910" i="7"/>
  <c r="W910" i="7" s="1"/>
  <c r="P911" i="7"/>
  <c r="Q902" i="7"/>
  <c r="W902" i="7" s="1"/>
  <c r="P903" i="7"/>
  <c r="P895" i="7"/>
  <c r="Q894" i="7"/>
  <c r="W894" i="7" s="1"/>
  <c r="Q878" i="7"/>
  <c r="W878" i="7" s="1"/>
  <c r="P879" i="7"/>
  <c r="Q887" i="7"/>
  <c r="U887" i="7" s="1"/>
  <c r="V887" i="7" s="1"/>
  <c r="P888" i="7"/>
  <c r="Q879" i="7"/>
  <c r="W879" i="7" s="1"/>
  <c r="P880" i="7"/>
  <c r="Q871" i="7"/>
  <c r="U871" i="7" s="1"/>
  <c r="V871" i="7" s="1"/>
  <c r="P872" i="7"/>
  <c r="Q862" i="7"/>
  <c r="W862" i="7" s="1"/>
  <c r="P863" i="7"/>
  <c r="W874" i="7"/>
  <c r="X874" i="7"/>
  <c r="U875" i="7"/>
  <c r="V875" i="7" s="1"/>
  <c r="W866" i="7"/>
  <c r="X866" i="7"/>
  <c r="U867" i="7"/>
  <c r="V867" i="7" s="1"/>
  <c r="X858" i="7"/>
  <c r="W858" i="7"/>
  <c r="Q893" i="7"/>
  <c r="W893" i="7" s="1"/>
  <c r="P894" i="7"/>
  <c r="Q885" i="7"/>
  <c r="X885" i="7" s="1"/>
  <c r="P886" i="7"/>
  <c r="Q877" i="7"/>
  <c r="W877" i="7" s="1"/>
  <c r="P878" i="7"/>
  <c r="Q869" i="7"/>
  <c r="U869" i="7" s="1"/>
  <c r="V869" i="7" s="1"/>
  <c r="P870" i="7"/>
  <c r="W857" i="7"/>
  <c r="U858" i="7"/>
  <c r="V858" i="7" s="1"/>
  <c r="X857" i="7"/>
  <c r="U881" i="7"/>
  <c r="V881" i="7" s="1"/>
  <c r="X880" i="7"/>
  <c r="W880" i="7"/>
  <c r="U873" i="7"/>
  <c r="V873" i="7" s="1"/>
  <c r="W872" i="7"/>
  <c r="X872" i="7"/>
  <c r="U862" i="7"/>
  <c r="V862" i="7" s="1"/>
  <c r="X861" i="7"/>
  <c r="Q853" i="7"/>
  <c r="U853" i="7" s="1"/>
  <c r="V853" i="7" s="1"/>
  <c r="P854" i="7"/>
  <c r="Q859" i="7"/>
  <c r="W859" i="7" s="1"/>
  <c r="P860" i="7"/>
  <c r="Q851" i="7"/>
  <c r="X851" i="7" s="1"/>
  <c r="P852" i="7"/>
  <c r="Q843" i="7"/>
  <c r="X843" i="7" s="1"/>
  <c r="P844" i="7"/>
  <c r="Q835" i="7"/>
  <c r="W835" i="7" s="1"/>
  <c r="P836" i="7"/>
  <c r="X850" i="7"/>
  <c r="W850" i="7"/>
  <c r="W842" i="7"/>
  <c r="X842" i="7"/>
  <c r="U843" i="7"/>
  <c r="V843" i="7" s="1"/>
  <c r="W834" i="7"/>
  <c r="X834" i="7"/>
  <c r="U835" i="7"/>
  <c r="V835" i="7" s="1"/>
  <c r="Q826" i="7"/>
  <c r="W826" i="7" s="1"/>
  <c r="P827" i="7"/>
  <c r="X845" i="7"/>
  <c r="U846" i="7"/>
  <c r="V846" i="7" s="1"/>
  <c r="W845" i="7"/>
  <c r="X837" i="7"/>
  <c r="U838" i="7"/>
  <c r="V838" i="7" s="1"/>
  <c r="W837" i="7"/>
  <c r="Q830" i="7"/>
  <c r="U830" i="7" s="1"/>
  <c r="V830" i="7" s="1"/>
  <c r="P831" i="7"/>
  <c r="W848" i="7"/>
  <c r="X848" i="7"/>
  <c r="U841" i="7"/>
  <c r="V841" i="7" s="1"/>
  <c r="W840" i="7"/>
  <c r="X840" i="7"/>
  <c r="X832" i="7"/>
  <c r="U833" i="7"/>
  <c r="V833" i="7" s="1"/>
  <c r="U832" i="7"/>
  <c r="V832" i="7" s="1"/>
  <c r="W831" i="7"/>
  <c r="X831" i="7"/>
  <c r="W823" i="7"/>
  <c r="U824" i="7"/>
  <c r="V824" i="7" s="1"/>
  <c r="X823" i="7"/>
  <c r="W815" i="7"/>
  <c r="X815" i="7"/>
  <c r="Q807" i="7"/>
  <c r="W807" i="7" s="1"/>
  <c r="P808" i="7"/>
  <c r="Q818" i="7"/>
  <c r="X818" i="7" s="1"/>
  <c r="P819" i="7"/>
  <c r="Q810" i="7"/>
  <c r="W810" i="7" s="1"/>
  <c r="P811" i="7"/>
  <c r="Q825" i="7"/>
  <c r="W825" i="7" s="1"/>
  <c r="P826" i="7"/>
  <c r="Q817" i="7"/>
  <c r="X817" i="7" s="1"/>
  <c r="P818" i="7"/>
  <c r="Q809" i="7"/>
  <c r="W809" i="7" s="1"/>
  <c r="P810" i="7"/>
  <c r="U821" i="7"/>
  <c r="V821" i="7" s="1"/>
  <c r="W820" i="7"/>
  <c r="X820" i="7"/>
  <c r="U813" i="7"/>
  <c r="V813" i="7" s="1"/>
  <c r="W812" i="7"/>
  <c r="X812" i="7"/>
  <c r="W806" i="7"/>
  <c r="U807" i="7"/>
  <c r="V807" i="7" s="1"/>
  <c r="X806" i="7"/>
  <c r="Q804" i="7"/>
  <c r="W804" i="7" s="1"/>
  <c r="P805" i="7"/>
  <c r="Q796" i="7"/>
  <c r="W796" i="7" s="1"/>
  <c r="P797" i="7"/>
  <c r="X803" i="7"/>
  <c r="W803" i="7"/>
  <c r="X795" i="7"/>
  <c r="W795" i="7"/>
  <c r="Q782" i="7"/>
  <c r="W782" i="7" s="1"/>
  <c r="P783" i="7"/>
  <c r="Q798" i="7"/>
  <c r="W798" i="7" s="1"/>
  <c r="P799" i="7"/>
  <c r="Q788" i="7"/>
  <c r="W788" i="7" s="1"/>
  <c r="P789" i="7"/>
  <c r="Q786" i="7"/>
  <c r="W786" i="7" s="1"/>
  <c r="P787" i="7"/>
  <c r="Q789" i="7"/>
  <c r="W789" i="7" s="1"/>
  <c r="P790" i="7"/>
  <c r="Q781" i="7"/>
  <c r="U781" i="7" s="1"/>
  <c r="V781" i="7" s="1"/>
  <c r="P782" i="7"/>
  <c r="X770" i="7"/>
  <c r="Q776" i="7"/>
  <c r="X776" i="7" s="1"/>
  <c r="P777" i="7"/>
  <c r="Q791" i="7"/>
  <c r="W791" i="7" s="1"/>
  <c r="P792" i="7"/>
  <c r="Q783" i="7"/>
  <c r="W783" i="7" s="1"/>
  <c r="P784" i="7"/>
  <c r="Q775" i="7"/>
  <c r="U775" i="7" s="1"/>
  <c r="V775" i="7" s="1"/>
  <c r="P776" i="7"/>
  <c r="U768" i="7"/>
  <c r="V768" i="7" s="1"/>
  <c r="W767" i="7"/>
  <c r="X767" i="7"/>
  <c r="U760" i="7"/>
  <c r="V760" i="7" s="1"/>
  <c r="W759" i="7"/>
  <c r="X759" i="7"/>
  <c r="Q770" i="7"/>
  <c r="U770" i="7" s="1"/>
  <c r="V770" i="7" s="1"/>
  <c r="P771" i="7"/>
  <c r="Q762" i="7"/>
  <c r="X762" i="7" s="1"/>
  <c r="P763" i="7"/>
  <c r="Q773" i="7"/>
  <c r="W773" i="7" s="1"/>
  <c r="P774" i="7"/>
  <c r="Q765" i="7"/>
  <c r="X765" i="7" s="1"/>
  <c r="P766" i="7"/>
  <c r="Q757" i="7"/>
  <c r="W757" i="7" s="1"/>
  <c r="P758" i="7"/>
  <c r="Q764" i="7"/>
  <c r="U764" i="7" s="1"/>
  <c r="V764" i="7" s="1"/>
  <c r="P765" i="7"/>
  <c r="Q756" i="7"/>
  <c r="W756" i="7" s="1"/>
  <c r="P757" i="7"/>
  <c r="W30" i="7"/>
  <c r="X66" i="7"/>
  <c r="X383" i="7"/>
  <c r="X527" i="7"/>
  <c r="X617" i="7"/>
  <c r="X682" i="7"/>
  <c r="X586" i="7"/>
  <c r="X700" i="7"/>
  <c r="U642" i="7"/>
  <c r="V642" i="7" s="1"/>
  <c r="X563" i="7"/>
  <c r="U186" i="7"/>
  <c r="V186" i="7" s="1"/>
  <c r="X389" i="7"/>
  <c r="X689" i="7"/>
  <c r="U688" i="7"/>
  <c r="V688" i="7" s="1"/>
  <c r="X722" i="7"/>
  <c r="X502" i="7"/>
  <c r="X491" i="7"/>
  <c r="X473" i="7"/>
  <c r="X717" i="7"/>
  <c r="X65" i="7"/>
  <c r="X351" i="7"/>
  <c r="U146" i="7"/>
  <c r="V146" i="7" s="1"/>
  <c r="W390" i="7"/>
  <c r="U261" i="7"/>
  <c r="V261" i="7" s="1"/>
  <c r="X139" i="7"/>
  <c r="W255" i="7"/>
  <c r="X195" i="7"/>
  <c r="U338" i="7"/>
  <c r="V338" i="7" s="1"/>
  <c r="U326" i="7"/>
  <c r="V326" i="7" s="1"/>
  <c r="X339" i="7"/>
  <c r="W113" i="7"/>
  <c r="W187" i="7"/>
  <c r="U422" i="7"/>
  <c r="V422" i="7" s="1"/>
  <c r="W539" i="7"/>
  <c r="X633" i="7"/>
  <c r="X733" i="7"/>
  <c r="X510" i="7"/>
  <c r="U565" i="7"/>
  <c r="V565" i="7" s="1"/>
  <c r="U577" i="7"/>
  <c r="V577" i="7" s="1"/>
  <c r="U741" i="7"/>
  <c r="V741" i="7" s="1"/>
  <c r="X652" i="7"/>
  <c r="X438" i="7"/>
  <c r="X75" i="7"/>
  <c r="W120" i="7"/>
  <c r="X295" i="7"/>
  <c r="W222" i="7"/>
  <c r="W283" i="7"/>
  <c r="U181" i="7"/>
  <c r="V181" i="7" s="1"/>
  <c r="U239" i="7"/>
  <c r="V239" i="7" s="1"/>
  <c r="U568" i="7"/>
  <c r="V568" i="7" s="1"/>
  <c r="X484" i="7"/>
  <c r="X214" i="7"/>
  <c r="P570" i="7"/>
  <c r="U284" i="7"/>
  <c r="V284" i="7" s="1"/>
  <c r="W350" i="7"/>
  <c r="Q560" i="7"/>
  <c r="W560" i="7" s="1"/>
  <c r="P561" i="7"/>
  <c r="Q271" i="7"/>
  <c r="U271" i="7" s="1"/>
  <c r="V271" i="7" s="1"/>
  <c r="P272" i="7"/>
  <c r="W182" i="7"/>
  <c r="Q470" i="7"/>
  <c r="W470" i="7" s="1"/>
  <c r="P471" i="7"/>
  <c r="X158" i="7"/>
  <c r="Q532" i="7"/>
  <c r="P533" i="7"/>
  <c r="W146" i="7"/>
  <c r="P420" i="7"/>
  <c r="P196" i="7"/>
  <c r="P638" i="7"/>
  <c r="P601" i="7"/>
  <c r="P569" i="7"/>
  <c r="P486" i="7"/>
  <c r="P416" i="7"/>
  <c r="P155" i="7"/>
  <c r="P653" i="7"/>
  <c r="P262" i="7"/>
  <c r="P226" i="7"/>
  <c r="P149" i="7"/>
  <c r="P69" i="7"/>
  <c r="P579" i="7"/>
  <c r="P472" i="7"/>
  <c r="P285" i="7"/>
  <c r="P455" i="7"/>
  <c r="P217" i="7"/>
  <c r="P129" i="7"/>
  <c r="P720" i="7"/>
  <c r="P647" i="7"/>
  <c r="P602" i="7"/>
  <c r="P517" i="7"/>
  <c r="P447" i="7"/>
  <c r="P312" i="7"/>
  <c r="P393" i="7"/>
  <c r="P176" i="7"/>
  <c r="P84" i="7"/>
  <c r="P742" i="7"/>
  <c r="P626" i="7"/>
  <c r="P597" i="7"/>
  <c r="P544" i="7"/>
  <c r="P427" i="7"/>
  <c r="P247" i="7"/>
  <c r="P137" i="7"/>
  <c r="P649" i="7"/>
  <c r="P592" i="7"/>
  <c r="P508" i="7"/>
  <c r="P423" i="7"/>
  <c r="P354" i="7"/>
  <c r="P258" i="7"/>
  <c r="P218" i="7"/>
  <c r="P94" i="7"/>
  <c r="P65" i="7"/>
  <c r="P675" i="7"/>
  <c r="P636" i="7"/>
  <c r="P434" i="7"/>
  <c r="P397" i="7"/>
  <c r="P201" i="7"/>
  <c r="P85" i="7"/>
  <c r="W295" i="7"/>
  <c r="X296" i="7"/>
  <c r="W477" i="7"/>
  <c r="W482" i="7"/>
  <c r="X146" i="7"/>
  <c r="U295" i="7"/>
  <c r="V295" i="7" s="1"/>
  <c r="U283" i="7"/>
  <c r="V283" i="7" s="1"/>
  <c r="Q199" i="7"/>
  <c r="P200" i="7"/>
  <c r="Q314" i="7"/>
  <c r="P315" i="7"/>
  <c r="Q592" i="7"/>
  <c r="W592" i="7" s="1"/>
  <c r="P593" i="7"/>
  <c r="Q656" i="7"/>
  <c r="P657" i="7"/>
  <c r="Q397" i="7"/>
  <c r="W397" i="7" s="1"/>
  <c r="P398" i="7"/>
  <c r="Q403" i="7"/>
  <c r="P404" i="7"/>
  <c r="Q79" i="7"/>
  <c r="P80" i="7"/>
  <c r="Q303" i="7"/>
  <c r="P304" i="7"/>
  <c r="Q151" i="7"/>
  <c r="X151" i="7" s="1"/>
  <c r="P152" i="7"/>
  <c r="Q163" i="7"/>
  <c r="P164" i="7"/>
  <c r="Q48" i="7"/>
  <c r="P49" i="7"/>
  <c r="Q126" i="7"/>
  <c r="W126" i="7" s="1"/>
  <c r="P127" i="7"/>
  <c r="Q653" i="7"/>
  <c r="P654" i="7"/>
  <c r="Q57" i="7"/>
  <c r="W57" i="7" s="1"/>
  <c r="P58" i="7"/>
  <c r="Q404" i="7"/>
  <c r="P405" i="7"/>
  <c r="Q260" i="7"/>
  <c r="P261" i="7"/>
  <c r="Q558" i="7"/>
  <c r="P559" i="7"/>
  <c r="Q417" i="7"/>
  <c r="P418" i="7"/>
  <c r="Q647" i="7"/>
  <c r="X647" i="7" s="1"/>
  <c r="P648" i="7"/>
  <c r="Q329" i="7"/>
  <c r="P330" i="7"/>
  <c r="Q445" i="7"/>
  <c r="P446" i="7"/>
  <c r="Q630" i="7"/>
  <c r="X630" i="7" s="1"/>
  <c r="P631" i="7"/>
  <c r="Q221" i="7"/>
  <c r="U221" i="7" s="1"/>
  <c r="V221" i="7" s="1"/>
  <c r="P222" i="7"/>
  <c r="Q571" i="7"/>
  <c r="P572" i="7"/>
  <c r="Q680" i="7"/>
  <c r="P681" i="7"/>
  <c r="Q501" i="7"/>
  <c r="P502" i="7"/>
  <c r="Q709" i="7"/>
  <c r="P710" i="7"/>
  <c r="Q478" i="7"/>
  <c r="P479" i="7"/>
  <c r="Q371" i="7"/>
  <c r="X371" i="7" s="1"/>
  <c r="P372" i="7"/>
  <c r="Q749" i="7"/>
  <c r="P750" i="7"/>
  <c r="Q316" i="7"/>
  <c r="W316" i="7" s="1"/>
  <c r="P317" i="7"/>
  <c r="Q597" i="7"/>
  <c r="P598" i="7"/>
  <c r="Q125" i="7"/>
  <c r="W125" i="7" s="1"/>
  <c r="P126" i="7"/>
  <c r="Q515" i="7"/>
  <c r="W515" i="7" s="1"/>
  <c r="P516" i="7"/>
  <c r="Q691" i="7"/>
  <c r="W691" i="7" s="1"/>
  <c r="P692" i="7"/>
  <c r="Q690" i="7"/>
  <c r="W690" i="7" s="1"/>
  <c r="P691" i="7"/>
  <c r="W353" i="7"/>
  <c r="W309" i="7"/>
  <c r="Q81" i="7"/>
  <c r="W81" i="7" s="1"/>
  <c r="P82" i="7"/>
  <c r="Q499" i="7"/>
  <c r="X499" i="7" s="1"/>
  <c r="P500" i="7"/>
  <c r="Q755" i="7"/>
  <c r="X755" i="7" s="1"/>
  <c r="W282" i="7"/>
  <c r="U298" i="7"/>
  <c r="V298" i="7" s="1"/>
  <c r="X298" i="7"/>
  <c r="X443" i="7"/>
  <c r="U66" i="7"/>
  <c r="V66" i="7" s="1"/>
  <c r="X419" i="7"/>
  <c r="X120" i="7"/>
  <c r="W188" i="7"/>
  <c r="W313" i="7"/>
  <c r="U442" i="7"/>
  <c r="V442" i="7" s="1"/>
  <c r="X229" i="7"/>
  <c r="W367" i="7"/>
  <c r="X72" i="7"/>
  <c r="U236" i="7"/>
  <c r="V236" i="7" s="1"/>
  <c r="X94" i="7"/>
  <c r="X248" i="7"/>
  <c r="W173" i="7"/>
  <c r="W237" i="7"/>
  <c r="U268" i="7"/>
  <c r="V268" i="7" s="1"/>
  <c r="W93" i="7"/>
  <c r="X166" i="7"/>
  <c r="W406" i="7"/>
  <c r="W455" i="7"/>
  <c r="W519" i="7"/>
  <c r="U145" i="7"/>
  <c r="V145" i="7" s="1"/>
  <c r="W436" i="7"/>
  <c r="W634" i="7"/>
  <c r="X152" i="7"/>
  <c r="X377" i="7"/>
  <c r="X441" i="7"/>
  <c r="X505" i="7"/>
  <c r="U160" i="7"/>
  <c r="V160" i="7" s="1"/>
  <c r="X149" i="7"/>
  <c r="X451" i="7"/>
  <c r="W105" i="7"/>
  <c r="X395" i="7"/>
  <c r="X426" i="7"/>
  <c r="X264" i="7"/>
  <c r="W432" i="7"/>
  <c r="W305" i="7"/>
  <c r="W509" i="7"/>
  <c r="U251" i="7"/>
  <c r="V251" i="7" s="1"/>
  <c r="X359" i="7"/>
  <c r="W723" i="7"/>
  <c r="W235" i="7"/>
  <c r="W461" i="7"/>
  <c r="U536" i="7"/>
  <c r="V536" i="7" s="1"/>
  <c r="X663" i="7"/>
  <c r="X532" i="7"/>
  <c r="X343" i="7"/>
  <c r="W610" i="7"/>
  <c r="U26" i="7"/>
  <c r="V26" i="7" s="1"/>
  <c r="W557" i="7"/>
  <c r="X702" i="7"/>
  <c r="U285" i="7"/>
  <c r="V285" i="7" s="1"/>
  <c r="W54" i="7"/>
  <c r="U30" i="7"/>
  <c r="V30" i="7" s="1"/>
  <c r="U108" i="7"/>
  <c r="V108" i="7" s="1"/>
  <c r="U97" i="7"/>
  <c r="V97" i="7" s="1"/>
  <c r="U62" i="7"/>
  <c r="V62" i="7" s="1"/>
  <c r="W189" i="7"/>
  <c r="U148" i="7"/>
  <c r="V148" i="7" s="1"/>
  <c r="W63" i="7"/>
  <c r="W514" i="7"/>
  <c r="X231" i="7"/>
  <c r="X67" i="7"/>
  <c r="U116" i="7"/>
  <c r="V116" i="7" s="1"/>
  <c r="W274" i="7"/>
  <c r="U367" i="7"/>
  <c r="V367" i="7" s="1"/>
  <c r="U41" i="7"/>
  <c r="V41" i="7" s="1"/>
  <c r="W157" i="7"/>
  <c r="X507" i="7"/>
  <c r="X184" i="7"/>
  <c r="U313" i="7"/>
  <c r="V313" i="7" s="1"/>
  <c r="W228" i="7"/>
  <c r="W158" i="7"/>
  <c r="U431" i="7"/>
  <c r="V431" i="7" s="1"/>
  <c r="X183" i="7"/>
  <c r="X224" i="7"/>
  <c r="U282" i="7"/>
  <c r="V282" i="7" s="1"/>
  <c r="X442" i="7"/>
  <c r="W569" i="7"/>
  <c r="W697" i="7"/>
  <c r="W635" i="7"/>
  <c r="W719" i="7"/>
  <c r="U664" i="7"/>
  <c r="V664" i="7" s="1"/>
  <c r="U120" i="7"/>
  <c r="V120" i="7" s="1"/>
  <c r="W186" i="7"/>
  <c r="U576" i="7"/>
  <c r="V576" i="7" s="1"/>
  <c r="U232" i="7"/>
  <c r="V232" i="7" s="1"/>
  <c r="X382" i="7"/>
  <c r="U562" i="7"/>
  <c r="V562" i="7" s="1"/>
  <c r="X691" i="7"/>
  <c r="X349" i="7"/>
  <c r="U598" i="7"/>
  <c r="V598" i="7" s="1"/>
  <c r="U588" i="7"/>
  <c r="V588" i="7" s="1"/>
  <c r="X730" i="7"/>
  <c r="U701" i="7"/>
  <c r="V701" i="7" s="1"/>
  <c r="X729" i="7"/>
  <c r="X654" i="7"/>
  <c r="U678" i="7"/>
  <c r="V678" i="7" s="1"/>
  <c r="W583" i="7"/>
  <c r="X639" i="7"/>
  <c r="U744" i="7"/>
  <c r="V744" i="7" s="1"/>
  <c r="P552" i="7"/>
  <c r="P616" i="7"/>
  <c r="P205" i="7"/>
  <c r="W181" i="7"/>
  <c r="W352" i="7"/>
  <c r="U98" i="7"/>
  <c r="V98" i="7" s="1"/>
  <c r="W351" i="7"/>
  <c r="U222" i="7"/>
  <c r="V222" i="7" s="1"/>
  <c r="W240" i="7"/>
  <c r="W239" i="7"/>
  <c r="W421" i="7"/>
  <c r="W298" i="7"/>
  <c r="U390" i="7"/>
  <c r="V390" i="7" s="1"/>
  <c r="W40" i="7"/>
  <c r="U113" i="7"/>
  <c r="V113" i="7" s="1"/>
  <c r="W551" i="7"/>
  <c r="X219" i="7"/>
  <c r="X310" i="7"/>
  <c r="U378" i="7"/>
  <c r="V378" i="7" s="1"/>
  <c r="P721" i="7"/>
  <c r="P604" i="7"/>
  <c r="P143" i="7"/>
  <c r="P611" i="7"/>
  <c r="P555" i="7"/>
  <c r="P294" i="7"/>
  <c r="P377" i="7"/>
  <c r="P185" i="7"/>
  <c r="X285" i="7"/>
  <c r="X569" i="7"/>
  <c r="X97" i="7"/>
  <c r="X719" i="7"/>
  <c r="X62" i="7"/>
  <c r="X598" i="7"/>
  <c r="X41" i="7"/>
  <c r="W185" i="7"/>
  <c r="X367" i="7"/>
  <c r="X565" i="7"/>
  <c r="U224" i="7"/>
  <c r="V224" i="7" s="1"/>
  <c r="U67" i="7"/>
  <c r="V67" i="7" s="1"/>
  <c r="U654" i="7"/>
  <c r="V654" i="7" s="1"/>
  <c r="U382" i="7"/>
  <c r="V382" i="7" s="1"/>
  <c r="P755" i="7"/>
  <c r="P727" i="7"/>
  <c r="P431" i="7"/>
  <c r="P392" i="7"/>
  <c r="P356" i="7"/>
  <c r="P642" i="7"/>
  <c r="P279" i="7"/>
  <c r="P83" i="7"/>
  <c r="P606" i="7"/>
  <c r="P350" i="7"/>
  <c r="P587" i="7"/>
  <c r="P522" i="7"/>
  <c r="P161" i="7"/>
  <c r="W422" i="7"/>
  <c r="X707" i="7"/>
  <c r="P747" i="7"/>
  <c r="P458" i="7"/>
  <c r="P388" i="7"/>
  <c r="P192" i="7"/>
  <c r="P658" i="7"/>
  <c r="P547" i="7"/>
  <c r="P464" i="7"/>
  <c r="P540" i="7"/>
  <c r="P259" i="7"/>
  <c r="P235" i="7"/>
  <c r="P153" i="7"/>
  <c r="P717" i="7"/>
  <c r="P618" i="7"/>
  <c r="P390" i="7"/>
  <c r="P190" i="7"/>
  <c r="P165" i="7"/>
  <c r="P699" i="7"/>
  <c r="P473" i="7"/>
  <c r="P329" i="7"/>
  <c r="P277" i="7"/>
  <c r="P245" i="7"/>
  <c r="P209" i="7"/>
  <c r="X55" i="7"/>
  <c r="X422" i="7"/>
  <c r="W588" i="7"/>
  <c r="X116" i="7"/>
  <c r="X635" i="7"/>
  <c r="W327" i="7"/>
  <c r="W639" i="7"/>
  <c r="W389" i="7"/>
  <c r="U68" i="7"/>
  <c r="V68" i="7" s="1"/>
  <c r="U651" i="7"/>
  <c r="V651" i="7" s="1"/>
  <c r="U569" i="7"/>
  <c r="V569" i="7" s="1"/>
  <c r="W84" i="7"/>
  <c r="Q166" i="7"/>
  <c r="W166" i="7" s="1"/>
  <c r="P167" i="7"/>
  <c r="Q49" i="7"/>
  <c r="W49" i="7" s="1"/>
  <c r="P50" i="7"/>
  <c r="Q321" i="7"/>
  <c r="U321" i="7" s="1"/>
  <c r="V321" i="7" s="1"/>
  <c r="P322" i="7"/>
  <c r="Q332" i="7"/>
  <c r="U332" i="7" s="1"/>
  <c r="V332" i="7" s="1"/>
  <c r="P333" i="7"/>
  <c r="Q612" i="7"/>
  <c r="U612" i="7" s="1"/>
  <c r="V612" i="7" s="1"/>
  <c r="P613" i="7"/>
  <c r="Q529" i="7"/>
  <c r="P530" i="7"/>
  <c r="U613" i="7"/>
  <c r="V613" i="7" s="1"/>
  <c r="W613" i="7"/>
  <c r="Q373" i="7"/>
  <c r="X373" i="7" s="1"/>
  <c r="P374" i="7"/>
  <c r="Q518" i="7"/>
  <c r="X518" i="7" s="1"/>
  <c r="P519" i="7"/>
  <c r="Q602" i="7"/>
  <c r="U602" i="7" s="1"/>
  <c r="V602" i="7" s="1"/>
  <c r="P603" i="7"/>
  <c r="Q312" i="7"/>
  <c r="X312" i="7" s="1"/>
  <c r="P313" i="7"/>
  <c r="Q670" i="7"/>
  <c r="W670" i="7" s="1"/>
  <c r="P671" i="7"/>
  <c r="Q281" i="7"/>
  <c r="U281" i="7" s="1"/>
  <c r="V281" i="7" s="1"/>
  <c r="P282" i="7"/>
  <c r="U119" i="7"/>
  <c r="V119" i="7" s="1"/>
  <c r="W119" i="7"/>
  <c r="Q547" i="7"/>
  <c r="X547" i="7" s="1"/>
  <c r="P548" i="7"/>
  <c r="Q413" i="7"/>
  <c r="W413" i="7" s="1"/>
  <c r="P414" i="7"/>
  <c r="U115" i="7"/>
  <c r="V115" i="7" s="1"/>
  <c r="U114" i="7"/>
  <c r="V114" i="7" s="1"/>
  <c r="X108" i="7"/>
  <c r="X107" i="7"/>
  <c r="U191" i="7"/>
  <c r="V191" i="7" s="1"/>
  <c r="U189" i="7"/>
  <c r="V189" i="7" s="1"/>
  <c r="X189" i="7"/>
  <c r="X63" i="7"/>
  <c r="U63" i="7"/>
  <c r="V63" i="7" s="1"/>
  <c r="X69" i="7"/>
  <c r="W68" i="7"/>
  <c r="X225" i="7"/>
  <c r="U226" i="7"/>
  <c r="V226" i="7" s="1"/>
  <c r="U386" i="7"/>
  <c r="V386" i="7" s="1"/>
  <c r="W386" i="7"/>
  <c r="U231" i="7"/>
  <c r="V231" i="7" s="1"/>
  <c r="X230" i="7"/>
  <c r="W231" i="7"/>
  <c r="W230" i="7"/>
  <c r="X236" i="7"/>
  <c r="W387" i="7"/>
  <c r="U388" i="7"/>
  <c r="V388" i="7" s="1"/>
  <c r="Q345" i="7"/>
  <c r="U345" i="7" s="1"/>
  <c r="V345" i="7" s="1"/>
  <c r="P346" i="7"/>
  <c r="W726" i="7"/>
  <c r="U726" i="7"/>
  <c r="V726" i="7" s="1"/>
  <c r="X252" i="7"/>
  <c r="U252" i="7"/>
  <c r="V252" i="7" s="1"/>
  <c r="U125" i="7"/>
  <c r="V125" i="7" s="1"/>
  <c r="U495" i="7"/>
  <c r="V495" i="7" s="1"/>
  <c r="U494" i="7"/>
  <c r="V494" i="7" s="1"/>
  <c r="X495" i="7"/>
  <c r="X226" i="7"/>
  <c r="U185" i="7"/>
  <c r="V185" i="7" s="1"/>
  <c r="U184" i="7"/>
  <c r="V184" i="7" s="1"/>
  <c r="U484" i="7"/>
  <c r="V484" i="7" s="1"/>
  <c r="W483" i="7"/>
  <c r="X228" i="7"/>
  <c r="U229" i="7"/>
  <c r="V229" i="7" s="1"/>
  <c r="U158" i="7"/>
  <c r="V158" i="7" s="1"/>
  <c r="U182" i="7"/>
  <c r="V182" i="7" s="1"/>
  <c r="X182" i="7"/>
  <c r="U506" i="7"/>
  <c r="V506" i="7" s="1"/>
  <c r="U693" i="7"/>
  <c r="V693" i="7" s="1"/>
  <c r="X692" i="7"/>
  <c r="U579" i="7"/>
  <c r="V579" i="7" s="1"/>
  <c r="X578" i="7"/>
  <c r="U740" i="7"/>
  <c r="V740" i="7" s="1"/>
  <c r="U739" i="7"/>
  <c r="V739" i="7" s="1"/>
  <c r="X448" i="7"/>
  <c r="W689" i="7"/>
  <c r="U690" i="7"/>
  <c r="V690" i="7" s="1"/>
  <c r="X688" i="7"/>
  <c r="X690" i="7"/>
  <c r="X664" i="7"/>
  <c r="X566" i="7"/>
  <c r="U349" i="7"/>
  <c r="V349" i="7" s="1"/>
  <c r="W349" i="7"/>
  <c r="W730" i="7"/>
  <c r="U730" i="7"/>
  <c r="V730" i="7" s="1"/>
  <c r="X741" i="7"/>
  <c r="W741" i="7"/>
  <c r="W654" i="7"/>
  <c r="U510" i="7"/>
  <c r="V510" i="7" s="1"/>
  <c r="U583" i="7"/>
  <c r="V583" i="7" s="1"/>
  <c r="X583" i="7"/>
  <c r="X727" i="7"/>
  <c r="U728" i="7"/>
  <c r="V728" i="7" s="1"/>
  <c r="U727" i="7"/>
  <c r="V727" i="7" s="1"/>
  <c r="X212" i="7"/>
  <c r="X724" i="7"/>
  <c r="Q400" i="7"/>
  <c r="W400" i="7" s="1"/>
  <c r="P401" i="7"/>
  <c r="Q114" i="7"/>
  <c r="X114" i="7" s="1"/>
  <c r="P115" i="7"/>
  <c r="P344" i="7"/>
  <c r="P256" i="7"/>
  <c r="P448" i="7"/>
  <c r="P255" i="7"/>
  <c r="P102" i="7"/>
  <c r="P29" i="7"/>
  <c r="X156" i="7"/>
  <c r="W494" i="7"/>
  <c r="W575" i="7"/>
  <c r="W743" i="7"/>
  <c r="U539" i="7"/>
  <c r="V539" i="7" s="1"/>
  <c r="P735" i="7"/>
  <c r="P697" i="7"/>
  <c r="P474" i="7"/>
  <c r="P469" i="7"/>
  <c r="P441" i="7"/>
  <c r="P159" i="7"/>
  <c r="P173" i="7"/>
  <c r="P146" i="7"/>
  <c r="P708" i="7"/>
  <c r="P646" i="7"/>
  <c r="P532" i="7"/>
  <c r="P509" i="7"/>
  <c r="P335" i="7"/>
  <c r="P287" i="7"/>
  <c r="P487" i="7"/>
  <c r="P183" i="7"/>
  <c r="P95" i="7"/>
  <c r="P70" i="7"/>
  <c r="P724" i="7"/>
  <c r="P668" i="7"/>
  <c r="P625" i="7"/>
  <c r="P542" i="7"/>
  <c r="P482" i="7"/>
  <c r="P445" i="7"/>
  <c r="P358" i="7"/>
  <c r="P334" i="7"/>
  <c r="P286" i="7"/>
  <c r="P732" i="7"/>
  <c r="P656" i="7"/>
  <c r="P513" i="7"/>
  <c r="P389" i="7"/>
  <c r="P150" i="7"/>
  <c r="X125" i="7"/>
  <c r="X148" i="7"/>
  <c r="W225" i="7"/>
  <c r="W191" i="7"/>
  <c r="W229" i="7"/>
  <c r="W196" i="7"/>
  <c r="W184" i="7"/>
  <c r="W738" i="7"/>
  <c r="X739" i="7"/>
  <c r="X115" i="7"/>
  <c r="W431" i="7"/>
  <c r="U230" i="7"/>
  <c r="V230" i="7" s="1"/>
  <c r="U228" i="7"/>
  <c r="V228" i="7" s="1"/>
  <c r="U697" i="7"/>
  <c r="V697" i="7" s="1"/>
  <c r="U225" i="7"/>
  <c r="V225" i="7" s="1"/>
  <c r="U43" i="7"/>
  <c r="V43" i="7" s="1"/>
  <c r="U88" i="7"/>
  <c r="V88" i="7" s="1"/>
  <c r="W41" i="7"/>
  <c r="W177" i="7"/>
  <c r="W348" i="7"/>
  <c r="X386" i="7"/>
  <c r="U42" i="7"/>
  <c r="V42" i="7" s="1"/>
  <c r="U55" i="7"/>
  <c r="V55" i="7" s="1"/>
  <c r="U310" i="7"/>
  <c r="V310" i="7" s="1"/>
  <c r="W495" i="7"/>
  <c r="W576" i="7"/>
  <c r="X431" i="7"/>
  <c r="U358" i="7"/>
  <c r="V358" i="7" s="1"/>
  <c r="X186" i="7"/>
  <c r="U214" i="7"/>
  <c r="V214" i="7" s="1"/>
  <c r="W484" i="7"/>
  <c r="X102" i="7"/>
  <c r="W595" i="7"/>
  <c r="P368" i="7"/>
  <c r="P224" i="7"/>
  <c r="W593" i="7"/>
  <c r="X233" i="7"/>
  <c r="U320" i="7"/>
  <c r="V320" i="7" s="1"/>
  <c r="U223" i="7"/>
  <c r="V223" i="7" s="1"/>
  <c r="X632" i="7"/>
  <c r="X745" i="7"/>
  <c r="W215" i="7"/>
  <c r="W337" i="7"/>
  <c r="X188" i="7"/>
  <c r="X313" i="7"/>
  <c r="W320" i="7"/>
  <c r="U138" i="7"/>
  <c r="V138" i="7" s="1"/>
  <c r="U235" i="7"/>
  <c r="V235" i="7" s="1"/>
  <c r="U427" i="7"/>
  <c r="V427" i="7" s="1"/>
  <c r="U110" i="7"/>
  <c r="V110" i="7" s="1"/>
  <c r="P376" i="7"/>
  <c r="P244" i="7"/>
  <c r="P144" i="7"/>
  <c r="P630" i="7"/>
  <c r="P589" i="7"/>
  <c r="P323" i="7"/>
  <c r="P40" i="7"/>
  <c r="P459" i="7"/>
  <c r="P120" i="7"/>
  <c r="P122" i="7"/>
  <c r="P609" i="7"/>
  <c r="P457" i="7"/>
  <c r="P48" i="7"/>
  <c r="P28" i="7"/>
  <c r="W636" i="7"/>
  <c r="X561" i="7"/>
  <c r="U387" i="7"/>
  <c r="V387" i="7" s="1"/>
  <c r="U632" i="7"/>
  <c r="V632" i="7" s="1"/>
  <c r="U187" i="7"/>
  <c r="V187" i="7" s="1"/>
  <c r="W115" i="7"/>
  <c r="W116" i="7"/>
  <c r="W226" i="7"/>
  <c r="U633" i="7"/>
  <c r="V633" i="7" s="1"/>
  <c r="W701" i="7"/>
  <c r="W562" i="7"/>
  <c r="U157" i="7"/>
  <c r="V157" i="7" s="1"/>
  <c r="W572" i="7"/>
  <c r="W577" i="7"/>
  <c r="W567" i="7"/>
  <c r="W67" i="7"/>
  <c r="W664" i="7"/>
  <c r="W382" i="7"/>
  <c r="U665" i="7"/>
  <c r="V665" i="7" s="1"/>
  <c r="U183" i="7"/>
  <c r="V183" i="7" s="1"/>
  <c r="X378" i="7"/>
  <c r="W688" i="7"/>
  <c r="W47" i="7"/>
  <c r="X123" i="7"/>
  <c r="U142" i="7"/>
  <c r="V142" i="7" s="1"/>
  <c r="W269" i="7"/>
  <c r="X180" i="7"/>
  <c r="W88" i="7"/>
  <c r="W162" i="7"/>
  <c r="W329" i="7"/>
  <c r="X185" i="7"/>
  <c r="X744" i="7"/>
  <c r="X34" i="7"/>
  <c r="U111" i="7"/>
  <c r="V111" i="7" s="1"/>
  <c r="W260" i="7"/>
  <c r="X294" i="7"/>
  <c r="U140" i="7"/>
  <c r="V140" i="7" s="1"/>
  <c r="U276" i="7"/>
  <c r="V276" i="7" s="1"/>
  <c r="W292" i="7"/>
  <c r="U69" i="7"/>
  <c r="V69" i="7" s="1"/>
  <c r="X197" i="7"/>
  <c r="W398" i="7"/>
  <c r="X335" i="7"/>
  <c r="W487" i="7"/>
  <c r="W468" i="7"/>
  <c r="X32" i="7"/>
  <c r="X85" i="7"/>
  <c r="X340" i="7"/>
  <c r="W739" i="7"/>
  <c r="W322" i="7"/>
  <c r="X458" i="7"/>
  <c r="U379" i="7"/>
  <c r="V379" i="7" s="1"/>
  <c r="W278" i="7"/>
  <c r="X464" i="7"/>
  <c r="U296" i="7"/>
  <c r="V296" i="7" s="1"/>
  <c r="X354" i="7"/>
  <c r="X60" i="7"/>
  <c r="W288" i="7"/>
  <c r="X457" i="7"/>
  <c r="X521" i="7"/>
  <c r="U586" i="7"/>
  <c r="V586" i="7" s="1"/>
  <c r="X570" i="7"/>
  <c r="W454" i="7"/>
  <c r="W541" i="7"/>
  <c r="X655" i="7"/>
  <c r="X59" i="7"/>
  <c r="X415" i="7"/>
  <c r="U716" i="7"/>
  <c r="V716" i="7" s="1"/>
  <c r="X686" i="7"/>
  <c r="X286" i="7"/>
  <c r="W347" i="7"/>
  <c r="W486" i="7"/>
  <c r="W621" i="7"/>
  <c r="X645" i="7"/>
  <c r="X608" i="7"/>
  <c r="U679" i="7"/>
  <c r="V679" i="7" s="1"/>
  <c r="X449" i="7"/>
  <c r="X676" i="7"/>
  <c r="W624" i="7"/>
  <c r="X540" i="7"/>
  <c r="W731" i="7"/>
  <c r="X648" i="7"/>
  <c r="W580" i="7"/>
  <c r="X712" i="7"/>
  <c r="X544" i="7"/>
  <c r="U695" i="7"/>
  <c r="V695" i="7" s="1"/>
  <c r="W95" i="7"/>
  <c r="W304" i="7"/>
  <c r="W341" i="7"/>
  <c r="W263" i="7"/>
  <c r="X346" i="7"/>
  <c r="X614" i="7"/>
  <c r="X319" i="7"/>
  <c r="W520" i="7"/>
  <c r="X480" i="7"/>
  <c r="X747" i="7"/>
  <c r="W668" i="7"/>
  <c r="P751" i="7"/>
  <c r="P695" i="7"/>
  <c r="P678" i="7"/>
  <c r="P590" i="7"/>
  <c r="P566" i="7"/>
  <c r="P496" i="7"/>
  <c r="P490" i="7"/>
  <c r="P492" i="7"/>
  <c r="P88" i="7"/>
  <c r="P63" i="7"/>
  <c r="P711" i="7"/>
  <c r="P311" i="7"/>
  <c r="P684" i="7"/>
  <c r="P660" i="7"/>
  <c r="P629" i="7"/>
  <c r="P610" i="7"/>
  <c r="P362" i="7"/>
  <c r="P198" i="7"/>
  <c r="P293" i="7"/>
  <c r="P273" i="7"/>
  <c r="P415" i="7"/>
  <c r="P237" i="7"/>
  <c r="P213" i="7"/>
  <c r="P197" i="7"/>
  <c r="W87" i="7"/>
  <c r="W355" i="7"/>
  <c r="W438" i="7"/>
  <c r="W238" i="7"/>
  <c r="W528" i="7"/>
  <c r="X713" i="7"/>
  <c r="W378" i="7"/>
  <c r="W536" i="7"/>
  <c r="W159" i="7"/>
  <c r="X239" i="7"/>
  <c r="X138" i="7"/>
  <c r="U87" i="7"/>
  <c r="V87" i="7" s="1"/>
  <c r="U188" i="7"/>
  <c r="V188" i="7" s="1"/>
  <c r="X51" i="7"/>
  <c r="X111" i="7"/>
  <c r="X37" i="7"/>
  <c r="X210" i="7"/>
  <c r="W98" i="7"/>
  <c r="W208" i="7"/>
  <c r="W404" i="7"/>
  <c r="W307" i="7"/>
  <c r="W410" i="7"/>
  <c r="X277" i="7"/>
  <c r="W356" i="7"/>
  <c r="U497" i="7"/>
  <c r="V497" i="7" s="1"/>
  <c r="W170" i="7"/>
  <c r="X526" i="7"/>
  <c r="X128" i="7"/>
  <c r="X168" i="7"/>
  <c r="W266" i="7"/>
  <c r="X401" i="7"/>
  <c r="P743" i="7"/>
  <c r="P525" i="7"/>
  <c r="P495" i="7"/>
  <c r="P685" i="7"/>
  <c r="P319" i="7"/>
  <c r="P295" i="7"/>
  <c r="P676" i="7"/>
  <c r="P621" i="7"/>
  <c r="P314" i="7"/>
  <c r="P270" i="7"/>
  <c r="P182" i="7"/>
  <c r="P119" i="7"/>
  <c r="P683" i="7"/>
  <c r="P357" i="7"/>
  <c r="P281" i="7"/>
  <c r="P413" i="7"/>
  <c r="P253" i="7"/>
  <c r="P411" i="7"/>
  <c r="X39" i="7"/>
  <c r="W311" i="7"/>
  <c r="W317" i="7"/>
  <c r="W250" i="7"/>
  <c r="X585" i="7"/>
  <c r="X694" i="7"/>
  <c r="W631" i="7"/>
  <c r="X42" i="7"/>
  <c r="X209" i="7"/>
  <c r="U112" i="7"/>
  <c r="V112" i="7" s="1"/>
  <c r="Q56" i="7"/>
  <c r="P57" i="7"/>
  <c r="Q74" i="7"/>
  <c r="X74" i="7" s="1"/>
  <c r="P75" i="7"/>
  <c r="Q364" i="7"/>
  <c r="U364" i="7" s="1"/>
  <c r="V364" i="7" s="1"/>
  <c r="P365" i="7"/>
  <c r="Q525" i="7"/>
  <c r="W525" i="7" s="1"/>
  <c r="P526" i="7"/>
  <c r="Q92" i="7"/>
  <c r="W92" i="7" s="1"/>
  <c r="P93" i="7"/>
  <c r="Q50" i="7"/>
  <c r="X50" i="7" s="1"/>
  <c r="P51" i="7"/>
  <c r="Q289" i="7"/>
  <c r="X289" i="7" s="1"/>
  <c r="P290" i="7"/>
  <c r="Q190" i="7"/>
  <c r="W190" i="7" s="1"/>
  <c r="P191" i="7"/>
  <c r="Q344" i="7"/>
  <c r="U344" i="7" s="1"/>
  <c r="V344" i="7" s="1"/>
  <c r="P345" i="7"/>
  <c r="Q505" i="7"/>
  <c r="W505" i="7" s="1"/>
  <c r="P506" i="7"/>
  <c r="Q530" i="7"/>
  <c r="X530" i="7" s="1"/>
  <c r="P531" i="7"/>
  <c r="Q594" i="7"/>
  <c r="X594" i="7" s="1"/>
  <c r="P595" i="7"/>
  <c r="Q517" i="7"/>
  <c r="X517" i="7" s="1"/>
  <c r="P518" i="7"/>
  <c r="Q666" i="7"/>
  <c r="U666" i="7" s="1"/>
  <c r="V666" i="7" s="1"/>
  <c r="P667" i="7"/>
  <c r="Q705" i="7"/>
  <c r="U705" i="7" s="1"/>
  <c r="V705" i="7" s="1"/>
  <c r="P706" i="7"/>
  <c r="Q270" i="7"/>
  <c r="X270" i="7" s="1"/>
  <c r="P271" i="7"/>
  <c r="Q462" i="7"/>
  <c r="W462" i="7" s="1"/>
  <c r="P463" i="7"/>
  <c r="X274" i="7"/>
  <c r="U274" i="7"/>
  <c r="V274" i="7" s="1"/>
  <c r="Q587" i="7"/>
  <c r="W587" i="7" s="1"/>
  <c r="P588" i="7"/>
  <c r="Q706" i="7"/>
  <c r="U706" i="7" s="1"/>
  <c r="V706" i="7" s="1"/>
  <c r="P707" i="7"/>
  <c r="U39" i="7"/>
  <c r="V39" i="7" s="1"/>
  <c r="U200" i="7"/>
  <c r="V200" i="7" s="1"/>
  <c r="X200" i="7"/>
  <c r="W90" i="7"/>
  <c r="X90" i="7"/>
  <c r="Q488" i="7"/>
  <c r="W488" i="7" s="1"/>
  <c r="P489" i="7"/>
  <c r="Q205" i="7"/>
  <c r="U205" i="7" s="1"/>
  <c r="V205" i="7" s="1"/>
  <c r="P206" i="7"/>
  <c r="Q253" i="7"/>
  <c r="X253" i="7" s="1"/>
  <c r="P254" i="7"/>
  <c r="W247" i="7"/>
  <c r="X80" i="7"/>
  <c r="X45" i="7"/>
  <c r="W45" i="7"/>
  <c r="W109" i="7"/>
  <c r="W301" i="7"/>
  <c r="Q132" i="7"/>
  <c r="W132" i="7" s="1"/>
  <c r="P133" i="7"/>
  <c r="U33" i="7"/>
  <c r="V33" i="7" s="1"/>
  <c r="X33" i="7"/>
  <c r="U117" i="7"/>
  <c r="V117" i="7" s="1"/>
  <c r="X117" i="7"/>
  <c r="X118" i="7"/>
  <c r="W434" i="7"/>
  <c r="Q627" i="7"/>
  <c r="P628" i="7"/>
  <c r="W334" i="7"/>
  <c r="X143" i="7"/>
  <c r="W142" i="7"/>
  <c r="X271" i="7"/>
  <c r="W270" i="7"/>
  <c r="U372" i="7"/>
  <c r="V372" i="7" s="1"/>
  <c r="W144" i="7"/>
  <c r="W145" i="7"/>
  <c r="U634" i="7"/>
  <c r="V634" i="7" s="1"/>
  <c r="X634" i="7"/>
  <c r="W100" i="7"/>
  <c r="U392" i="7"/>
  <c r="V392" i="7" s="1"/>
  <c r="W392" i="7"/>
  <c r="Q740" i="7"/>
  <c r="W740" i="7" s="1"/>
  <c r="P741" i="7"/>
  <c r="X36" i="7"/>
  <c r="W154" i="7"/>
  <c r="X425" i="7"/>
  <c r="W490" i="7"/>
  <c r="X489" i="7"/>
  <c r="U554" i="7"/>
  <c r="V554" i="7" s="1"/>
  <c r="X553" i="7"/>
  <c r="U587" i="7"/>
  <c r="V587" i="7" s="1"/>
  <c r="U672" i="7"/>
  <c r="V672" i="7" s="1"/>
  <c r="X672" i="7"/>
  <c r="W258" i="7"/>
  <c r="W497" i="7"/>
  <c r="W669" i="7"/>
  <c r="W537" i="7"/>
  <c r="U537" i="7"/>
  <c r="V537" i="7" s="1"/>
  <c r="W193" i="7"/>
  <c r="W680" i="7"/>
  <c r="X749" i="7"/>
  <c r="X750" i="7"/>
  <c r="X659" i="7"/>
  <c r="X469" i="7"/>
  <c r="W429" i="7"/>
  <c r="W619" i="7"/>
  <c r="X754" i="7"/>
  <c r="P639" i="7"/>
  <c r="P612" i="7"/>
  <c r="P340" i="7"/>
  <c r="P212" i="7"/>
  <c r="P125" i="7"/>
  <c r="P44" i="7"/>
  <c r="P693" i="7"/>
  <c r="P669" i="7"/>
  <c r="P573" i="7"/>
  <c r="P560" i="7"/>
  <c r="P391" i="7"/>
  <c r="P355" i="7"/>
  <c r="P175" i="7"/>
  <c r="P121" i="7"/>
  <c r="P158" i="7"/>
  <c r="P42" i="7"/>
  <c r="P428" i="7"/>
  <c r="P439" i="7"/>
  <c r="P748" i="7"/>
  <c r="P722" i="7"/>
  <c r="P659" i="7"/>
  <c r="P652" i="7"/>
  <c r="P443" i="7"/>
  <c r="P109" i="7"/>
  <c r="X135" i="7"/>
  <c r="W61" i="7"/>
  <c r="W141" i="7"/>
  <c r="W174" i="7"/>
  <c r="X531" i="7"/>
  <c r="X338" i="7"/>
  <c r="X628" i="7"/>
  <c r="X631" i="7"/>
  <c r="X299" i="7"/>
  <c r="W442" i="7"/>
  <c r="W391" i="7"/>
  <c r="X718" i="7"/>
  <c r="X287" i="7"/>
  <c r="W291" i="7"/>
  <c r="W268" i="7"/>
  <c r="X463" i="7"/>
  <c r="U523" i="7"/>
  <c r="V523" i="7" s="1"/>
  <c r="Q171" i="7"/>
  <c r="U171" i="7" s="1"/>
  <c r="V171" i="7" s="1"/>
  <c r="P172" i="7"/>
  <c r="U483" i="7"/>
  <c r="V483" i="7" s="1"/>
  <c r="X483" i="7"/>
  <c r="Q492" i="7"/>
  <c r="W492" i="7" s="1"/>
  <c r="P493" i="7"/>
  <c r="Q147" i="7"/>
  <c r="W147" i="7" s="1"/>
  <c r="P148" i="7"/>
  <c r="Q106" i="7"/>
  <c r="U106" i="7" s="1"/>
  <c r="V106" i="7" s="1"/>
  <c r="P107" i="7"/>
  <c r="Q476" i="7"/>
  <c r="U476" i="7" s="1"/>
  <c r="V476" i="7" s="1"/>
  <c r="P477" i="7"/>
  <c r="Q435" i="7"/>
  <c r="W435" i="7" s="1"/>
  <c r="P436" i="7"/>
  <c r="Q549" i="7"/>
  <c r="X549" i="7" s="1"/>
  <c r="P550" i="7"/>
  <c r="Q374" i="7"/>
  <c r="U374" i="7" s="1"/>
  <c r="V374" i="7" s="1"/>
  <c r="P375" i="7"/>
  <c r="Q498" i="7"/>
  <c r="U498" i="7" s="1"/>
  <c r="V498" i="7" s="1"/>
  <c r="P499" i="7"/>
  <c r="Q342" i="7"/>
  <c r="W342" i="7" s="1"/>
  <c r="P343" i="7"/>
  <c r="Q297" i="7"/>
  <c r="U297" i="7" s="1"/>
  <c r="V297" i="7" s="1"/>
  <c r="P298" i="7"/>
  <c r="X572" i="7"/>
  <c r="U572" i="7"/>
  <c r="V572" i="7" s="1"/>
  <c r="U538" i="7"/>
  <c r="V538" i="7" s="1"/>
  <c r="X538" i="7"/>
  <c r="Q169" i="7"/>
  <c r="X169" i="7" s="1"/>
  <c r="P170" i="7"/>
  <c r="Q555" i="7"/>
  <c r="W555" i="7" s="1"/>
  <c r="P556" i="7"/>
  <c r="Q300" i="7"/>
  <c r="U300" i="7" s="1"/>
  <c r="V300" i="7" s="1"/>
  <c r="P301" i="7"/>
  <c r="Q369" i="7"/>
  <c r="X369" i="7" s="1"/>
  <c r="P370" i="7"/>
  <c r="U71" i="7"/>
  <c r="V71" i="7" s="1"/>
  <c r="X70" i="7"/>
  <c r="X103" i="7"/>
  <c r="W103" i="7"/>
  <c r="U167" i="7"/>
  <c r="V167" i="7" s="1"/>
  <c r="W207" i="7"/>
  <c r="X207" i="7"/>
  <c r="Q564" i="7"/>
  <c r="U564" i="7" s="1"/>
  <c r="V564" i="7" s="1"/>
  <c r="P565" i="7"/>
  <c r="Q533" i="7"/>
  <c r="X533" i="7" s="1"/>
  <c r="P534" i="7"/>
  <c r="Q465" i="7"/>
  <c r="W465" i="7" s="1"/>
  <c r="P466" i="7"/>
  <c r="W127" i="7"/>
  <c r="W279" i="7"/>
  <c r="X78" i="7"/>
  <c r="U78" i="7"/>
  <c r="V78" i="7" s="1"/>
  <c r="W77" i="7"/>
  <c r="X333" i="7"/>
  <c r="W333" i="7"/>
  <c r="Q453" i="7"/>
  <c r="X453" i="7" s="1"/>
  <c r="P454" i="7"/>
  <c r="Q708" i="7"/>
  <c r="U708" i="7" s="1"/>
  <c r="V708" i="7" s="1"/>
  <c r="P709" i="7"/>
  <c r="X466" i="7"/>
  <c r="X467" i="7"/>
  <c r="Q409" i="7"/>
  <c r="W409" i="7" s="1"/>
  <c r="P410" i="7"/>
  <c r="X53" i="7"/>
  <c r="X122" i="7"/>
  <c r="W122" i="7"/>
  <c r="U375" i="7"/>
  <c r="V375" i="7" s="1"/>
  <c r="X206" i="7"/>
  <c r="W206" i="7"/>
  <c r="U331" i="7"/>
  <c r="V331" i="7" s="1"/>
  <c r="X330" i="7"/>
  <c r="Q579" i="7"/>
  <c r="W579" i="7" s="1"/>
  <c r="P580" i="7"/>
  <c r="W423" i="7"/>
  <c r="W130" i="7"/>
  <c r="W257" i="7"/>
  <c r="X257" i="7"/>
  <c r="W150" i="7"/>
  <c r="W427" i="7"/>
  <c r="X428" i="7"/>
  <c r="W473" i="7"/>
  <c r="W472" i="7"/>
  <c r="W516" i="7"/>
  <c r="X515" i="7"/>
  <c r="U178" i="7"/>
  <c r="V178" i="7" s="1"/>
  <c r="W137" i="7"/>
  <c r="X136" i="7"/>
  <c r="X368" i="7"/>
  <c r="U314" i="7"/>
  <c r="V314" i="7" s="1"/>
  <c r="X314" i="7"/>
  <c r="W394" i="7"/>
  <c r="X393" i="7"/>
  <c r="W649" i="7"/>
  <c r="X650" i="7"/>
  <c r="X735" i="7"/>
  <c r="X492" i="7"/>
  <c r="W361" i="7"/>
  <c r="W513" i="7"/>
  <c r="W512" i="7"/>
  <c r="X396" i="7"/>
  <c r="U590" i="7"/>
  <c r="V590" i="7" s="1"/>
  <c r="W589" i="7"/>
  <c r="W714" i="7"/>
  <c r="W604" i="7"/>
  <c r="X600" i="7"/>
  <c r="X601" i="7"/>
  <c r="X218" i="7"/>
  <c r="W218" i="7"/>
  <c r="W746" i="7"/>
  <c r="W607" i="7"/>
  <c r="X606" i="7"/>
  <c r="X607" i="7"/>
  <c r="W641" i="7"/>
  <c r="X641" i="7"/>
  <c r="X574" i="7"/>
  <c r="W574" i="7"/>
  <c r="X674" i="7"/>
  <c r="X615" i="7"/>
  <c r="X616" i="7"/>
  <c r="W752" i="7"/>
  <c r="P670" i="7"/>
  <c r="P623" i="7"/>
  <c r="P549" i="7"/>
  <c r="P512" i="7"/>
  <c r="P406" i="7"/>
  <c r="P352" i="7"/>
  <c r="P280" i="7"/>
  <c r="P409" i="7"/>
  <c r="P100" i="7"/>
  <c r="P734" i="7"/>
  <c r="P719" i="7"/>
  <c r="P536" i="7"/>
  <c r="P239" i="7"/>
  <c r="P207" i="7"/>
  <c r="P596" i="7"/>
  <c r="P523" i="7"/>
  <c r="P430" i="7"/>
  <c r="P386" i="7"/>
  <c r="P230" i="7"/>
  <c r="P214" i="7"/>
  <c r="P37" i="7"/>
  <c r="P740" i="7"/>
  <c r="P644" i="7"/>
  <c r="X48" i="7"/>
  <c r="W365" i="7"/>
  <c r="X276" i="7"/>
  <c r="W302" i="7"/>
  <c r="X403" i="7"/>
  <c r="X537" i="7"/>
  <c r="X681" i="7"/>
  <c r="W659" i="7"/>
  <c r="W26" i="7"/>
  <c r="X251" i="7"/>
  <c r="W161" i="7"/>
  <c r="W458" i="7"/>
  <c r="W430" i="7"/>
  <c r="W561" i="7"/>
  <c r="X593" i="7"/>
  <c r="X662" i="7"/>
  <c r="W50" i="7"/>
  <c r="W236" i="7"/>
  <c r="W732" i="7"/>
  <c r="U60" i="7"/>
  <c r="V60" i="7" s="1"/>
  <c r="U491" i="7"/>
  <c r="V491" i="7" s="1"/>
  <c r="U143" i="7"/>
  <c r="V143" i="7" s="1"/>
  <c r="U233" i="7"/>
  <c r="V233" i="7" s="1"/>
  <c r="U660" i="7"/>
  <c r="V660" i="7" s="1"/>
  <c r="U420" i="7"/>
  <c r="V420" i="7" s="1"/>
  <c r="X420" i="7"/>
  <c r="U733" i="7"/>
  <c r="V733" i="7" s="1"/>
  <c r="W733" i="7"/>
  <c r="U412" i="7"/>
  <c r="V412" i="7" s="1"/>
  <c r="W412" i="7"/>
  <c r="U623" i="7"/>
  <c r="V623" i="7" s="1"/>
  <c r="X623" i="7"/>
  <c r="U742" i="7"/>
  <c r="V742" i="7" s="1"/>
  <c r="W742" i="7"/>
  <c r="U103" i="7"/>
  <c r="V103" i="7" s="1"/>
  <c r="U80" i="7"/>
  <c r="V80" i="7" s="1"/>
  <c r="U79" i="7"/>
  <c r="V79" i="7" s="1"/>
  <c r="X79" i="7"/>
  <c r="U164" i="7"/>
  <c r="V164" i="7" s="1"/>
  <c r="X163" i="7"/>
  <c r="U244" i="7"/>
  <c r="V244" i="7" s="1"/>
  <c r="W243" i="7"/>
  <c r="U94" i="7"/>
  <c r="V94" i="7" s="1"/>
  <c r="U95" i="7"/>
  <c r="V95" i="7" s="1"/>
  <c r="W94" i="7"/>
  <c r="U83" i="7"/>
  <c r="V83" i="7" s="1"/>
  <c r="W83" i="7"/>
  <c r="U84" i="7"/>
  <c r="V84" i="7" s="1"/>
  <c r="U172" i="7"/>
  <c r="V172" i="7" s="1"/>
  <c r="X172" i="7"/>
  <c r="U248" i="7"/>
  <c r="V248" i="7" s="1"/>
  <c r="W248" i="7"/>
  <c r="U312" i="7"/>
  <c r="V312" i="7" s="1"/>
  <c r="U311" i="7"/>
  <c r="V311" i="7" s="1"/>
  <c r="W312" i="7"/>
  <c r="U109" i="7"/>
  <c r="V109" i="7" s="1"/>
  <c r="W110" i="7"/>
  <c r="U173" i="7"/>
  <c r="V173" i="7" s="1"/>
  <c r="U174" i="7"/>
  <c r="V174" i="7" s="1"/>
  <c r="U237" i="7"/>
  <c r="V237" i="7" s="1"/>
  <c r="U238" i="7"/>
  <c r="V238" i="7" s="1"/>
  <c r="U302" i="7"/>
  <c r="V302" i="7" s="1"/>
  <c r="U301" i="7"/>
  <c r="V301" i="7" s="1"/>
  <c r="U737" i="7"/>
  <c r="V737" i="7" s="1"/>
  <c r="W737" i="7"/>
  <c r="U96" i="7"/>
  <c r="V96" i="7" s="1"/>
  <c r="X95" i="7"/>
  <c r="U256" i="7"/>
  <c r="V256" i="7" s="1"/>
  <c r="X256" i="7"/>
  <c r="X255" i="7"/>
  <c r="W256" i="7"/>
  <c r="W44" i="7"/>
  <c r="X44" i="7"/>
  <c r="U201" i="7"/>
  <c r="V201" i="7" s="1"/>
  <c r="U202" i="7"/>
  <c r="V202" i="7" s="1"/>
  <c r="W201" i="7"/>
  <c r="X202" i="7"/>
  <c r="U290" i="7"/>
  <c r="V290" i="7" s="1"/>
  <c r="X290" i="7"/>
  <c r="U133" i="7"/>
  <c r="V133" i="7" s="1"/>
  <c r="U132" i="7"/>
  <c r="V132" i="7" s="1"/>
  <c r="W133" i="7"/>
  <c r="U269" i="7"/>
  <c r="V269" i="7" s="1"/>
  <c r="X268" i="7"/>
  <c r="U371" i="7"/>
  <c r="V371" i="7" s="1"/>
  <c r="W370" i="7"/>
  <c r="U434" i="7"/>
  <c r="V434" i="7" s="1"/>
  <c r="X434" i="7"/>
  <c r="U499" i="7"/>
  <c r="V499" i="7" s="1"/>
  <c r="X198" i="7"/>
  <c r="U198" i="7"/>
  <c r="V198" i="7" s="1"/>
  <c r="W28" i="7"/>
  <c r="U28" i="7"/>
  <c r="V28" i="7" s="1"/>
  <c r="U196" i="7"/>
  <c r="V196" i="7" s="1"/>
  <c r="W195" i="7"/>
  <c r="U304" i="7"/>
  <c r="V304" i="7" s="1"/>
  <c r="W303" i="7"/>
  <c r="U93" i="7"/>
  <c r="V93" i="7" s="1"/>
  <c r="U92" i="7"/>
  <c r="V92" i="7" s="1"/>
  <c r="X92" i="7"/>
  <c r="U82" i="7"/>
  <c r="V82" i="7" s="1"/>
  <c r="X82" i="7"/>
  <c r="X81" i="7"/>
  <c r="X165" i="7"/>
  <c r="U249" i="7"/>
  <c r="V249" i="7" s="1"/>
  <c r="W249" i="7"/>
  <c r="U250" i="7"/>
  <c r="V250" i="7" s="1"/>
  <c r="X249" i="7"/>
  <c r="U213" i="7"/>
  <c r="V213" i="7" s="1"/>
  <c r="W213" i="7"/>
  <c r="U335" i="7"/>
  <c r="V335" i="7" s="1"/>
  <c r="U407" i="7"/>
  <c r="V407" i="7" s="1"/>
  <c r="X407" i="7"/>
  <c r="U471" i="7"/>
  <c r="V471" i="7" s="1"/>
  <c r="X471" i="7"/>
  <c r="U176" i="7"/>
  <c r="V176" i="7" s="1"/>
  <c r="X176" i="7"/>
  <c r="W175" i="7"/>
  <c r="U85" i="7"/>
  <c r="V85" i="7" s="1"/>
  <c r="W153" i="7"/>
  <c r="U154" i="7"/>
  <c r="V154" i="7" s="1"/>
  <c r="U325" i="7"/>
  <c r="V325" i="7" s="1"/>
  <c r="X325" i="7"/>
  <c r="U323" i="7"/>
  <c r="V323" i="7" s="1"/>
  <c r="W324" i="7"/>
  <c r="U324" i="7"/>
  <c r="V324" i="7" s="1"/>
  <c r="X323" i="7"/>
  <c r="X324" i="7"/>
  <c r="U463" i="7"/>
  <c r="V463" i="7" s="1"/>
  <c r="X462" i="7"/>
  <c r="U255" i="7"/>
  <c r="V255" i="7" s="1"/>
  <c r="U254" i="7"/>
  <c r="V254" i="7" s="1"/>
  <c r="W254" i="7"/>
  <c r="U383" i="7"/>
  <c r="V383" i="7" s="1"/>
  <c r="W383" i="7"/>
  <c r="U455" i="7"/>
  <c r="V455" i="7" s="1"/>
  <c r="W456" i="7"/>
  <c r="X456" i="7"/>
  <c r="X455" i="7"/>
  <c r="U519" i="7"/>
  <c r="V519" i="7" s="1"/>
  <c r="X519" i="7"/>
  <c r="U144" i="7"/>
  <c r="V144" i="7" s="1"/>
  <c r="X144" i="7"/>
  <c r="U273" i="7"/>
  <c r="V273" i="7" s="1"/>
  <c r="U272" i="7"/>
  <c r="V272" i="7" s="1"/>
  <c r="X272" i="7"/>
  <c r="X273" i="7"/>
  <c r="U373" i="7"/>
  <c r="V373" i="7" s="1"/>
  <c r="X372" i="7"/>
  <c r="U436" i="7"/>
  <c r="V436" i="7" s="1"/>
  <c r="U437" i="7"/>
  <c r="V437" i="7" s="1"/>
  <c r="W437" i="7"/>
  <c r="X436" i="7"/>
  <c r="U501" i="7"/>
  <c r="V501" i="7" s="1"/>
  <c r="X500" i="7"/>
  <c r="U195" i="7"/>
  <c r="V195" i="7" s="1"/>
  <c r="X194" i="7"/>
  <c r="U204" i="7"/>
  <c r="V204" i="7" s="1"/>
  <c r="X101" i="7"/>
  <c r="U101" i="7"/>
  <c r="V101" i="7" s="1"/>
  <c r="X100" i="7"/>
  <c r="U170" i="7"/>
  <c r="V170" i="7" s="1"/>
  <c r="W169" i="7"/>
  <c r="U342" i="7"/>
  <c r="V342" i="7" s="1"/>
  <c r="X341" i="7"/>
  <c r="U339" i="7"/>
  <c r="V339" i="7" s="1"/>
  <c r="U340" i="7"/>
  <c r="V340" i="7" s="1"/>
  <c r="U475" i="7"/>
  <c r="V475" i="7" s="1"/>
  <c r="X474" i="7"/>
  <c r="U262" i="7"/>
  <c r="V262" i="7" s="1"/>
  <c r="X262" i="7"/>
  <c r="U391" i="7"/>
  <c r="V391" i="7" s="1"/>
  <c r="X392" i="7"/>
  <c r="X391" i="7"/>
  <c r="U460" i="7"/>
  <c r="V460" i="7" s="1"/>
  <c r="W460" i="7"/>
  <c r="W459" i="7"/>
  <c r="U524" i="7"/>
  <c r="V524" i="7" s="1"/>
  <c r="W524" i="7"/>
  <c r="W523" i="7"/>
  <c r="U153" i="7"/>
  <c r="V153" i="7" s="1"/>
  <c r="U152" i="7"/>
  <c r="V152" i="7" s="1"/>
  <c r="W152" i="7"/>
  <c r="X281" i="7"/>
  <c r="W280" i="7"/>
  <c r="U377" i="7"/>
  <c r="V377" i="7" s="1"/>
  <c r="X376" i="7"/>
  <c r="U440" i="7"/>
  <c r="V440" i="7" s="1"/>
  <c r="U441" i="7"/>
  <c r="V441" i="7" s="1"/>
  <c r="W440" i="7"/>
  <c r="U505" i="7"/>
  <c r="V505" i="7" s="1"/>
  <c r="U504" i="7"/>
  <c r="V504" i="7" s="1"/>
  <c r="X504" i="7"/>
  <c r="U149" i="7"/>
  <c r="V149" i="7" s="1"/>
  <c r="U150" i="7"/>
  <c r="V150" i="7" s="1"/>
  <c r="W149" i="7"/>
  <c r="U317" i="7"/>
  <c r="V317" i="7" s="1"/>
  <c r="U316" i="7"/>
  <c r="V316" i="7" s="1"/>
  <c r="X316" i="7"/>
  <c r="X246" i="7"/>
  <c r="U452" i="7"/>
  <c r="V452" i="7" s="1"/>
  <c r="U451" i="7"/>
  <c r="V451" i="7" s="1"/>
  <c r="X452" i="7"/>
  <c r="X345" i="7"/>
  <c r="W346" i="7"/>
  <c r="U478" i="7"/>
  <c r="V478" i="7" s="1"/>
  <c r="U479" i="7"/>
  <c r="V479" i="7" s="1"/>
  <c r="W479" i="7"/>
  <c r="X479" i="7"/>
  <c r="X478" i="7"/>
  <c r="U396" i="7"/>
  <c r="V396" i="7" s="1"/>
  <c r="U395" i="7"/>
  <c r="V395" i="7" s="1"/>
  <c r="U528" i="7"/>
  <c r="V528" i="7" s="1"/>
  <c r="W527" i="7"/>
  <c r="U37" i="7"/>
  <c r="V37" i="7" s="1"/>
  <c r="W36" i="7"/>
  <c r="U500" i="7"/>
  <c r="V500" i="7" s="1"/>
  <c r="U264" i="7"/>
  <c r="V264" i="7" s="1"/>
  <c r="X265" i="7"/>
  <c r="U433" i="7"/>
  <c r="V433" i="7" s="1"/>
  <c r="X433" i="7"/>
  <c r="U155" i="7"/>
  <c r="V155" i="7" s="1"/>
  <c r="W155" i="7"/>
  <c r="W306" i="7"/>
  <c r="U305" i="7"/>
  <c r="V305" i="7" s="1"/>
  <c r="U306" i="7"/>
  <c r="V306" i="7" s="1"/>
  <c r="U376" i="7"/>
  <c r="V376" i="7" s="1"/>
  <c r="X375" i="7"/>
  <c r="U161" i="7"/>
  <c r="V161" i="7" s="1"/>
  <c r="X160" i="7"/>
  <c r="U381" i="7"/>
  <c r="V381" i="7" s="1"/>
  <c r="W380" i="7"/>
  <c r="X380" i="7"/>
  <c r="X381" i="7"/>
  <c r="U509" i="7"/>
  <c r="V509" i="7" s="1"/>
  <c r="U508" i="7"/>
  <c r="V508" i="7" s="1"/>
  <c r="W508" i="7"/>
  <c r="X508" i="7"/>
  <c r="X509" i="7"/>
  <c r="U359" i="7"/>
  <c r="V359" i="7" s="1"/>
  <c r="U360" i="7"/>
  <c r="V360" i="7" s="1"/>
  <c r="X360" i="7"/>
  <c r="U425" i="7"/>
  <c r="V425" i="7" s="1"/>
  <c r="U426" i="7"/>
  <c r="V426" i="7" s="1"/>
  <c r="U490" i="7"/>
  <c r="V490" i="7" s="1"/>
  <c r="X490" i="7"/>
  <c r="U617" i="7"/>
  <c r="V617" i="7" s="1"/>
  <c r="W618" i="7"/>
  <c r="X618" i="7"/>
  <c r="U618" i="7"/>
  <c r="V618" i="7" s="1"/>
  <c r="U682" i="7"/>
  <c r="V682" i="7" s="1"/>
  <c r="W682" i="7"/>
  <c r="U745" i="7"/>
  <c r="V745" i="7" s="1"/>
  <c r="U746" i="7"/>
  <c r="V746" i="7" s="1"/>
  <c r="U614" i="7"/>
  <c r="V614" i="7" s="1"/>
  <c r="W614" i="7"/>
  <c r="U700" i="7"/>
  <c r="V700" i="7" s="1"/>
  <c r="W699" i="7"/>
  <c r="W700" i="7"/>
  <c r="U548" i="7"/>
  <c r="V548" i="7" s="1"/>
  <c r="W548" i="7"/>
  <c r="U643" i="7"/>
  <c r="V643" i="7" s="1"/>
  <c r="X642" i="7"/>
  <c r="U724" i="7"/>
  <c r="V724" i="7" s="1"/>
  <c r="U723" i="7"/>
  <c r="V723" i="7" s="1"/>
  <c r="X723" i="7"/>
  <c r="U584" i="7"/>
  <c r="V584" i="7" s="1"/>
  <c r="U585" i="7"/>
  <c r="V585" i="7" s="1"/>
  <c r="X584" i="7"/>
  <c r="U319" i="7"/>
  <c r="V319" i="7" s="1"/>
  <c r="U318" i="7"/>
  <c r="V318" i="7" s="1"/>
  <c r="W318" i="7"/>
  <c r="W319" i="7"/>
  <c r="W363" i="7"/>
  <c r="U363" i="7"/>
  <c r="V363" i="7" s="1"/>
  <c r="U234" i="7"/>
  <c r="V234" i="7" s="1"/>
  <c r="X234" i="7"/>
  <c r="U400" i="7"/>
  <c r="V400" i="7" s="1"/>
  <c r="W399" i="7"/>
  <c r="X399" i="7"/>
  <c r="U385" i="7"/>
  <c r="V385" i="7" s="1"/>
  <c r="W385" i="7"/>
  <c r="X258" i="7"/>
  <c r="U414" i="7"/>
  <c r="V414" i="7" s="1"/>
  <c r="X414" i="7"/>
  <c r="X413" i="7"/>
  <c r="X497" i="7"/>
  <c r="U582" i="7"/>
  <c r="V582" i="7" s="1"/>
  <c r="X582" i="7"/>
  <c r="W581" i="7"/>
  <c r="X581" i="7"/>
  <c r="U670" i="7"/>
  <c r="V670" i="7" s="1"/>
  <c r="X669" i="7"/>
  <c r="U597" i="7"/>
  <c r="V597" i="7" s="1"/>
  <c r="W597" i="7"/>
  <c r="W596" i="7"/>
  <c r="U709" i="7"/>
  <c r="V709" i="7" s="1"/>
  <c r="X708" i="7"/>
  <c r="X164" i="7"/>
  <c r="U193" i="7"/>
  <c r="V193" i="7" s="1"/>
  <c r="W192" i="7"/>
  <c r="U521" i="7"/>
  <c r="V521" i="7" s="1"/>
  <c r="X520" i="7"/>
  <c r="U370" i="7"/>
  <c r="V370" i="7" s="1"/>
  <c r="U461" i="7"/>
  <c r="V461" i="7" s="1"/>
  <c r="X461" i="7"/>
  <c r="U546" i="7"/>
  <c r="V546" i="7" s="1"/>
  <c r="W545" i="7"/>
  <c r="X545" i="7"/>
  <c r="W629" i="7"/>
  <c r="X629" i="7"/>
  <c r="U661" i="7"/>
  <c r="V661" i="7" s="1"/>
  <c r="W661" i="7"/>
  <c r="W660" i="7"/>
  <c r="X661" i="7"/>
  <c r="U531" i="7"/>
  <c r="V531" i="7" s="1"/>
  <c r="U663" i="7"/>
  <c r="V663" i="7" s="1"/>
  <c r="W663" i="7"/>
  <c r="W662" i="7"/>
  <c r="U532" i="7"/>
  <c r="V532" i="7" s="1"/>
  <c r="U659" i="7"/>
  <c r="V659" i="7" s="1"/>
  <c r="W658" i="7"/>
  <c r="U535" i="7"/>
  <c r="V535" i="7" s="1"/>
  <c r="X534" i="7"/>
  <c r="X535" i="7"/>
  <c r="U644" i="7"/>
  <c r="V644" i="7" s="1"/>
  <c r="W643" i="7"/>
  <c r="X725" i="7"/>
  <c r="W725" i="7"/>
  <c r="W724" i="7"/>
  <c r="U194" i="7"/>
  <c r="V194" i="7" s="1"/>
  <c r="U563" i="7"/>
  <c r="V563" i="7" s="1"/>
  <c r="X564" i="7"/>
  <c r="U481" i="7"/>
  <c r="V481" i="7" s="1"/>
  <c r="U480" i="7"/>
  <c r="V480" i="7" s="1"/>
  <c r="W481" i="7"/>
  <c r="X481" i="7"/>
  <c r="U446" i="7"/>
  <c r="V446" i="7" s="1"/>
  <c r="X445" i="7"/>
  <c r="U595" i="7"/>
  <c r="V595" i="7" s="1"/>
  <c r="U681" i="7"/>
  <c r="V681" i="7" s="1"/>
  <c r="X680" i="7"/>
  <c r="U534" i="7"/>
  <c r="V534" i="7" s="1"/>
  <c r="W705" i="7"/>
  <c r="X706" i="7"/>
  <c r="U750" i="7"/>
  <c r="V750" i="7" s="1"/>
  <c r="W749" i="7"/>
  <c r="W750" i="7"/>
  <c r="U684" i="7"/>
  <c r="V684" i="7" s="1"/>
  <c r="W683" i="7"/>
  <c r="U683" i="7"/>
  <c r="V683" i="7" s="1"/>
  <c r="X683" i="7"/>
  <c r="U611" i="7"/>
  <c r="V611" i="7" s="1"/>
  <c r="U610" i="7"/>
  <c r="V610" i="7" s="1"/>
  <c r="X610" i="7"/>
  <c r="U748" i="7"/>
  <c r="V748" i="7" s="1"/>
  <c r="U558" i="7"/>
  <c r="V558" i="7" s="1"/>
  <c r="W558" i="7"/>
  <c r="X558" i="7"/>
  <c r="X557" i="7"/>
  <c r="U553" i="7"/>
  <c r="V553" i="7" s="1"/>
  <c r="X552" i="7"/>
  <c r="U547" i="7"/>
  <c r="V547" i="7" s="1"/>
  <c r="W546" i="7"/>
  <c r="X546" i="7"/>
  <c r="U704" i="7"/>
  <c r="V704" i="7" s="1"/>
  <c r="X704" i="7"/>
  <c r="U669" i="7"/>
  <c r="V669" i="7" s="1"/>
  <c r="U668" i="7"/>
  <c r="V668" i="7" s="1"/>
  <c r="X668" i="7"/>
  <c r="U591" i="7"/>
  <c r="V591" i="7" s="1"/>
  <c r="X590" i="7"/>
  <c r="W590" i="7"/>
  <c r="W591" i="7"/>
  <c r="U703" i="7"/>
  <c r="V703" i="7" s="1"/>
  <c r="U702" i="7"/>
  <c r="V702" i="7" s="1"/>
  <c r="W703" i="7"/>
  <c r="X703" i="7"/>
  <c r="W469" i="7"/>
  <c r="U658" i="7"/>
  <c r="V658" i="7" s="1"/>
  <c r="W657" i="7"/>
  <c r="U698" i="7"/>
  <c r="V698" i="7" s="1"/>
  <c r="U699" i="7"/>
  <c r="V699" i="7" s="1"/>
  <c r="W698" i="7"/>
  <c r="U640" i="7"/>
  <c r="V640" i="7" s="1"/>
  <c r="U641" i="7"/>
  <c r="V641" i="7" s="1"/>
  <c r="W640" i="7"/>
  <c r="U557" i="7"/>
  <c r="V557" i="7" s="1"/>
  <c r="X556" i="7"/>
  <c r="W556" i="7"/>
  <c r="U596" i="7"/>
  <c r="V596" i="7" s="1"/>
  <c r="X595" i="7"/>
  <c r="U430" i="7"/>
  <c r="V430" i="7" s="1"/>
  <c r="X430" i="7"/>
  <c r="X429" i="7"/>
  <c r="U638" i="7"/>
  <c r="V638" i="7" s="1"/>
  <c r="U637" i="7"/>
  <c r="V637" i="7" s="1"/>
  <c r="X637" i="7"/>
  <c r="X638" i="7"/>
  <c r="U667" i="7"/>
  <c r="V667" i="7" s="1"/>
  <c r="X667" i="7"/>
  <c r="W667" i="7"/>
  <c r="U619" i="7"/>
  <c r="V619" i="7" s="1"/>
  <c r="W620" i="7"/>
  <c r="X620" i="7"/>
  <c r="X619" i="7"/>
  <c r="U755" i="7"/>
  <c r="V755" i="7" s="1"/>
  <c r="W754" i="7"/>
  <c r="U696" i="7"/>
  <c r="V696" i="7" s="1"/>
  <c r="X696" i="7"/>
  <c r="X695" i="7"/>
  <c r="X611" i="7"/>
  <c r="W612" i="7"/>
  <c r="U721" i="7"/>
  <c r="V721" i="7" s="1"/>
  <c r="U720" i="7"/>
  <c r="V720" i="7" s="1"/>
  <c r="X721" i="7"/>
  <c r="X720" i="7"/>
  <c r="P674" i="7"/>
  <c r="P702" i="7"/>
  <c r="P651" i="7"/>
  <c r="P635" i="7"/>
  <c r="P586" i="7"/>
  <c r="P541" i="7"/>
  <c r="P484" i="7"/>
  <c r="P504" i="7"/>
  <c r="P485" i="7"/>
  <c r="P336" i="7"/>
  <c r="P425" i="7"/>
  <c r="P248" i="7"/>
  <c r="P228" i="7"/>
  <c r="P208" i="7"/>
  <c r="P184" i="7"/>
  <c r="P128" i="7"/>
  <c r="P112" i="7"/>
  <c r="P96" i="7"/>
  <c r="P162" i="7"/>
  <c r="P43" i="7"/>
  <c r="P46" i="7"/>
  <c r="P746" i="7"/>
  <c r="P730" i="7"/>
  <c r="P713" i="7"/>
  <c r="P689" i="7"/>
  <c r="P673" i="7"/>
  <c r="P634" i="7"/>
  <c r="P615" i="7"/>
  <c r="P564" i="7"/>
  <c r="P524" i="7"/>
  <c r="P501" i="7"/>
  <c r="P432" i="7"/>
  <c r="P387" i="7"/>
  <c r="P347" i="7"/>
  <c r="P307" i="7"/>
  <c r="P275" i="7"/>
  <c r="P421" i="7"/>
  <c r="P211" i="7"/>
  <c r="P187" i="7"/>
  <c r="P171" i="7"/>
  <c r="P169" i="7"/>
  <c r="P111" i="7"/>
  <c r="P142" i="7"/>
  <c r="P745" i="7"/>
  <c r="P729" i="7"/>
  <c r="P725" i="7"/>
  <c r="P688" i="7"/>
  <c r="P672" i="7"/>
  <c r="P633" i="7"/>
  <c r="P600" i="7"/>
  <c r="P568" i="7"/>
  <c r="P558" i="7"/>
  <c r="P450" i="7"/>
  <c r="P527" i="7"/>
  <c r="P507" i="7"/>
  <c r="P461" i="7"/>
  <c r="P342" i="7"/>
  <c r="P326" i="7"/>
  <c r="P302" i="7"/>
  <c r="P400" i="7"/>
  <c r="P234" i="7"/>
  <c r="P202" i="7"/>
  <c r="P186" i="7"/>
  <c r="P110" i="7"/>
  <c r="P154" i="7"/>
  <c r="P61" i="7"/>
  <c r="P38" i="7"/>
  <c r="P728" i="7"/>
  <c r="P687" i="7"/>
  <c r="P632" i="7"/>
  <c r="P583" i="7"/>
  <c r="P567" i="7"/>
  <c r="P562" i="7"/>
  <c r="P498" i="7"/>
  <c r="P538" i="7"/>
  <c r="P424" i="7"/>
  <c r="P426" i="7"/>
  <c r="P381" i="7"/>
  <c r="P361" i="7"/>
  <c r="P341" i="7"/>
  <c r="P321" i="7"/>
  <c r="P297" i="7"/>
  <c r="P249" i="7"/>
  <c r="P189" i="7"/>
  <c r="P145" i="7"/>
  <c r="P101" i="7"/>
  <c r="P81" i="7"/>
  <c r="P31" i="7"/>
  <c r="W70" i="7"/>
  <c r="W118" i="7"/>
  <c r="W55" i="7"/>
  <c r="W167" i="7"/>
  <c r="X199" i="7"/>
  <c r="X263" i="7"/>
  <c r="W48" i="7"/>
  <c r="W80" i="7"/>
  <c r="X112" i="7"/>
  <c r="X77" i="7"/>
  <c r="X109" i="7"/>
  <c r="X141" i="7"/>
  <c r="X173" i="7"/>
  <c r="X237" i="7"/>
  <c r="X269" i="7"/>
  <c r="X301" i="7"/>
  <c r="X365" i="7"/>
  <c r="W212" i="7"/>
  <c r="W276" i="7"/>
  <c r="X334" i="7"/>
  <c r="X406" i="7"/>
  <c r="X470" i="7"/>
  <c r="X142" i="7"/>
  <c r="W451" i="7"/>
  <c r="W136" i="7"/>
  <c r="W200" i="7"/>
  <c r="W264" i="7"/>
  <c r="X326" i="7"/>
  <c r="X384" i="7"/>
  <c r="X496" i="7"/>
  <c r="X528" i="7"/>
  <c r="W338" i="7"/>
  <c r="W377" i="7"/>
  <c r="W441" i="7"/>
  <c r="W601" i="7"/>
  <c r="W633" i="7"/>
  <c r="W665" i="7"/>
  <c r="W650" i="7"/>
  <c r="W692" i="7"/>
  <c r="W729" i="7"/>
  <c r="W530" i="7"/>
  <c r="W630" i="7"/>
  <c r="W672" i="7"/>
  <c r="W532" i="7"/>
  <c r="W695" i="7"/>
  <c r="W747" i="7"/>
  <c r="W638" i="7"/>
  <c r="W702" i="7"/>
  <c r="W42" i="7"/>
  <c r="X203" i="7"/>
  <c r="X52" i="7"/>
  <c r="X84" i="7"/>
  <c r="X145" i="7"/>
  <c r="X193" i="7"/>
  <c r="X337" i="7"/>
  <c r="X220" i="7"/>
  <c r="W339" i="7"/>
  <c r="W246" i="7"/>
  <c r="W335" i="7"/>
  <c r="W407" i="7"/>
  <c r="W471" i="7"/>
  <c r="W535" i="7"/>
  <c r="W176" i="7"/>
  <c r="W272" i="7"/>
  <c r="W372" i="7"/>
  <c r="W343" i="7"/>
  <c r="W605" i="7"/>
  <c r="X591" i="7"/>
  <c r="X699" i="7"/>
  <c r="X679" i="7"/>
  <c r="X110" i="7"/>
  <c r="W79" i="7"/>
  <c r="W143" i="7"/>
  <c r="X303" i="7"/>
  <c r="X104" i="7"/>
  <c r="X133" i="7"/>
  <c r="X213" i="7"/>
  <c r="W325" i="7"/>
  <c r="W164" i="7"/>
  <c r="W366" i="7"/>
  <c r="W414" i="7"/>
  <c r="W478" i="7"/>
  <c r="X318" i="7"/>
  <c r="X280" i="7"/>
  <c r="W376" i="7"/>
  <c r="X440" i="7"/>
  <c r="X385" i="7"/>
  <c r="X657" i="7"/>
  <c r="W721" i="7"/>
  <c r="X640" i="7"/>
  <c r="X548" i="7"/>
  <c r="W642" i="7"/>
  <c r="X153" i="7"/>
  <c r="X370" i="7"/>
  <c r="X437" i="7"/>
  <c r="W582" i="7"/>
  <c r="W611" i="7"/>
  <c r="W696" i="7"/>
  <c r="U456" i="7"/>
  <c r="V456" i="7" s="1"/>
  <c r="U240" i="7"/>
  <c r="V240" i="7" s="1"/>
  <c r="U118" i="7"/>
  <c r="V118" i="7" s="1"/>
  <c r="U35" i="7"/>
  <c r="V35" i="7" s="1"/>
  <c r="U100" i="7"/>
  <c r="V100" i="7" s="1"/>
  <c r="U308" i="7"/>
  <c r="V308" i="7" s="1"/>
  <c r="U346" i="7"/>
  <c r="V346" i="7" s="1"/>
  <c r="U384" i="7"/>
  <c r="V384" i="7" s="1"/>
  <c r="U650" i="7"/>
  <c r="V650" i="7" s="1"/>
  <c r="U259" i="7"/>
  <c r="V259" i="7" s="1"/>
  <c r="U725" i="7"/>
  <c r="V725" i="7" s="1"/>
  <c r="U620" i="7"/>
  <c r="V620" i="7" s="1"/>
  <c r="U343" i="7"/>
  <c r="V343" i="7" s="1"/>
  <c r="U470" i="7"/>
  <c r="V470" i="7" s="1"/>
  <c r="U630" i="7"/>
  <c r="V630" i="7" s="1"/>
  <c r="U694" i="7"/>
  <c r="V694" i="7" s="1"/>
  <c r="U567" i="7"/>
  <c r="V567" i="7" s="1"/>
  <c r="X567" i="7"/>
  <c r="U559" i="7"/>
  <c r="V559" i="7" s="1"/>
  <c r="W559" i="7"/>
  <c r="U168" i="7"/>
  <c r="V168" i="7" s="1"/>
  <c r="X47" i="7"/>
  <c r="U47" i="7"/>
  <c r="V47" i="7" s="1"/>
  <c r="W46" i="7"/>
  <c r="U36" i="7"/>
  <c r="V36" i="7" s="1"/>
  <c r="X35" i="7"/>
  <c r="W35" i="7"/>
  <c r="X124" i="7"/>
  <c r="U124" i="7"/>
  <c r="V124" i="7" s="1"/>
  <c r="U50" i="7"/>
  <c r="V50" i="7" s="1"/>
  <c r="U51" i="7"/>
  <c r="V51" i="7" s="1"/>
  <c r="U44" i="7"/>
  <c r="V44" i="7" s="1"/>
  <c r="W43" i="7"/>
  <c r="U128" i="7"/>
  <c r="V128" i="7" s="1"/>
  <c r="X127" i="7"/>
  <c r="U211" i="7"/>
  <c r="V211" i="7" s="1"/>
  <c r="U212" i="7"/>
  <c r="V212" i="7" s="1"/>
  <c r="W211" i="7"/>
  <c r="X211" i="7"/>
  <c r="U280" i="7"/>
  <c r="V280" i="7" s="1"/>
  <c r="U48" i="7"/>
  <c r="V48" i="7" s="1"/>
  <c r="X49" i="7"/>
  <c r="U206" i="7"/>
  <c r="V206" i="7" s="1"/>
  <c r="U333" i="7"/>
  <c r="V333" i="7" s="1"/>
  <c r="U334" i="7"/>
  <c r="V334" i="7" s="1"/>
  <c r="U107" i="7"/>
  <c r="V107" i="7" s="1"/>
  <c r="W107" i="7"/>
  <c r="W179" i="7"/>
  <c r="U180" i="7"/>
  <c r="V180" i="7" s="1"/>
  <c r="W89" i="7"/>
  <c r="X88" i="7"/>
  <c r="U89" i="7"/>
  <c r="V89" i="7" s="1"/>
  <c r="X89" i="7"/>
  <c r="W73" i="7"/>
  <c r="U73" i="7"/>
  <c r="V73" i="7" s="1"/>
  <c r="U162" i="7"/>
  <c r="V162" i="7" s="1"/>
  <c r="X162" i="7"/>
  <c r="X161" i="7"/>
  <c r="U246" i="7"/>
  <c r="V246" i="7" s="1"/>
  <c r="U245" i="7"/>
  <c r="V245" i="7" s="1"/>
  <c r="X245" i="7"/>
  <c r="U330" i="7"/>
  <c r="V330" i="7" s="1"/>
  <c r="X329" i="7"/>
  <c r="X204" i="7"/>
  <c r="W204" i="7"/>
  <c r="U328" i="7"/>
  <c r="V328" i="7" s="1"/>
  <c r="X328" i="7"/>
  <c r="U329" i="7"/>
  <c r="V329" i="7" s="1"/>
  <c r="U403" i="7"/>
  <c r="V403" i="7" s="1"/>
  <c r="W402" i="7"/>
  <c r="X402" i="7"/>
  <c r="U466" i="7"/>
  <c r="V466" i="7" s="1"/>
  <c r="U467" i="7"/>
  <c r="V467" i="7" s="1"/>
  <c r="W466" i="7"/>
  <c r="U135" i="7"/>
  <c r="V135" i="7" s="1"/>
  <c r="W134" i="7"/>
  <c r="U260" i="7"/>
  <c r="V260" i="7" s="1"/>
  <c r="X259" i="7"/>
  <c r="W259" i="7"/>
  <c r="X260" i="7"/>
  <c r="U53" i="7"/>
  <c r="V53" i="7" s="1"/>
  <c r="W53" i="7"/>
  <c r="W37" i="7"/>
  <c r="U122" i="7"/>
  <c r="V122" i="7" s="1"/>
  <c r="U121" i="7"/>
  <c r="V121" i="7" s="1"/>
  <c r="X121" i="7"/>
  <c r="W210" i="7"/>
  <c r="U210" i="7"/>
  <c r="V210" i="7" s="1"/>
  <c r="W209" i="7"/>
  <c r="U294" i="7"/>
  <c r="V294" i="7" s="1"/>
  <c r="W294" i="7"/>
  <c r="U293" i="7"/>
  <c r="V293" i="7" s="1"/>
  <c r="W293" i="7"/>
  <c r="X140" i="7"/>
  <c r="U141" i="7"/>
  <c r="V141" i="7" s="1"/>
  <c r="W140" i="7"/>
  <c r="U439" i="7"/>
  <c r="V439" i="7" s="1"/>
  <c r="U438" i="7"/>
  <c r="V438" i="7" s="1"/>
  <c r="X439" i="7"/>
  <c r="U503" i="7"/>
  <c r="V503" i="7" s="1"/>
  <c r="X503" i="7"/>
  <c r="X98" i="7"/>
  <c r="U99" i="7"/>
  <c r="V99" i="7" s="1"/>
  <c r="W99" i="7"/>
  <c r="X99" i="7"/>
  <c r="U291" i="7"/>
  <c r="V291" i="7" s="1"/>
  <c r="U292" i="7"/>
  <c r="V292" i="7" s="1"/>
  <c r="X291" i="7"/>
  <c r="X292" i="7"/>
  <c r="U70" i="7"/>
  <c r="V70" i="7" s="1"/>
  <c r="W69" i="7"/>
  <c r="U242" i="7"/>
  <c r="V242" i="7" s="1"/>
  <c r="W241" i="7"/>
  <c r="U197" i="7"/>
  <c r="V197" i="7" s="1"/>
  <c r="X196" i="7"/>
  <c r="W197" i="7"/>
  <c r="U398" i="7"/>
  <c r="V398" i="7" s="1"/>
  <c r="U399" i="7"/>
  <c r="V399" i="7" s="1"/>
  <c r="X398" i="7"/>
  <c r="U126" i="7"/>
  <c r="V126" i="7" s="1"/>
  <c r="U127" i="7"/>
  <c r="V127" i="7" s="1"/>
  <c r="X126" i="7"/>
  <c r="U423" i="7"/>
  <c r="V423" i="7" s="1"/>
  <c r="W424" i="7"/>
  <c r="U424" i="7"/>
  <c r="V424" i="7" s="1"/>
  <c r="X423" i="7"/>
  <c r="U487" i="7"/>
  <c r="V487" i="7" s="1"/>
  <c r="X487" i="7"/>
  <c r="U552" i="7"/>
  <c r="V552" i="7" s="1"/>
  <c r="X551" i="7"/>
  <c r="X208" i="7"/>
  <c r="W332" i="7"/>
  <c r="X331" i="7"/>
  <c r="X332" i="7"/>
  <c r="U405" i="7"/>
  <c r="V405" i="7" s="1"/>
  <c r="X404" i="7"/>
  <c r="U468" i="7"/>
  <c r="V468" i="7" s="1"/>
  <c r="U469" i="7"/>
  <c r="V469" i="7" s="1"/>
  <c r="X468" i="7"/>
  <c r="U131" i="7"/>
  <c r="V131" i="7" s="1"/>
  <c r="U130" i="7"/>
  <c r="V130" i="7" s="1"/>
  <c r="X131" i="7"/>
  <c r="W131" i="7"/>
  <c r="X130" i="7"/>
  <c r="U32" i="7"/>
  <c r="V32" i="7" s="1"/>
  <c r="W31" i="7"/>
  <c r="U257" i="7"/>
  <c r="V257" i="7" s="1"/>
  <c r="U258" i="7"/>
  <c r="V258" i="7" s="1"/>
  <c r="U410" i="7"/>
  <c r="V410" i="7" s="1"/>
  <c r="X410" i="7"/>
  <c r="W411" i="7"/>
  <c r="U151" i="7"/>
  <c r="V151" i="7" s="1"/>
  <c r="X150" i="7"/>
  <c r="U341" i="7"/>
  <c r="V341" i="7" s="1"/>
  <c r="W340" i="7"/>
  <c r="U428" i="7"/>
  <c r="V428" i="7" s="1"/>
  <c r="W428" i="7"/>
  <c r="X427" i="7"/>
  <c r="U492" i="7"/>
  <c r="V492" i="7" s="1"/>
  <c r="W491" i="7"/>
  <c r="U556" i="7"/>
  <c r="V556" i="7" s="1"/>
  <c r="U217" i="7"/>
  <c r="V217" i="7" s="1"/>
  <c r="U216" i="7"/>
  <c r="V216" i="7" s="1"/>
  <c r="W216" i="7"/>
  <c r="X336" i="7"/>
  <c r="U408" i="7"/>
  <c r="V408" i="7" s="1"/>
  <c r="X408" i="7"/>
  <c r="U473" i="7"/>
  <c r="V473" i="7" s="1"/>
  <c r="U472" i="7"/>
  <c r="V472" i="7" s="1"/>
  <c r="X472" i="7"/>
  <c r="W76" i="7"/>
  <c r="U77" i="7"/>
  <c r="V77" i="7" s="1"/>
  <c r="U322" i="7"/>
  <c r="V322" i="7" s="1"/>
  <c r="X322" i="7"/>
  <c r="W321" i="7"/>
  <c r="U380" i="7"/>
  <c r="V380" i="7" s="1"/>
  <c r="W379" i="7"/>
  <c r="U516" i="7"/>
  <c r="V516" i="7" s="1"/>
  <c r="U515" i="7"/>
  <c r="V515" i="7" s="1"/>
  <c r="X516" i="7"/>
  <c r="U177" i="7"/>
  <c r="V177" i="7" s="1"/>
  <c r="W178" i="7"/>
  <c r="X178" i="7"/>
  <c r="X344" i="7"/>
  <c r="U279" i="7"/>
  <c r="V279" i="7" s="1"/>
  <c r="X278" i="7"/>
  <c r="W463" i="7"/>
  <c r="U464" i="7"/>
  <c r="V464" i="7" s="1"/>
  <c r="U278" i="7"/>
  <c r="V278" i="7" s="1"/>
  <c r="U357" i="7"/>
  <c r="V357" i="7" s="1"/>
  <c r="U356" i="7"/>
  <c r="V356" i="7" s="1"/>
  <c r="X357" i="7"/>
  <c r="X356" i="7"/>
  <c r="U243" i="7"/>
  <c r="V243" i="7" s="1"/>
  <c r="W242" i="7"/>
  <c r="X242" i="7"/>
  <c r="U355" i="7"/>
  <c r="V355" i="7" s="1"/>
  <c r="U354" i="7"/>
  <c r="V354" i="7" s="1"/>
  <c r="W354" i="7"/>
  <c r="U61" i="7"/>
  <c r="V61" i="7" s="1"/>
  <c r="W60" i="7"/>
  <c r="U447" i="7"/>
  <c r="V447" i="7" s="1"/>
  <c r="W447" i="7"/>
  <c r="X447" i="7"/>
  <c r="X446" i="7"/>
  <c r="U511" i="7"/>
  <c r="V511" i="7" s="1"/>
  <c r="U512" i="7"/>
  <c r="V512" i="7" s="1"/>
  <c r="W511" i="7"/>
  <c r="X511" i="7"/>
  <c r="U289" i="7"/>
  <c r="V289" i="7" s="1"/>
  <c r="U288" i="7"/>
  <c r="V288" i="7" s="1"/>
  <c r="U445" i="7"/>
  <c r="V445" i="7" s="1"/>
  <c r="U444" i="7"/>
  <c r="V444" i="7" s="1"/>
  <c r="W444" i="7"/>
  <c r="X444" i="7"/>
  <c r="X170" i="7"/>
  <c r="U394" i="7"/>
  <c r="V394" i="7" s="1"/>
  <c r="U393" i="7"/>
  <c r="V393" i="7" s="1"/>
  <c r="X394" i="7"/>
  <c r="U458" i="7"/>
  <c r="V458" i="7" s="1"/>
  <c r="U457" i="7"/>
  <c r="V457" i="7" s="1"/>
  <c r="U522" i="7"/>
  <c r="V522" i="7" s="1"/>
  <c r="X522" i="7"/>
  <c r="U527" i="7"/>
  <c r="V527" i="7" s="1"/>
  <c r="U526" i="7"/>
  <c r="V526" i="7" s="1"/>
  <c r="U571" i="7"/>
  <c r="V571" i="7" s="1"/>
  <c r="U570" i="7"/>
  <c r="V570" i="7" s="1"/>
  <c r="W570" i="7"/>
  <c r="W571" i="7"/>
  <c r="U657" i="7"/>
  <c r="V657" i="7" s="1"/>
  <c r="W656" i="7"/>
  <c r="U735" i="7"/>
  <c r="V735" i="7" s="1"/>
  <c r="U734" i="7"/>
  <c r="V734" i="7" s="1"/>
  <c r="W734" i="7"/>
  <c r="W735" i="7"/>
  <c r="U599" i="7"/>
  <c r="V599" i="7" s="1"/>
  <c r="U600" i="7"/>
  <c r="V600" i="7" s="1"/>
  <c r="W599" i="7"/>
  <c r="W684" i="7"/>
  <c r="U685" i="7"/>
  <c r="V685" i="7" s="1"/>
  <c r="X685" i="7"/>
  <c r="W755" i="7"/>
  <c r="U218" i="7"/>
  <c r="V218" i="7" s="1"/>
  <c r="W217" i="7"/>
  <c r="X217" i="7"/>
  <c r="U129" i="7"/>
  <c r="V129" i="7" s="1"/>
  <c r="W128" i="7"/>
  <c r="X129" i="7"/>
  <c r="U493" i="7"/>
  <c r="V493" i="7" s="1"/>
  <c r="X493" i="7"/>
  <c r="U362" i="7"/>
  <c r="V362" i="7" s="1"/>
  <c r="U361" i="7"/>
  <c r="V361" i="7" s="1"/>
  <c r="X361" i="7"/>
  <c r="W362" i="7"/>
  <c r="U169" i="7"/>
  <c r="V169" i="7" s="1"/>
  <c r="U365" i="7"/>
  <c r="V365" i="7" s="1"/>
  <c r="X364" i="7"/>
  <c r="U454" i="7"/>
  <c r="V454" i="7" s="1"/>
  <c r="U453" i="7"/>
  <c r="V453" i="7" s="1"/>
  <c r="W453" i="7"/>
  <c r="U542" i="7"/>
  <c r="V542" i="7" s="1"/>
  <c r="X541" i="7"/>
  <c r="X542" i="7"/>
  <c r="U626" i="7"/>
  <c r="V626" i="7" s="1"/>
  <c r="X626" i="7"/>
  <c r="W626" i="7"/>
  <c r="X625" i="7"/>
  <c r="U710" i="7"/>
  <c r="V710" i="7" s="1"/>
  <c r="W709" i="7"/>
  <c r="X709" i="7"/>
  <c r="U655" i="7"/>
  <c r="V655" i="7" s="1"/>
  <c r="U656" i="7"/>
  <c r="V656" i="7" s="1"/>
  <c r="W655" i="7"/>
  <c r="U58" i="7"/>
  <c r="V58" i="7" s="1"/>
  <c r="U59" i="7"/>
  <c r="V59" i="7" s="1"/>
  <c r="U416" i="7"/>
  <c r="V416" i="7" s="1"/>
  <c r="W415" i="7"/>
  <c r="U415" i="7"/>
  <c r="V415" i="7" s="1"/>
  <c r="W396" i="7"/>
  <c r="X397" i="7"/>
  <c r="U267" i="7"/>
  <c r="V267" i="7" s="1"/>
  <c r="U266" i="7"/>
  <c r="V266" i="7" s="1"/>
  <c r="X266" i="7"/>
  <c r="W267" i="7"/>
  <c r="U417" i="7"/>
  <c r="V417" i="7" s="1"/>
  <c r="W418" i="7"/>
  <c r="W417" i="7"/>
  <c r="X417" i="7"/>
  <c r="U502" i="7"/>
  <c r="V502" i="7" s="1"/>
  <c r="W501" i="7"/>
  <c r="U589" i="7"/>
  <c r="V589" i="7" s="1"/>
  <c r="X589" i="7"/>
  <c r="U673" i="7"/>
  <c r="V673" i="7" s="1"/>
  <c r="U674" i="7"/>
  <c r="V674" i="7" s="1"/>
  <c r="W673" i="7"/>
  <c r="X673" i="7"/>
  <c r="U603" i="7"/>
  <c r="V603" i="7" s="1"/>
  <c r="X602" i="7"/>
  <c r="W602" i="7"/>
  <c r="W717" i="7"/>
  <c r="U718" i="7"/>
  <c r="V718" i="7" s="1"/>
  <c r="W718" i="7"/>
  <c r="X603" i="7"/>
  <c r="U604" i="7"/>
  <c r="V604" i="7" s="1"/>
  <c r="W603" i="7"/>
  <c r="U715" i="7"/>
  <c r="V715" i="7" s="1"/>
  <c r="X714" i="7"/>
  <c r="U605" i="7"/>
  <c r="V605" i="7" s="1"/>
  <c r="X604" i="7"/>
  <c r="X605" i="7"/>
  <c r="U601" i="7"/>
  <c r="V601" i="7" s="1"/>
  <c r="W600" i="7"/>
  <c r="X687" i="7"/>
  <c r="U687" i="7"/>
  <c r="V687" i="7" s="1"/>
  <c r="U686" i="7"/>
  <c r="V686" i="7" s="1"/>
  <c r="W687" i="7"/>
  <c r="W686" i="7"/>
  <c r="U286" i="7"/>
  <c r="V286" i="7" s="1"/>
  <c r="W286" i="7"/>
  <c r="U348" i="7"/>
  <c r="V348" i="7" s="1"/>
  <c r="X348" i="7"/>
  <c r="W401" i="7"/>
  <c r="U401" i="7"/>
  <c r="V401" i="7" s="1"/>
  <c r="U486" i="7"/>
  <c r="V486" i="7" s="1"/>
  <c r="W485" i="7"/>
  <c r="X485" i="7"/>
  <c r="U485" i="7"/>
  <c r="V485" i="7" s="1"/>
  <c r="U551" i="7"/>
  <c r="V551" i="7" s="1"/>
  <c r="W550" i="7"/>
  <c r="U406" i="7"/>
  <c r="V406" i="7" s="1"/>
  <c r="W405" i="7"/>
  <c r="U621" i="7"/>
  <c r="V621" i="7" s="1"/>
  <c r="U622" i="7"/>
  <c r="V622" i="7" s="1"/>
  <c r="W622" i="7"/>
  <c r="X621" i="7"/>
  <c r="U645" i="7"/>
  <c r="V645" i="7" s="1"/>
  <c r="X644" i="7"/>
  <c r="W645" i="7"/>
  <c r="W644" i="7"/>
  <c r="U609" i="7"/>
  <c r="V609" i="7" s="1"/>
  <c r="U608" i="7"/>
  <c r="V608" i="7" s="1"/>
  <c r="W609" i="7"/>
  <c r="X609" i="7"/>
  <c r="U747" i="7"/>
  <c r="V747" i="7" s="1"/>
  <c r="X746" i="7"/>
  <c r="U680" i="7"/>
  <c r="V680" i="7" s="1"/>
  <c r="W679" i="7"/>
  <c r="U606" i="7"/>
  <c r="V606" i="7" s="1"/>
  <c r="W606" i="7"/>
  <c r="U607" i="7"/>
  <c r="V607" i="7" s="1"/>
  <c r="U717" i="7"/>
  <c r="V717" i="7" s="1"/>
  <c r="X716" i="7"/>
  <c r="W716" i="7"/>
  <c r="U449" i="7"/>
  <c r="V449" i="7" s="1"/>
  <c r="W449" i="7"/>
  <c r="W450" i="7"/>
  <c r="U676" i="7"/>
  <c r="V676" i="7" s="1"/>
  <c r="U677" i="7"/>
  <c r="V677" i="7" s="1"/>
  <c r="W677" i="7"/>
  <c r="W676" i="7"/>
  <c r="U625" i="7"/>
  <c r="V625" i="7" s="1"/>
  <c r="U624" i="7"/>
  <c r="V624" i="7" s="1"/>
  <c r="X624" i="7"/>
  <c r="U540" i="7"/>
  <c r="V540" i="7" s="1"/>
  <c r="U541" i="7"/>
  <c r="V541" i="7" s="1"/>
  <c r="W540" i="7"/>
  <c r="U732" i="7"/>
  <c r="V732" i="7" s="1"/>
  <c r="U731" i="7"/>
  <c r="V731" i="7" s="1"/>
  <c r="X732" i="7"/>
  <c r="X731" i="7"/>
  <c r="U649" i="7"/>
  <c r="V649" i="7" s="1"/>
  <c r="U648" i="7"/>
  <c r="V648" i="7" s="1"/>
  <c r="W648" i="7"/>
  <c r="U749" i="7"/>
  <c r="V749" i="7" s="1"/>
  <c r="X748" i="7"/>
  <c r="W748" i="7"/>
  <c r="U573" i="7"/>
  <c r="V573" i="7" s="1"/>
  <c r="U574" i="7"/>
  <c r="V574" i="7" s="1"/>
  <c r="X573" i="7"/>
  <c r="U581" i="7"/>
  <c r="V581" i="7" s="1"/>
  <c r="U580" i="7"/>
  <c r="V580" i="7" s="1"/>
  <c r="X580" i="7"/>
  <c r="X554" i="7"/>
  <c r="W554" i="7"/>
  <c r="U711" i="7"/>
  <c r="V711" i="7" s="1"/>
  <c r="X711" i="7"/>
  <c r="X710" i="7"/>
  <c r="W711" i="7"/>
  <c r="X675" i="7"/>
  <c r="U675" i="7"/>
  <c r="V675" i="7" s="1"/>
  <c r="W675" i="7"/>
  <c r="U712" i="7"/>
  <c r="V712" i="7" s="1"/>
  <c r="W712" i="7"/>
  <c r="U550" i="7"/>
  <c r="V550" i="7" s="1"/>
  <c r="W549" i="7"/>
  <c r="U544" i="7"/>
  <c r="V544" i="7" s="1"/>
  <c r="U545" i="7"/>
  <c r="V545" i="7" s="1"/>
  <c r="W544" i="7"/>
  <c r="U754" i="7"/>
  <c r="V754" i="7" s="1"/>
  <c r="W753" i="7"/>
  <c r="U616" i="7"/>
  <c r="V616" i="7" s="1"/>
  <c r="W615" i="7"/>
  <c r="U752" i="7"/>
  <c r="V752" i="7" s="1"/>
  <c r="W751" i="7"/>
  <c r="U671" i="7"/>
  <c r="V671" i="7" s="1"/>
  <c r="X670" i="7"/>
  <c r="U753" i="7"/>
  <c r="V753" i="7" s="1"/>
  <c r="X752" i="7"/>
  <c r="P666" i="7"/>
  <c r="P696" i="7"/>
  <c r="P627" i="7"/>
  <c r="P594" i="7"/>
  <c r="P578" i="7"/>
  <c r="P557" i="7"/>
  <c r="P554" i="7"/>
  <c r="P452" i="7"/>
  <c r="P453" i="7"/>
  <c r="P422" i="7"/>
  <c r="P384" i="7"/>
  <c r="P364" i="7"/>
  <c r="P320" i="7"/>
  <c r="P260" i="7"/>
  <c r="P240" i="7"/>
  <c r="P216" i="7"/>
  <c r="P141" i="7"/>
  <c r="P104" i="7"/>
  <c r="P130" i="7"/>
  <c r="P27" i="7"/>
  <c r="P738" i="7"/>
  <c r="P665" i="7"/>
  <c r="P607" i="7"/>
  <c r="P577" i="7"/>
  <c r="P470" i="7"/>
  <c r="P475" i="7"/>
  <c r="P440" i="7"/>
  <c r="P402" i="7"/>
  <c r="P379" i="7"/>
  <c r="P359" i="7"/>
  <c r="P339" i="7"/>
  <c r="P299" i="7"/>
  <c r="P408" i="7"/>
  <c r="P243" i="7"/>
  <c r="P227" i="7"/>
  <c r="P195" i="7"/>
  <c r="P179" i="7"/>
  <c r="P123" i="7"/>
  <c r="P71" i="7"/>
  <c r="P753" i="7"/>
  <c r="AA753" i="7" s="1"/>
  <c r="P716" i="7"/>
  <c r="P703" i="7"/>
  <c r="P664" i="7"/>
  <c r="P641" i="7"/>
  <c r="P576" i="7"/>
  <c r="P545" i="7"/>
  <c r="P535" i="7"/>
  <c r="P382" i="7"/>
  <c r="P366" i="7"/>
  <c r="P274" i="7"/>
  <c r="P210" i="7"/>
  <c r="P194" i="7"/>
  <c r="P168" i="7"/>
  <c r="P74" i="7"/>
  <c r="P36" i="7"/>
  <c r="P752" i="7"/>
  <c r="AA752" i="7" s="1"/>
  <c r="P736" i="7"/>
  <c r="P714" i="7"/>
  <c r="P679" i="7"/>
  <c r="P663" i="7"/>
  <c r="P624" i="7"/>
  <c r="P605" i="7"/>
  <c r="P591" i="7"/>
  <c r="P575" i="7"/>
  <c r="P551" i="7"/>
  <c r="P494" i="7"/>
  <c r="P438" i="7"/>
  <c r="P373" i="7"/>
  <c r="P349" i="7"/>
  <c r="P241" i="7"/>
  <c r="P177" i="7"/>
  <c r="P131" i="7"/>
  <c r="P132" i="7"/>
  <c r="P113" i="7"/>
  <c r="P89" i="7"/>
  <c r="P68" i="7"/>
  <c r="X38" i="7"/>
  <c r="X86" i="7"/>
  <c r="W39" i="7"/>
  <c r="X71" i="7"/>
  <c r="W151" i="7"/>
  <c r="W183" i="7"/>
  <c r="X215" i="7"/>
  <c r="X247" i="7"/>
  <c r="X279" i="7"/>
  <c r="X311" i="7"/>
  <c r="X96" i="7"/>
  <c r="X61" i="7"/>
  <c r="X93" i="7"/>
  <c r="X157" i="7"/>
  <c r="X221" i="7"/>
  <c r="X317" i="7"/>
  <c r="W244" i="7"/>
  <c r="W308" i="7"/>
  <c r="X355" i="7"/>
  <c r="X390" i="7"/>
  <c r="X454" i="7"/>
  <c r="X486" i="7"/>
  <c r="X174" i="7"/>
  <c r="X238" i="7"/>
  <c r="X302" i="7"/>
  <c r="W371" i="7"/>
  <c r="W403" i="7"/>
  <c r="W467" i="7"/>
  <c r="W499" i="7"/>
  <c r="W531" i="7"/>
  <c r="W563" i="7"/>
  <c r="W168" i="7"/>
  <c r="W296" i="7"/>
  <c r="X347" i="7"/>
  <c r="X416" i="7"/>
  <c r="W480" i="7"/>
  <c r="X512" i="7"/>
  <c r="X154" i="7"/>
  <c r="W314" i="7"/>
  <c r="W359" i="7"/>
  <c r="W393" i="7"/>
  <c r="W425" i="7"/>
  <c r="W457" i="7"/>
  <c r="W489" i="7"/>
  <c r="W521" i="7"/>
  <c r="W553" i="7"/>
  <c r="W585" i="7"/>
  <c r="W617" i="7"/>
  <c r="W681" i="7"/>
  <c r="W526" i="7"/>
  <c r="W586" i="7"/>
  <c r="W628" i="7"/>
  <c r="W671" i="7"/>
  <c r="W713" i="7"/>
  <c r="W745" i="7"/>
  <c r="W608" i="7"/>
  <c r="W694" i="7"/>
  <c r="W564" i="7"/>
  <c r="W674" i="7"/>
  <c r="X715" i="7"/>
  <c r="W542" i="7"/>
  <c r="W616" i="7"/>
  <c r="W720" i="7"/>
  <c r="X26" i="7"/>
  <c r="X58" i="7"/>
  <c r="X91" i="7"/>
  <c r="W171" i="7"/>
  <c r="X235" i="7"/>
  <c r="W315" i="7"/>
  <c r="W129" i="7"/>
  <c r="X177" i="7"/>
  <c r="W273" i="7"/>
  <c r="W360" i="7"/>
  <c r="W426" i="7"/>
  <c r="W474" i="7"/>
  <c r="W522" i="7"/>
  <c r="W214" i="7"/>
  <c r="W310" i="7"/>
  <c r="W375" i="7"/>
  <c r="W439" i="7"/>
  <c r="W503" i="7"/>
  <c r="W452" i="7"/>
  <c r="W500" i="7"/>
  <c r="W194" i="7"/>
  <c r="W290" i="7"/>
  <c r="W381" i="7"/>
  <c r="W445" i="7"/>
  <c r="W493" i="7"/>
  <c r="W573" i="7"/>
  <c r="W637" i="7"/>
  <c r="W685" i="7"/>
  <c r="X698" i="7"/>
  <c r="X656" i="7"/>
  <c r="X734" i="7"/>
  <c r="X550" i="7"/>
  <c r="X643" i="7"/>
  <c r="W111" i="7"/>
  <c r="X175" i="7"/>
  <c r="W271" i="7"/>
  <c r="W101" i="7"/>
  <c r="X293" i="7"/>
  <c r="W357" i="7"/>
  <c r="W323" i="7"/>
  <c r="W446" i="7"/>
  <c r="X254" i="7"/>
  <c r="X362" i="7"/>
  <c r="W475" i="7"/>
  <c r="X523" i="7"/>
  <c r="X571" i="7"/>
  <c r="X216" i="7"/>
  <c r="W358" i="7"/>
  <c r="W408" i="7"/>
  <c r="W234" i="7"/>
  <c r="W433" i="7"/>
  <c r="X513" i="7"/>
  <c r="W625" i="7"/>
  <c r="X575" i="7"/>
  <c r="X660" i="7"/>
  <c r="X753" i="7"/>
  <c r="W704" i="7"/>
  <c r="X684" i="7"/>
  <c r="W584" i="7"/>
  <c r="X83" i="7"/>
  <c r="W163" i="7"/>
  <c r="X28" i="7"/>
  <c r="W124" i="7"/>
  <c r="X73" i="7"/>
  <c r="X201" i="7"/>
  <c r="W172" i="7"/>
  <c r="W328" i="7"/>
  <c r="W498" i="7"/>
  <c r="X363" i="7"/>
  <c r="X460" i="7"/>
  <c r="X306" i="7"/>
  <c r="X405" i="7"/>
  <c r="X501" i="7"/>
  <c r="X597" i="7"/>
  <c r="X677" i="7"/>
  <c r="W710" i="7"/>
  <c r="W534" i="7"/>
  <c r="U91" i="7"/>
  <c r="V91" i="7" s="1"/>
  <c r="U247" i="7"/>
  <c r="V247" i="7" s="1"/>
  <c r="U208" i="7"/>
  <c r="V208" i="7" s="1"/>
  <c r="U45" i="7"/>
  <c r="V45" i="7" s="1"/>
  <c r="U263" i="7"/>
  <c r="V263" i="7" s="1"/>
  <c r="U513" i="7"/>
  <c r="V513" i="7" s="1"/>
  <c r="U615" i="7"/>
  <c r="V615" i="7" s="1"/>
  <c r="U751" i="7"/>
  <c r="V751" i="7" s="1"/>
  <c r="U489" i="7"/>
  <c r="V489" i="7" s="1"/>
  <c r="U713" i="7"/>
  <c r="V713" i="7" s="1"/>
  <c r="U566" i="7"/>
  <c r="V566" i="7" s="1"/>
  <c r="U662" i="7"/>
  <c r="V662" i="7" s="1"/>
  <c r="U366" i="7"/>
  <c r="V366" i="7" s="1"/>
  <c r="X155" i="7"/>
  <c r="W219" i="7"/>
  <c r="U347" i="7"/>
  <c r="V347" i="7" s="1"/>
  <c r="W160" i="7"/>
  <c r="W245" i="7"/>
  <c r="W330" i="7"/>
  <c r="W78" i="7"/>
  <c r="U159" i="7"/>
  <c r="V159" i="7" s="1"/>
  <c r="X76" i="7"/>
  <c r="U336" i="7"/>
  <c r="V336" i="7" s="1"/>
  <c r="X411" i="7"/>
  <c r="X241" i="7"/>
  <c r="X400" i="7"/>
  <c r="W464" i="7"/>
  <c r="W180" i="7"/>
  <c r="W552" i="7"/>
  <c r="U86" i="7"/>
  <c r="V86" i="7" s="1"/>
  <c r="W59" i="7"/>
  <c r="U123" i="7"/>
  <c r="V123" i="7" s="1"/>
  <c r="W251" i="7"/>
  <c r="X315" i="7"/>
  <c r="X40" i="7"/>
  <c r="W104" i="7"/>
  <c r="X288" i="7"/>
  <c r="U34" i="7"/>
  <c r="V34" i="7" s="1"/>
  <c r="U31" i="7"/>
  <c r="V31" i="7" s="1"/>
  <c r="W287" i="7"/>
  <c r="W32" i="7"/>
  <c r="W277" i="7"/>
  <c r="X379" i="7"/>
  <c r="X105" i="7"/>
  <c r="U368" i="7"/>
  <c r="V368" i="7" s="1"/>
  <c r="U432" i="7"/>
  <c r="V432" i="7" s="1"/>
  <c r="U496" i="7"/>
  <c r="V496" i="7" s="1"/>
  <c r="U265" i="7"/>
  <c r="V265" i="7" s="1"/>
  <c r="X418" i="7"/>
  <c r="U337" i="7"/>
  <c r="V337" i="7" s="1"/>
  <c r="U397" i="7"/>
  <c r="V397" i="7" s="1"/>
  <c r="U175" i="7"/>
  <c r="V175" i="7" s="1"/>
  <c r="U303" i="7"/>
  <c r="V303" i="7" s="1"/>
  <c r="U402" i="7"/>
  <c r="V402" i="7" s="1"/>
  <c r="U227" i="7"/>
  <c r="V227" i="7" s="1"/>
  <c r="U139" i="7"/>
  <c r="V139" i="7" s="1"/>
  <c r="U315" i="7"/>
  <c r="V315" i="7" s="1"/>
  <c r="U90" i="7"/>
  <c r="V90" i="7" s="1"/>
  <c r="U163" i="7"/>
  <c r="V163" i="7" s="1"/>
  <c r="U219" i="7"/>
  <c r="V219" i="7" s="1"/>
  <c r="U203" i="7"/>
  <c r="V203" i="7" s="1"/>
  <c r="U307" i="7"/>
  <c r="V307" i="7" s="1"/>
  <c r="W27" i="7"/>
  <c r="W91" i="7"/>
  <c r="W72" i="7"/>
  <c r="W71" i="7"/>
  <c r="X243" i="7"/>
  <c r="W85" i="7"/>
  <c r="X475" i="7"/>
  <c r="W326" i="7"/>
  <c r="W82" i="7"/>
  <c r="W96" i="7"/>
  <c r="X250" i="7"/>
  <c r="W262" i="7"/>
  <c r="W504" i="7"/>
  <c r="W117" i="7"/>
  <c r="W202" i="7"/>
  <c r="W34" i="7"/>
  <c r="U199" i="7"/>
  <c r="V199" i="7" s="1"/>
  <c r="U165" i="7"/>
  <c r="V165" i="7" s="1"/>
  <c r="W198" i="7"/>
  <c r="U520" i="7"/>
  <c r="V520" i="7" s="1"/>
  <c r="P139" i="7"/>
  <c r="X134" i="7"/>
  <c r="U220" i="7"/>
  <c r="V220" i="7" s="1"/>
  <c r="U137" i="7"/>
  <c r="V137" i="7" s="1"/>
  <c r="P53" i="7"/>
  <c r="X46" i="7"/>
  <c r="X159" i="7"/>
  <c r="U38" i="7"/>
  <c r="V38" i="7" s="1"/>
  <c r="P39" i="7"/>
  <c r="P310" i="7"/>
  <c r="P332" i="7"/>
  <c r="P138" i="7"/>
  <c r="P305" i="7"/>
  <c r="P221" i="7"/>
  <c r="P73" i="7"/>
  <c r="W156" i="7"/>
  <c r="P306" i="7"/>
  <c r="P497" i="7"/>
  <c r="P419" i="7"/>
  <c r="P385" i="7"/>
  <c r="P369" i="7"/>
  <c r="P47" i="7"/>
  <c r="W52" i="7"/>
  <c r="W165" i="7"/>
  <c r="U40" i="7"/>
  <c r="V40" i="7" s="1"/>
  <c r="P278" i="7"/>
  <c r="W496" i="7"/>
  <c r="U287" i="7"/>
  <c r="V287" i="7" s="1"/>
  <c r="P396" i="7"/>
  <c r="P114" i="7"/>
  <c r="P537" i="7"/>
  <c r="P521" i="7"/>
  <c r="P268" i="7"/>
  <c r="P67" i="7"/>
  <c r="P449" i="7"/>
  <c r="P140" i="7"/>
  <c r="P52" i="7"/>
  <c r="P451" i="7"/>
  <c r="P309" i="7"/>
  <c r="P193" i="7"/>
  <c r="P116" i="7"/>
  <c r="W368" i="7"/>
  <c r="U102" i="7"/>
  <c r="V102" i="7" s="1"/>
  <c r="U104" i="7"/>
  <c r="V104" i="7" s="1"/>
  <c r="U450" i="7"/>
  <c r="V450" i="7" s="1"/>
  <c r="P246" i="7"/>
  <c r="P181" i="7"/>
  <c r="U76" i="7"/>
  <c r="V76" i="7" s="1"/>
  <c r="U411" i="7"/>
  <c r="V411" i="7" s="1"/>
  <c r="U241" i="7"/>
  <c r="V241" i="7" s="1"/>
  <c r="P328" i="7"/>
  <c r="P236" i="7"/>
  <c r="P220" i="7"/>
  <c r="P180" i="7"/>
  <c r="P331" i="7"/>
  <c r="P267" i="7"/>
  <c r="P223" i="7"/>
  <c r="P99" i="7"/>
  <c r="P412" i="7"/>
  <c r="P242" i="7"/>
  <c r="P178" i="7"/>
  <c r="P54" i="7"/>
  <c r="P505" i="7"/>
  <c r="P97" i="7"/>
  <c r="P134" i="7"/>
  <c r="P300" i="7"/>
  <c r="P264" i="7"/>
  <c r="P465" i="7"/>
  <c r="P327" i="7"/>
  <c r="P263" i="7"/>
  <c r="P251" i="7"/>
  <c r="P219" i="7"/>
  <c r="P55" i="7"/>
  <c r="P417" i="7"/>
  <c r="P98" i="7"/>
  <c r="P353" i="7"/>
  <c r="P337" i="7"/>
  <c r="P77" i="7"/>
  <c r="X54" i="7"/>
  <c r="X43" i="7"/>
  <c r="X222" i="7"/>
  <c r="P348" i="7"/>
  <c r="P160" i="7"/>
  <c r="P157" i="7"/>
  <c r="P92" i="7"/>
  <c r="P72" i="7"/>
  <c r="P483" i="7"/>
  <c r="P351" i="7"/>
  <c r="U72" i="7"/>
  <c r="V72" i="7" s="1"/>
  <c r="P284" i="7"/>
  <c r="P481" i="7"/>
  <c r="P363" i="7"/>
  <c r="P156" i="7"/>
  <c r="P79" i="7"/>
  <c r="P553" i="7"/>
  <c r="P86" i="7"/>
  <c r="W299" i="7"/>
  <c r="W336" i="7"/>
  <c r="X179" i="7"/>
  <c r="X432" i="7"/>
  <c r="P433" i="7"/>
  <c r="P288" i="7"/>
  <c r="P444" i="7"/>
  <c r="P266" i="7"/>
  <c r="P117" i="7"/>
  <c r="P60" i="7"/>
  <c r="P32" i="7"/>
  <c r="P34" i="7"/>
  <c r="U105" i="7"/>
  <c r="V105" i="7" s="1"/>
  <c r="U277" i="7"/>
  <c r="V277" i="7" s="1"/>
  <c r="U418" i="7"/>
  <c r="V418" i="7" s="1"/>
  <c r="E5" i="7"/>
  <c r="P380" i="7"/>
  <c r="P106" i="7"/>
  <c r="P33" i="7"/>
  <c r="W123" i="7"/>
  <c r="W265" i="7"/>
  <c r="P308" i="7"/>
  <c r="P59" i="7"/>
  <c r="P199" i="7"/>
  <c r="P103" i="7"/>
  <c r="P460" i="7"/>
  <c r="P135" i="7"/>
  <c r="P136" i="7"/>
  <c r="P35" i="7"/>
  <c r="P166" i="7"/>
  <c r="W199" i="7"/>
  <c r="X31" i="7"/>
  <c r="X459" i="7"/>
  <c r="X192" i="7"/>
  <c r="P316" i="7"/>
  <c r="P289" i="7"/>
  <c r="P118" i="7"/>
  <c r="P252" i="7"/>
  <c r="P204" i="7"/>
  <c r="P188" i="7"/>
  <c r="P124" i="7"/>
  <c r="P225" i="7"/>
  <c r="W86" i="7"/>
  <c r="W75" i="7"/>
  <c r="E4" i="7"/>
  <c r="P87" i="7"/>
  <c r="P41" i="7"/>
  <c r="P105" i="7"/>
  <c r="X187" i="7"/>
  <c r="P76" i="7"/>
  <c r="P203" i="7"/>
  <c r="X309" i="7"/>
  <c r="W275" i="7"/>
  <c r="X525" i="7"/>
  <c r="X275" i="7"/>
  <c r="X27" i="7"/>
  <c r="U27" i="7"/>
  <c r="V27" i="7" s="1"/>
  <c r="U771" i="7" l="1"/>
  <c r="V771" i="7" s="1"/>
  <c r="U1158" i="7"/>
  <c r="V1158" i="7" s="1"/>
  <c r="U935" i="7"/>
  <c r="V935" i="7" s="1"/>
  <c r="U1056" i="7"/>
  <c r="V1056" i="7" s="1"/>
  <c r="U1088" i="7"/>
  <c r="V1088" i="7" s="1"/>
  <c r="U1443" i="7"/>
  <c r="V1443" i="7" s="1"/>
  <c r="U1459" i="7"/>
  <c r="V1459" i="7" s="1"/>
  <c r="U960" i="7"/>
  <c r="V960" i="7" s="1"/>
  <c r="W1420" i="7"/>
  <c r="X666" i="7"/>
  <c r="U816" i="7"/>
  <c r="V816" i="7" s="1"/>
  <c r="W861" i="7"/>
  <c r="U1142" i="7"/>
  <c r="V1142" i="7" s="1"/>
  <c r="U790" i="7"/>
  <c r="V790" i="7" s="1"/>
  <c r="U1435" i="7"/>
  <c r="V1435" i="7" s="1"/>
  <c r="U1387" i="7"/>
  <c r="V1387" i="7" s="1"/>
  <c r="X1483" i="7"/>
  <c r="X996" i="7"/>
  <c r="U1038" i="7"/>
  <c r="V1038" i="7" s="1"/>
  <c r="U81" i="7"/>
  <c r="V81" i="7" s="1"/>
  <c r="U996" i="7"/>
  <c r="V996" i="7" s="1"/>
  <c r="X1001" i="7"/>
  <c r="X1461" i="7"/>
  <c r="X1462" i="7"/>
  <c r="X889" i="7"/>
  <c r="U889" i="7"/>
  <c r="V889" i="7" s="1"/>
  <c r="U1166" i="7"/>
  <c r="V1166" i="7" s="1"/>
  <c r="U793" i="7"/>
  <c r="V793" i="7" s="1"/>
  <c r="W1410" i="7"/>
  <c r="X1273" i="7"/>
  <c r="X887" i="7"/>
  <c r="X901" i="7"/>
  <c r="W961" i="7"/>
  <c r="X914" i="7"/>
  <c r="X922" i="7"/>
  <c r="W221" i="7"/>
  <c r="U592" i="7"/>
  <c r="V592" i="7" s="1"/>
  <c r="U1230" i="7"/>
  <c r="V1230" i="7" s="1"/>
  <c r="U1486" i="7"/>
  <c r="V1486" i="7" s="1"/>
  <c r="U1119" i="7"/>
  <c r="V1119" i="7" s="1"/>
  <c r="U1323" i="7"/>
  <c r="V1323" i="7" s="1"/>
  <c r="X1386" i="7"/>
  <c r="U1469" i="7"/>
  <c r="V1469" i="7" s="1"/>
  <c r="X865" i="7"/>
  <c r="U913" i="7"/>
  <c r="V913" i="7" s="1"/>
  <c r="U1462" i="7"/>
  <c r="V1462" i="7" s="1"/>
  <c r="X877" i="7"/>
  <c r="X879" i="7"/>
  <c r="U901" i="7"/>
  <c r="V901" i="7" s="1"/>
  <c r="X925" i="7"/>
  <c r="W1076" i="7"/>
  <c r="W1214" i="7"/>
  <c r="X1230" i="7"/>
  <c r="W1471" i="7"/>
  <c r="X1487" i="7"/>
  <c r="W763" i="7"/>
  <c r="X852" i="7"/>
  <c r="X1039" i="7"/>
  <c r="U1316" i="7"/>
  <c r="V1316" i="7" s="1"/>
  <c r="X1387" i="7"/>
  <c r="U900" i="7"/>
  <c r="V900" i="7" s="1"/>
  <c r="U925" i="7"/>
  <c r="V925" i="7" s="1"/>
  <c r="X1287" i="7"/>
  <c r="X1316" i="7"/>
  <c r="U762" i="7"/>
  <c r="V762" i="7" s="1"/>
  <c r="X1167" i="7"/>
  <c r="U49" i="7"/>
  <c r="V49" i="7" s="1"/>
  <c r="U1282" i="7"/>
  <c r="V1282" i="7" s="1"/>
  <c r="U1183" i="7"/>
  <c r="V1183" i="7" s="1"/>
  <c r="X1408" i="7"/>
  <c r="U920" i="7"/>
  <c r="V920" i="7" s="1"/>
  <c r="W976" i="7"/>
  <c r="W1210" i="7"/>
  <c r="X132" i="7"/>
  <c r="X1424" i="7"/>
  <c r="X959" i="7"/>
  <c r="X1050" i="7"/>
  <c r="W797" i="7"/>
  <c r="W876" i="7"/>
  <c r="W1061" i="7"/>
  <c r="W1161" i="7"/>
  <c r="W1199" i="7"/>
  <c r="W871" i="7"/>
  <c r="U893" i="7"/>
  <c r="V893" i="7" s="1"/>
  <c r="U975" i="7"/>
  <c r="V975" i="7" s="1"/>
  <c r="U1407" i="7"/>
  <c r="V1407" i="7" s="1"/>
  <c r="W761" i="7"/>
  <c r="X1048" i="7"/>
  <c r="X1060" i="7"/>
  <c r="U1199" i="7"/>
  <c r="V1199" i="7" s="1"/>
  <c r="U761" i="7"/>
  <c r="V761" i="7" s="1"/>
  <c r="W853" i="7"/>
  <c r="X895" i="7"/>
  <c r="U1010" i="7"/>
  <c r="V1010" i="7" s="1"/>
  <c r="U1161" i="7"/>
  <c r="V1161" i="7" s="1"/>
  <c r="U1187" i="7"/>
  <c r="V1187" i="7" s="1"/>
  <c r="X935" i="7"/>
  <c r="X1323" i="7"/>
  <c r="X592" i="7"/>
  <c r="U1123" i="7"/>
  <c r="V1123" i="7" s="1"/>
  <c r="X1186" i="7"/>
  <c r="U1072" i="7"/>
  <c r="V1072" i="7" s="1"/>
  <c r="U1339" i="7"/>
  <c r="V1339" i="7" s="1"/>
  <c r="U1319" i="7"/>
  <c r="V1319" i="7" s="1"/>
  <c r="X1063" i="7"/>
  <c r="X1034" i="7"/>
  <c r="W1119" i="7"/>
  <c r="X894" i="7"/>
  <c r="U999" i="7"/>
  <c r="V999" i="7" s="1"/>
  <c r="U1246" i="7"/>
  <c r="V1246" i="7" s="1"/>
  <c r="X1255" i="7"/>
  <c r="U938" i="7"/>
  <c r="V938" i="7" s="1"/>
  <c r="U940" i="7"/>
  <c r="V940" i="7" s="1"/>
  <c r="U1287" i="7"/>
  <c r="V1287" i="7" s="1"/>
  <c r="U1351" i="7"/>
  <c r="V1351" i="7" s="1"/>
  <c r="X1414" i="7"/>
  <c r="U1433" i="7"/>
  <c r="V1433" i="7" s="1"/>
  <c r="U758" i="7"/>
  <c r="V758" i="7" s="1"/>
  <c r="U933" i="7"/>
  <c r="V933" i="7" s="1"/>
  <c r="W1040" i="7"/>
  <c r="X833" i="7"/>
  <c r="X928" i="7"/>
  <c r="U924" i="7"/>
  <c r="V924" i="7" s="1"/>
  <c r="X1270" i="7"/>
  <c r="X1311" i="7"/>
  <c r="X1375" i="7"/>
  <c r="U1424" i="7"/>
  <c r="V1424" i="7" s="1"/>
  <c r="U879" i="7"/>
  <c r="V879" i="7" s="1"/>
  <c r="X958" i="7"/>
  <c r="X1025" i="7"/>
  <c r="U1397" i="7"/>
  <c r="V1397" i="7" s="1"/>
  <c r="X1290" i="7"/>
  <c r="X1370" i="7"/>
  <c r="X813" i="7"/>
  <c r="X839" i="7"/>
  <c r="U905" i="7"/>
  <c r="V905" i="7" s="1"/>
  <c r="W888" i="7"/>
  <c r="X978" i="7"/>
  <c r="U1063" i="7"/>
  <c r="V1063" i="7" s="1"/>
  <c r="U1082" i="7"/>
  <c r="V1082" i="7" s="1"/>
  <c r="X1143" i="7"/>
  <c r="U1300" i="7"/>
  <c r="V1300" i="7" s="1"/>
  <c r="X1379" i="7"/>
  <c r="X1411" i="7"/>
  <c r="X1451" i="7"/>
  <c r="U1447" i="7"/>
  <c r="V1447" i="7" s="1"/>
  <c r="X587" i="7"/>
  <c r="U859" i="7"/>
  <c r="V859" i="7" s="1"/>
  <c r="W1412" i="7"/>
  <c r="W765" i="7"/>
  <c r="U852" i="7"/>
  <c r="V852" i="7" s="1"/>
  <c r="X924" i="7"/>
  <c r="X1123" i="7"/>
  <c r="X1139" i="7"/>
  <c r="X1301" i="7"/>
  <c r="X1007" i="7"/>
  <c r="X1069" i="7"/>
  <c r="X1324" i="7"/>
  <c r="U1299" i="7"/>
  <c r="V1299" i="7" s="1"/>
  <c r="U1379" i="7"/>
  <c r="V1379" i="7" s="1"/>
  <c r="X1402" i="7"/>
  <c r="X1406" i="7"/>
  <c r="U788" i="7"/>
  <c r="V788" i="7" s="1"/>
  <c r="X794" i="7"/>
  <c r="X884" i="7"/>
  <c r="U906" i="7"/>
  <c r="V906" i="7" s="1"/>
  <c r="X940" i="7"/>
  <c r="X963" i="7"/>
  <c r="U978" i="7"/>
  <c r="V978" i="7" s="1"/>
  <c r="U1322" i="7"/>
  <c r="V1322" i="7" s="1"/>
  <c r="U1370" i="7"/>
  <c r="V1370" i="7" s="1"/>
  <c r="U1396" i="7"/>
  <c r="V1396" i="7" s="1"/>
  <c r="X1397" i="7"/>
  <c r="X1417" i="7"/>
  <c r="W373" i="7"/>
  <c r="U517" i="7"/>
  <c r="V517" i="7" s="1"/>
  <c r="U849" i="7"/>
  <c r="V849" i="7" s="1"/>
  <c r="U1030" i="7"/>
  <c r="V1030" i="7" s="1"/>
  <c r="U1270" i="7"/>
  <c r="V1270" i="7" s="1"/>
  <c r="U1295" i="7"/>
  <c r="V1295" i="7" s="1"/>
  <c r="U765" i="7"/>
  <c r="V765" i="7" s="1"/>
  <c r="U776" i="7"/>
  <c r="V776" i="7" s="1"/>
  <c r="W776" i="7"/>
  <c r="X789" i="7"/>
  <c r="X804" i="7"/>
  <c r="X893" i="7"/>
  <c r="U1007" i="7"/>
  <c r="V1007" i="7" s="1"/>
  <c r="X1030" i="7"/>
  <c r="U1124" i="7"/>
  <c r="V1124" i="7" s="1"/>
  <c r="W1221" i="7"/>
  <c r="W1319" i="7"/>
  <c r="U1406" i="7"/>
  <c r="V1406" i="7" s="1"/>
  <c r="W936" i="7"/>
  <c r="X1028" i="7"/>
  <c r="W950" i="7"/>
  <c r="X1185" i="7"/>
  <c r="U1389" i="7"/>
  <c r="V1389" i="7" s="1"/>
  <c r="W784" i="7"/>
  <c r="X906" i="7"/>
  <c r="W897" i="7"/>
  <c r="W968" i="7"/>
  <c r="X1002" i="7"/>
  <c r="U1055" i="7"/>
  <c r="V1055" i="7" s="1"/>
  <c r="U1137" i="7"/>
  <c r="V1137" i="7" s="1"/>
  <c r="U1200" i="7"/>
  <c r="V1200" i="7" s="1"/>
  <c r="X1251" i="7"/>
  <c r="X1339" i="7"/>
  <c r="U1359" i="7"/>
  <c r="V1359" i="7" s="1"/>
  <c r="U782" i="7"/>
  <c r="V782" i="7" s="1"/>
  <c r="X793" i="7"/>
  <c r="X859" i="7"/>
  <c r="U894" i="7"/>
  <c r="V894" i="7" s="1"/>
  <c r="X892" i="7"/>
  <c r="X1079" i="7"/>
  <c r="W1245" i="7"/>
  <c r="X1246" i="7"/>
  <c r="U1268" i="7"/>
  <c r="V1268" i="7" s="1"/>
  <c r="X782" i="7"/>
  <c r="U839" i="7"/>
  <c r="V839" i="7" s="1"/>
  <c r="X824" i="7"/>
  <c r="U896" i="7"/>
  <c r="V896" i="7" s="1"/>
  <c r="U914" i="7"/>
  <c r="V914" i="7" s="1"/>
  <c r="U977" i="7"/>
  <c r="V977" i="7" s="1"/>
  <c r="X993" i="7"/>
  <c r="X1010" i="7"/>
  <c r="U1079" i="7"/>
  <c r="V1079" i="7" s="1"/>
  <c r="X1083" i="7"/>
  <c r="X1056" i="7"/>
  <c r="X1176" i="7"/>
  <c r="U1250" i="7"/>
  <c r="V1250" i="7" s="1"/>
  <c r="U1201" i="7"/>
  <c r="V1201" i="7" s="1"/>
  <c r="U1251" i="7"/>
  <c r="V1251" i="7" s="1"/>
  <c r="X1297" i="7"/>
  <c r="X1377" i="7"/>
  <c r="U983" i="7"/>
  <c r="V983" i="7" s="1"/>
  <c r="X1111" i="7"/>
  <c r="W843" i="7"/>
  <c r="W983" i="7"/>
  <c r="X1084" i="7"/>
  <c r="X1365" i="7"/>
  <c r="X826" i="7"/>
  <c r="W1356" i="7"/>
  <c r="U825" i="7"/>
  <c r="V825" i="7" s="1"/>
  <c r="X1059" i="7"/>
  <c r="U1219" i="7"/>
  <c r="V1219" i="7" s="1"/>
  <c r="U1378" i="7"/>
  <c r="V1378" i="7" s="1"/>
  <c r="X1243" i="7"/>
  <c r="U818" i="7"/>
  <c r="V818" i="7" s="1"/>
  <c r="U878" i="7"/>
  <c r="V878" i="7" s="1"/>
  <c r="X967" i="7"/>
  <c r="X1108" i="7"/>
  <c r="X1433" i="7"/>
  <c r="U791" i="7"/>
  <c r="V791" i="7" s="1"/>
  <c r="W819" i="7"/>
  <c r="X1020" i="7"/>
  <c r="U1357" i="7"/>
  <c r="V1357" i="7" s="1"/>
  <c r="W802" i="7"/>
  <c r="U892" i="7"/>
  <c r="V892" i="7" s="1"/>
  <c r="U915" i="7"/>
  <c r="V915" i="7" s="1"/>
  <c r="W920" i="7"/>
  <c r="X1078" i="7"/>
  <c r="W1067" i="7"/>
  <c r="U1092" i="7"/>
  <c r="V1092" i="7" s="1"/>
  <c r="W1128" i="7"/>
  <c r="U1160" i="7"/>
  <c r="V1160" i="7" s="1"/>
  <c r="U1283" i="7"/>
  <c r="V1283" i="7" s="1"/>
  <c r="U1364" i="7"/>
  <c r="V1364" i="7" s="1"/>
  <c r="X374" i="7"/>
  <c r="W533" i="7"/>
  <c r="W594" i="7"/>
  <c r="U270" i="7"/>
  <c r="V270" i="7" s="1"/>
  <c r="U147" i="7"/>
  <c r="V147" i="7" s="1"/>
  <c r="U1058" i="7"/>
  <c r="V1058" i="7" s="1"/>
  <c r="U1139" i="7"/>
  <c r="V1139" i="7" s="1"/>
  <c r="U1244" i="7"/>
  <c r="V1244" i="7" s="1"/>
  <c r="X791" i="7"/>
  <c r="U819" i="7"/>
  <c r="V819" i="7" s="1"/>
  <c r="W851" i="7"/>
  <c r="W882" i="7"/>
  <c r="X915" i="7"/>
  <c r="U910" i="7"/>
  <c r="V910" i="7" s="1"/>
  <c r="X934" i="7"/>
  <c r="U985" i="7"/>
  <c r="V985" i="7" s="1"/>
  <c r="X1071" i="7"/>
  <c r="U1077" i="7"/>
  <c r="V1077" i="7" s="1"/>
  <c r="X1092" i="7"/>
  <c r="U1102" i="7"/>
  <c r="V1102" i="7" s="1"/>
  <c r="X1293" i="7"/>
  <c r="X1309" i="7"/>
  <c r="U756" i="7"/>
  <c r="V756" i="7" s="1"/>
  <c r="X830" i="7"/>
  <c r="X878" i="7"/>
  <c r="X1354" i="7"/>
  <c r="U1445" i="7"/>
  <c r="V1445" i="7" s="1"/>
  <c r="X828" i="7"/>
  <c r="W875" i="7"/>
  <c r="U891" i="7"/>
  <c r="V891" i="7" s="1"/>
  <c r="W921" i="7"/>
  <c r="X1096" i="7"/>
  <c r="W1152" i="7"/>
  <c r="U1209" i="7"/>
  <c r="V1209" i="7" s="1"/>
  <c r="W1209" i="7"/>
  <c r="U1298" i="7"/>
  <c r="V1298" i="7" s="1"/>
  <c r="U1292" i="7"/>
  <c r="V1292" i="7" s="1"/>
  <c r="U1308" i="7"/>
  <c r="V1308" i="7" s="1"/>
  <c r="W1331" i="7"/>
  <c r="X756" i="7"/>
  <c r="X910" i="7"/>
  <c r="U909" i="7"/>
  <c r="V909" i="7" s="1"/>
  <c r="U934" i="7"/>
  <c r="V934" i="7" s="1"/>
  <c r="X1449" i="7"/>
  <c r="U877" i="7"/>
  <c r="V877" i="7" s="1"/>
  <c r="X1220" i="7"/>
  <c r="U1293" i="7"/>
  <c r="V1293" i="7" s="1"/>
  <c r="X1378" i="7"/>
  <c r="X1283" i="7"/>
  <c r="W787" i="7"/>
  <c r="U1084" i="7"/>
  <c r="V1084" i="7" s="1"/>
  <c r="W1120" i="7"/>
  <c r="W1160" i="7"/>
  <c r="U1152" i="7"/>
  <c r="V1152" i="7" s="1"/>
  <c r="W1201" i="7"/>
  <c r="U1354" i="7"/>
  <c r="V1354" i="7" s="1"/>
  <c r="X1299" i="7"/>
  <c r="W1446" i="7"/>
  <c r="U530" i="7"/>
  <c r="V530" i="7" s="1"/>
  <c r="U462" i="7"/>
  <c r="V462" i="7" s="1"/>
  <c r="U888" i="7"/>
  <c r="V888" i="7" s="1"/>
  <c r="X1040" i="7"/>
  <c r="U1401" i="7"/>
  <c r="V1401" i="7" s="1"/>
  <c r="X1035" i="7"/>
  <c r="U1426" i="7"/>
  <c r="V1426" i="7" s="1"/>
  <c r="U409" i="7"/>
  <c r="V409" i="7" s="1"/>
  <c r="U166" i="7"/>
  <c r="V166" i="7" s="1"/>
  <c r="X190" i="7"/>
  <c r="W547" i="7"/>
  <c r="U1028" i="7"/>
  <c r="V1028" i="7" s="1"/>
  <c r="E2" i="7"/>
  <c r="AA960" i="7"/>
  <c r="AA976" i="7"/>
  <c r="U936" i="7"/>
  <c r="V936" i="7" s="1"/>
  <c r="X205" i="7"/>
  <c r="U1437" i="7"/>
  <c r="V1437" i="7" s="1"/>
  <c r="AA380" i="7"/>
  <c r="AA433" i="7"/>
  <c r="AA591" i="7"/>
  <c r="AA679" i="7"/>
  <c r="U946" i="7"/>
  <c r="V946" i="7" s="1"/>
  <c r="X342" i="7"/>
  <c r="W517" i="7"/>
  <c r="W74" i="7"/>
  <c r="U796" i="7"/>
  <c r="V796" i="7" s="1"/>
  <c r="U1303" i="7"/>
  <c r="V1303" i="7" s="1"/>
  <c r="AA1434" i="7"/>
  <c r="AA1450" i="7"/>
  <c r="AA1466" i="7"/>
  <c r="W822" i="7"/>
  <c r="U1331" i="7"/>
  <c r="V1331" i="7" s="1"/>
  <c r="AA118" i="7"/>
  <c r="AA729" i="7"/>
  <c r="W770" i="7"/>
  <c r="AA931" i="7"/>
  <c r="AA1296" i="7"/>
  <c r="AA1312" i="7"/>
  <c r="AA1328" i="7"/>
  <c r="AA1344" i="7"/>
  <c r="AA1360" i="7"/>
  <c r="AA1376" i="7"/>
  <c r="AA1392" i="7"/>
  <c r="AA1408" i="7"/>
  <c r="AA1424" i="7"/>
  <c r="U1449" i="7"/>
  <c r="V1449" i="7" s="1"/>
  <c r="U1151" i="7"/>
  <c r="V1151" i="7" s="1"/>
  <c r="AA105" i="7"/>
  <c r="AA188" i="7"/>
  <c r="AA782" i="7"/>
  <c r="AA787" i="7"/>
  <c r="AA799" i="7"/>
  <c r="AA818" i="7"/>
  <c r="AA831" i="7"/>
  <c r="AA844" i="7"/>
  <c r="AA860" i="7"/>
  <c r="AA870" i="7"/>
  <c r="AA886" i="7"/>
  <c r="AA895" i="7"/>
  <c r="AA1053" i="7"/>
  <c r="AA1069" i="7"/>
  <c r="AA1085" i="7"/>
  <c r="AA1101" i="7"/>
  <c r="AA1117" i="7"/>
  <c r="AA1125" i="7"/>
  <c r="AA1141" i="7"/>
  <c r="AA1157" i="7"/>
  <c r="AA1173" i="7"/>
  <c r="AA1188" i="7"/>
  <c r="AA1204" i="7"/>
  <c r="AA1211" i="7"/>
  <c r="AA1215" i="7"/>
  <c r="AA1231" i="7"/>
  <c r="AA1247" i="7"/>
  <c r="AA1263" i="7"/>
  <c r="AA1279" i="7"/>
  <c r="AA35" i="7"/>
  <c r="AA103" i="7"/>
  <c r="AA117" i="7"/>
  <c r="AA156" i="7"/>
  <c r="AA327" i="7"/>
  <c r="AA178" i="7"/>
  <c r="AA220" i="7"/>
  <c r="AA268" i="7"/>
  <c r="AA369" i="7"/>
  <c r="AA53" i="7"/>
  <c r="AA139" i="7"/>
  <c r="AA36" i="7"/>
  <c r="AA71" i="7"/>
  <c r="AA607" i="7"/>
  <c r="AA363" i="7"/>
  <c r="AA76" i="7"/>
  <c r="AA87" i="7"/>
  <c r="AA225" i="7"/>
  <c r="AA252" i="7"/>
  <c r="AA92" i="7"/>
  <c r="AA90" i="7"/>
  <c r="AA91" i="7"/>
  <c r="AA55" i="7"/>
  <c r="AA52" i="7"/>
  <c r="AA306" i="7"/>
  <c r="AA124" i="7"/>
  <c r="AA166" i="7"/>
  <c r="AA460" i="7"/>
  <c r="AA308" i="7"/>
  <c r="AA106" i="7"/>
  <c r="AA60" i="7"/>
  <c r="AA288" i="7"/>
  <c r="AA79" i="7"/>
  <c r="AA78" i="7"/>
  <c r="AA284" i="7"/>
  <c r="AA283" i="7"/>
  <c r="AA72" i="7"/>
  <c r="AA348" i="7"/>
  <c r="AA77" i="7"/>
  <c r="AA417" i="7"/>
  <c r="AA263" i="7"/>
  <c r="AA300" i="7"/>
  <c r="AA54" i="7"/>
  <c r="AA99" i="7"/>
  <c r="AA180" i="7"/>
  <c r="AA246" i="7"/>
  <c r="AA451" i="7"/>
  <c r="AA67" i="7"/>
  <c r="AA66" i="7"/>
  <c r="AA114" i="7"/>
  <c r="AA278" i="7"/>
  <c r="AA47" i="7"/>
  <c r="AA497" i="7"/>
  <c r="AA221" i="7"/>
  <c r="AA310" i="7"/>
  <c r="AA223" i="7"/>
  <c r="AA39" i="7"/>
  <c r="AA210" i="7"/>
  <c r="AA664" i="7"/>
  <c r="AA227" i="7"/>
  <c r="AA339" i="7"/>
  <c r="AA338" i="7"/>
  <c r="AA130" i="7"/>
  <c r="AA554" i="7"/>
  <c r="AA627" i="7"/>
  <c r="AA145" i="7"/>
  <c r="AA321" i="7"/>
  <c r="AA426" i="7"/>
  <c r="AA562" i="7"/>
  <c r="AA687" i="7"/>
  <c r="AA686" i="7"/>
  <c r="AA154" i="7"/>
  <c r="AA234" i="7"/>
  <c r="AA233" i="7"/>
  <c r="AA232" i="7"/>
  <c r="AA231" i="7"/>
  <c r="AA342" i="7"/>
  <c r="AA450" i="7"/>
  <c r="AA633" i="7"/>
  <c r="AA169" i="7"/>
  <c r="AA421" i="7"/>
  <c r="AA387" i="7"/>
  <c r="AA564" i="7"/>
  <c r="AA563" i="7"/>
  <c r="AA689" i="7"/>
  <c r="AA46" i="7"/>
  <c r="AA45" i="7"/>
  <c r="AA112" i="7"/>
  <c r="AA228" i="7"/>
  <c r="AA485" i="7"/>
  <c r="AA586" i="7"/>
  <c r="AA584" i="7"/>
  <c r="AA585" i="7"/>
  <c r="AA674" i="7"/>
  <c r="AA337" i="7"/>
  <c r="AA134" i="7"/>
  <c r="AA116" i="7"/>
  <c r="AA396" i="7"/>
  <c r="AA394" i="7"/>
  <c r="AA395" i="7"/>
  <c r="AA305" i="7"/>
  <c r="AA89" i="7"/>
  <c r="AA177" i="7"/>
  <c r="AA438" i="7"/>
  <c r="AA437" i="7"/>
  <c r="AA535" i="7"/>
  <c r="AA440" i="7"/>
  <c r="AA240" i="7"/>
  <c r="AA384" i="7"/>
  <c r="AA383" i="7"/>
  <c r="AA203" i="7"/>
  <c r="AA41" i="7"/>
  <c r="AA204" i="7"/>
  <c r="AA289" i="7"/>
  <c r="AA136" i="7"/>
  <c r="AA199" i="7"/>
  <c r="AA34" i="7"/>
  <c r="AA266" i="7"/>
  <c r="AA265" i="7"/>
  <c r="AA86" i="7"/>
  <c r="AA214" i="7"/>
  <c r="AA523" i="7"/>
  <c r="AA536" i="7"/>
  <c r="AA409" i="7"/>
  <c r="AA512" i="7"/>
  <c r="AA510" i="7"/>
  <c r="AA511" i="7"/>
  <c r="AA301" i="7"/>
  <c r="AA170" i="7"/>
  <c r="AA343" i="7"/>
  <c r="AA375" i="7"/>
  <c r="AA436" i="7"/>
  <c r="AA435" i="7"/>
  <c r="AA107" i="7"/>
  <c r="AA493" i="7"/>
  <c r="AA172" i="7"/>
  <c r="AA659" i="7"/>
  <c r="AA428" i="7"/>
  <c r="AA175" i="7"/>
  <c r="AA174" i="7"/>
  <c r="AA573" i="7"/>
  <c r="AA125" i="7"/>
  <c r="AA639" i="7"/>
  <c r="AA588" i="7"/>
  <c r="AA463" i="7"/>
  <c r="AA462" i="7"/>
  <c r="AA706" i="7"/>
  <c r="AA705" i="7"/>
  <c r="AA704" i="7"/>
  <c r="AA518" i="7"/>
  <c r="AA531" i="7"/>
  <c r="AA345" i="7"/>
  <c r="AA290" i="7"/>
  <c r="AA93" i="7"/>
  <c r="AA365" i="7"/>
  <c r="AA57" i="7"/>
  <c r="AA56" i="7"/>
  <c r="AA281" i="7"/>
  <c r="AA182" i="7"/>
  <c r="AA676" i="7"/>
  <c r="AA495" i="7"/>
  <c r="AA237" i="7"/>
  <c r="AA198" i="7"/>
  <c r="AA660" i="7"/>
  <c r="AA63" i="7"/>
  <c r="AA62" i="7"/>
  <c r="AA496" i="7"/>
  <c r="AA695" i="7"/>
  <c r="AA694" i="7"/>
  <c r="AA48" i="7"/>
  <c r="AA120" i="7"/>
  <c r="AA589" i="7"/>
  <c r="AA376" i="7"/>
  <c r="AA656" i="7"/>
  <c r="AA655" i="7"/>
  <c r="AA358" i="7"/>
  <c r="AA625" i="7"/>
  <c r="AA95" i="7"/>
  <c r="AA335" i="7"/>
  <c r="AA708" i="7"/>
  <c r="AA441" i="7"/>
  <c r="AA735" i="7"/>
  <c r="AA255" i="7"/>
  <c r="AA115" i="7"/>
  <c r="AA277" i="7"/>
  <c r="AA276" i="7"/>
  <c r="AA165" i="7"/>
  <c r="AA717" i="7"/>
  <c r="AA540" i="7"/>
  <c r="AA539" i="7"/>
  <c r="AA192" i="7"/>
  <c r="AA587" i="7"/>
  <c r="AA279" i="7"/>
  <c r="AA431" i="7"/>
  <c r="AA294" i="7"/>
  <c r="AA604" i="7"/>
  <c r="AA552" i="7"/>
  <c r="AA692" i="7"/>
  <c r="AA126" i="7"/>
  <c r="AA317" i="7"/>
  <c r="AA372" i="7"/>
  <c r="AA371" i="7"/>
  <c r="AA710" i="7"/>
  <c r="AA681" i="7"/>
  <c r="AA680" i="7"/>
  <c r="AA222" i="7"/>
  <c r="AA446" i="7"/>
  <c r="AA648" i="7"/>
  <c r="AA559" i="7"/>
  <c r="AA405" i="7"/>
  <c r="AA654" i="7"/>
  <c r="AA49" i="7"/>
  <c r="AA152" i="7"/>
  <c r="AA151" i="7"/>
  <c r="AA80" i="7"/>
  <c r="AA398" i="7"/>
  <c r="AA593" i="7"/>
  <c r="AA200" i="7"/>
  <c r="AA434" i="7"/>
  <c r="AA94" i="7"/>
  <c r="AA423" i="7"/>
  <c r="AA137" i="7"/>
  <c r="AA597" i="7"/>
  <c r="AA176" i="7"/>
  <c r="AA517" i="7"/>
  <c r="AA129" i="7"/>
  <c r="AA472" i="7"/>
  <c r="AA226" i="7"/>
  <c r="AA416" i="7"/>
  <c r="AA638" i="7"/>
  <c r="AA637" i="7"/>
  <c r="AA533" i="7"/>
  <c r="AA561" i="7"/>
  <c r="AA570" i="7"/>
  <c r="AA811" i="7"/>
  <c r="AA808" i="7"/>
  <c r="AA827" i="7"/>
  <c r="X886" i="7"/>
  <c r="AA967" i="7"/>
  <c r="AA1124" i="7"/>
  <c r="AA1140" i="7"/>
  <c r="AA1156" i="7"/>
  <c r="AA1172" i="7"/>
  <c r="AA351" i="7"/>
  <c r="AA157" i="7"/>
  <c r="AA353" i="7"/>
  <c r="AA219" i="7"/>
  <c r="AA465" i="7"/>
  <c r="AA97" i="7"/>
  <c r="AA242" i="7"/>
  <c r="AA267" i="7"/>
  <c r="AA236" i="7"/>
  <c r="AA193" i="7"/>
  <c r="AA140" i="7"/>
  <c r="AA521" i="7"/>
  <c r="AA520" i="7"/>
  <c r="AA385" i="7"/>
  <c r="AA138" i="7"/>
  <c r="AA113" i="7"/>
  <c r="AA241" i="7"/>
  <c r="AA494" i="7"/>
  <c r="AA605" i="7"/>
  <c r="AA714" i="7"/>
  <c r="AA74" i="7"/>
  <c r="AA274" i="7"/>
  <c r="AA545" i="7"/>
  <c r="AA703" i="7"/>
  <c r="AA123" i="7"/>
  <c r="AA243" i="7"/>
  <c r="AA359" i="7"/>
  <c r="AA475" i="7"/>
  <c r="AA665" i="7"/>
  <c r="AA104" i="7"/>
  <c r="AA260" i="7"/>
  <c r="AA422" i="7"/>
  <c r="AA557" i="7"/>
  <c r="AA696" i="7"/>
  <c r="AA31" i="7"/>
  <c r="AA30" i="7"/>
  <c r="AA189" i="7"/>
  <c r="AA341" i="7"/>
  <c r="AA424" i="7"/>
  <c r="AA567" i="7"/>
  <c r="AA728" i="7"/>
  <c r="AA110" i="7"/>
  <c r="AA400" i="7"/>
  <c r="AA399" i="7"/>
  <c r="AA461" i="7"/>
  <c r="AA558" i="7"/>
  <c r="AA672" i="7"/>
  <c r="AA745" i="7"/>
  <c r="AA744" i="7"/>
  <c r="AA171" i="7"/>
  <c r="AA275" i="7"/>
  <c r="AA432" i="7"/>
  <c r="AA615" i="7"/>
  <c r="AA614" i="7"/>
  <c r="AA713" i="7"/>
  <c r="AA712" i="7"/>
  <c r="AA43" i="7"/>
  <c r="AA128" i="7"/>
  <c r="AA248" i="7"/>
  <c r="AA504" i="7"/>
  <c r="AA503" i="7"/>
  <c r="AA635" i="7"/>
  <c r="AA644" i="7"/>
  <c r="AA643" i="7"/>
  <c r="AA230" i="7"/>
  <c r="AA229" i="7"/>
  <c r="AA596" i="7"/>
  <c r="AA719" i="7"/>
  <c r="AA718" i="7"/>
  <c r="AA280" i="7"/>
  <c r="AA549" i="7"/>
  <c r="AA580" i="7"/>
  <c r="AA454" i="7"/>
  <c r="AA466" i="7"/>
  <c r="AA565" i="7"/>
  <c r="AA109" i="7"/>
  <c r="AA108" i="7"/>
  <c r="AA722" i="7"/>
  <c r="AA42" i="7"/>
  <c r="AA355" i="7"/>
  <c r="AA669" i="7"/>
  <c r="AA212" i="7"/>
  <c r="AA206" i="7"/>
  <c r="AA411" i="7"/>
  <c r="AA357" i="7"/>
  <c r="AA270" i="7"/>
  <c r="AA269" i="7"/>
  <c r="AA295" i="7"/>
  <c r="AA525" i="7"/>
  <c r="AA415" i="7"/>
  <c r="AA362" i="7"/>
  <c r="AA684" i="7"/>
  <c r="AA88" i="7"/>
  <c r="AA566" i="7"/>
  <c r="AA751" i="7"/>
  <c r="AA457" i="7"/>
  <c r="AA456" i="7"/>
  <c r="AA459" i="7"/>
  <c r="AA630" i="7"/>
  <c r="AA224" i="7"/>
  <c r="AA150" i="7"/>
  <c r="AA732" i="7"/>
  <c r="AA731" i="7"/>
  <c r="AA445" i="7"/>
  <c r="AA668" i="7"/>
  <c r="AA183" i="7"/>
  <c r="AA509" i="7"/>
  <c r="AA146" i="7"/>
  <c r="AA469" i="7"/>
  <c r="AA467" i="7"/>
  <c r="AA468" i="7"/>
  <c r="AA448" i="7"/>
  <c r="AA346" i="7"/>
  <c r="AA414" i="7"/>
  <c r="AA671" i="7"/>
  <c r="AA603" i="7"/>
  <c r="AA374" i="7"/>
  <c r="AA530" i="7"/>
  <c r="AA529" i="7"/>
  <c r="AA528" i="7"/>
  <c r="AA333" i="7"/>
  <c r="AA50" i="7"/>
  <c r="AA329" i="7"/>
  <c r="AA190" i="7"/>
  <c r="AA153" i="7"/>
  <c r="AA464" i="7"/>
  <c r="AA388" i="7"/>
  <c r="AA350" i="7"/>
  <c r="AA642" i="7"/>
  <c r="AA727" i="7"/>
  <c r="AA726" i="7"/>
  <c r="AA555" i="7"/>
  <c r="AA721" i="7"/>
  <c r="AA82" i="7"/>
  <c r="AA85" i="7"/>
  <c r="AA636" i="7"/>
  <c r="AA218" i="7"/>
  <c r="AA508" i="7"/>
  <c r="AA247" i="7"/>
  <c r="AA626" i="7"/>
  <c r="AA393" i="7"/>
  <c r="AA602" i="7"/>
  <c r="AA217" i="7"/>
  <c r="AA579" i="7"/>
  <c r="AA262" i="7"/>
  <c r="AA486" i="7"/>
  <c r="AA196" i="7"/>
  <c r="AA757" i="7"/>
  <c r="AA756" i="7"/>
  <c r="AA758" i="7"/>
  <c r="AA774" i="7"/>
  <c r="AA771" i="7"/>
  <c r="AA776" i="7"/>
  <c r="AA792" i="7"/>
  <c r="AA797" i="7"/>
  <c r="AA863" i="7"/>
  <c r="AA880" i="7"/>
  <c r="AA879" i="7"/>
  <c r="AA903" i="7"/>
  <c r="AA919" i="7"/>
  <c r="AA900" i="7"/>
  <c r="AA916" i="7"/>
  <c r="AA901" i="7"/>
  <c r="AA917" i="7"/>
  <c r="AA891" i="7"/>
  <c r="AA910" i="7"/>
  <c r="AA926" i="7"/>
  <c r="AA942" i="7"/>
  <c r="AA944" i="7"/>
  <c r="AA941" i="7"/>
  <c r="AA932" i="7"/>
  <c r="AA982" i="7"/>
  <c r="AA998" i="7"/>
  <c r="AA1014" i="7"/>
  <c r="X966" i="7"/>
  <c r="AA991" i="7"/>
  <c r="AA1007" i="7"/>
  <c r="AA1023" i="7"/>
  <c r="AA1039" i="7"/>
  <c r="AA1059" i="7"/>
  <c r="AA1075" i="7"/>
  <c r="AA1091" i="7"/>
  <c r="AA1107" i="7"/>
  <c r="AA1048" i="7"/>
  <c r="AA1064" i="7"/>
  <c r="AA1080" i="7"/>
  <c r="AA1096" i="7"/>
  <c r="AA316" i="7"/>
  <c r="AA135" i="7"/>
  <c r="AA59" i="7"/>
  <c r="AA33" i="7"/>
  <c r="AA32" i="7"/>
  <c r="AA444" i="7"/>
  <c r="AA553" i="7"/>
  <c r="AA481" i="7"/>
  <c r="AA480" i="7"/>
  <c r="AA483" i="7"/>
  <c r="AA160" i="7"/>
  <c r="AA98" i="7"/>
  <c r="AA251" i="7"/>
  <c r="AA250" i="7"/>
  <c r="AA264" i="7"/>
  <c r="AA505" i="7"/>
  <c r="AA412" i="7"/>
  <c r="AA331" i="7"/>
  <c r="AA328" i="7"/>
  <c r="AA181" i="7"/>
  <c r="AA309" i="7"/>
  <c r="AA449" i="7"/>
  <c r="AA537" i="7"/>
  <c r="AA419" i="7"/>
  <c r="AA73" i="7"/>
  <c r="AA332" i="7"/>
  <c r="AA132" i="7"/>
  <c r="AA349" i="7"/>
  <c r="AA551" i="7"/>
  <c r="AA624" i="7"/>
  <c r="AA736" i="7"/>
  <c r="AA168" i="7"/>
  <c r="AA366" i="7"/>
  <c r="AA576" i="7"/>
  <c r="AA716" i="7"/>
  <c r="AA715" i="7"/>
  <c r="AA179" i="7"/>
  <c r="AA408" i="7"/>
  <c r="AA407" i="7"/>
  <c r="AA379" i="7"/>
  <c r="AA378" i="7"/>
  <c r="AA470" i="7"/>
  <c r="AA738" i="7"/>
  <c r="AA737" i="7"/>
  <c r="AA141" i="7"/>
  <c r="AA320" i="7"/>
  <c r="AA453" i="7"/>
  <c r="AA578" i="7"/>
  <c r="AA666" i="7"/>
  <c r="AA81" i="7"/>
  <c r="AA249" i="7"/>
  <c r="AA361" i="7"/>
  <c r="AA360" i="7"/>
  <c r="AA538" i="7"/>
  <c r="AA583" i="7"/>
  <c r="AA581" i="7"/>
  <c r="AA582" i="7"/>
  <c r="AA38" i="7"/>
  <c r="AA186" i="7"/>
  <c r="AA302" i="7"/>
  <c r="AA507" i="7"/>
  <c r="AA568" i="7"/>
  <c r="AA688" i="7"/>
  <c r="AA142" i="7"/>
  <c r="AA187" i="7"/>
  <c r="AA307" i="7"/>
  <c r="AA501" i="7"/>
  <c r="AA634" i="7"/>
  <c r="AA730" i="7"/>
  <c r="AA162" i="7"/>
  <c r="AA184" i="7"/>
  <c r="AA425" i="7"/>
  <c r="AA484" i="7"/>
  <c r="AA651" i="7"/>
  <c r="AA650" i="7"/>
  <c r="AA740" i="7"/>
  <c r="AA739" i="7"/>
  <c r="AA386" i="7"/>
  <c r="AA207" i="7"/>
  <c r="AA734" i="7"/>
  <c r="AA733" i="7"/>
  <c r="AA352" i="7"/>
  <c r="AA623" i="7"/>
  <c r="AA622" i="7"/>
  <c r="AA370" i="7"/>
  <c r="AA556" i="7"/>
  <c r="AA298" i="7"/>
  <c r="AA499" i="7"/>
  <c r="AA550" i="7"/>
  <c r="AA477" i="7"/>
  <c r="AA476" i="7"/>
  <c r="AA148" i="7"/>
  <c r="AA147" i="7"/>
  <c r="AA443" i="7"/>
  <c r="AA442" i="7"/>
  <c r="AA748" i="7"/>
  <c r="AA158" i="7"/>
  <c r="AA391" i="7"/>
  <c r="AA693" i="7"/>
  <c r="AA340" i="7"/>
  <c r="AA741" i="7"/>
  <c r="AA628" i="7"/>
  <c r="AA133" i="7"/>
  <c r="AA707" i="7"/>
  <c r="AA271" i="7"/>
  <c r="AA667" i="7"/>
  <c r="AA595" i="7"/>
  <c r="AA506" i="7"/>
  <c r="AA191" i="7"/>
  <c r="AA51" i="7"/>
  <c r="AA526" i="7"/>
  <c r="AA75" i="7"/>
  <c r="AA253" i="7"/>
  <c r="AA683" i="7"/>
  <c r="AA682" i="7"/>
  <c r="AA314" i="7"/>
  <c r="AA319" i="7"/>
  <c r="AA318" i="7"/>
  <c r="AA743" i="7"/>
  <c r="AA197" i="7"/>
  <c r="AA273" i="7"/>
  <c r="AA610" i="7"/>
  <c r="AA311" i="7"/>
  <c r="AA492" i="7"/>
  <c r="AA491" i="7"/>
  <c r="AA590" i="7"/>
  <c r="AA609" i="7"/>
  <c r="AA608" i="7"/>
  <c r="AA40" i="7"/>
  <c r="AA144" i="7"/>
  <c r="AA368" i="7"/>
  <c r="AA367" i="7"/>
  <c r="AA389" i="7"/>
  <c r="AA286" i="7"/>
  <c r="AA482" i="7"/>
  <c r="AA724" i="7"/>
  <c r="AA723" i="7"/>
  <c r="AA487" i="7"/>
  <c r="AA532" i="7"/>
  <c r="AA173" i="7"/>
  <c r="AA474" i="7"/>
  <c r="AA29" i="7"/>
  <c r="AA256" i="7"/>
  <c r="AA401" i="7"/>
  <c r="AA209" i="7"/>
  <c r="AA473" i="7"/>
  <c r="AA390" i="7"/>
  <c r="AA235" i="7"/>
  <c r="AA547" i="7"/>
  <c r="AA546" i="7"/>
  <c r="AA458" i="7"/>
  <c r="AA161" i="7"/>
  <c r="AA606" i="7"/>
  <c r="AA356" i="7"/>
  <c r="AA755" i="7"/>
  <c r="AA754" i="7"/>
  <c r="AA185" i="7"/>
  <c r="AA611" i="7"/>
  <c r="AA205" i="7"/>
  <c r="AA691" i="7"/>
  <c r="AA690" i="7"/>
  <c r="AA516" i="7"/>
  <c r="AA515" i="7"/>
  <c r="AA514" i="7"/>
  <c r="AA598" i="7"/>
  <c r="AA750" i="7"/>
  <c r="AA749" i="7"/>
  <c r="AA479" i="7"/>
  <c r="AA478" i="7"/>
  <c r="AA502" i="7"/>
  <c r="AA572" i="7"/>
  <c r="AA571" i="7"/>
  <c r="AA631" i="7"/>
  <c r="AA330" i="7"/>
  <c r="AA418" i="7"/>
  <c r="AA261" i="7"/>
  <c r="AA58" i="7"/>
  <c r="AA127" i="7"/>
  <c r="AA164" i="7"/>
  <c r="AA163" i="7"/>
  <c r="AA304" i="7"/>
  <c r="AA303" i="7"/>
  <c r="AA404" i="7"/>
  <c r="AA403" i="7"/>
  <c r="AA657" i="7"/>
  <c r="AA315" i="7"/>
  <c r="AA201" i="7"/>
  <c r="AA675" i="7"/>
  <c r="AA258" i="7"/>
  <c r="AA257" i="7"/>
  <c r="AA592" i="7"/>
  <c r="AA427" i="7"/>
  <c r="AA742" i="7"/>
  <c r="AA312" i="7"/>
  <c r="AA647" i="7"/>
  <c r="AA455" i="7"/>
  <c r="AA69" i="7"/>
  <c r="AA653" i="7"/>
  <c r="AA569" i="7"/>
  <c r="AA420" i="7"/>
  <c r="AA272" i="7"/>
  <c r="AA790" i="7"/>
  <c r="AA789" i="7"/>
  <c r="AA783" i="7"/>
  <c r="AA810" i="7"/>
  <c r="AA826" i="7"/>
  <c r="AA819" i="7"/>
  <c r="AA836" i="7"/>
  <c r="AA852" i="7"/>
  <c r="AA854" i="7"/>
  <c r="AA878" i="7"/>
  <c r="AA894" i="7"/>
  <c r="AA952" i="7"/>
  <c r="AA968" i="7"/>
  <c r="AA984" i="7"/>
  <c r="AA979" i="7"/>
  <c r="AA68" i="7"/>
  <c r="AA131" i="7"/>
  <c r="AA373" i="7"/>
  <c r="AA575" i="7"/>
  <c r="AA574" i="7"/>
  <c r="AA663" i="7"/>
  <c r="AA662" i="7"/>
  <c r="AA661" i="7"/>
  <c r="AA194" i="7"/>
  <c r="AA382" i="7"/>
  <c r="AA641" i="7"/>
  <c r="AA640" i="7"/>
  <c r="AA195" i="7"/>
  <c r="AA299" i="7"/>
  <c r="AA402" i="7"/>
  <c r="AA577" i="7"/>
  <c r="AA27" i="7"/>
  <c r="AA26" i="7"/>
  <c r="AA216" i="7"/>
  <c r="AA215" i="7"/>
  <c r="AA364" i="7"/>
  <c r="AA452" i="7"/>
  <c r="AA594" i="7"/>
  <c r="AA101" i="7"/>
  <c r="AA297" i="7"/>
  <c r="AA296" i="7"/>
  <c r="AA381" i="7"/>
  <c r="AA498" i="7"/>
  <c r="AA632" i="7"/>
  <c r="AA61" i="7"/>
  <c r="AA202" i="7"/>
  <c r="AA326" i="7"/>
  <c r="AA324" i="7"/>
  <c r="AA325" i="7"/>
  <c r="AA527" i="7"/>
  <c r="AA600" i="7"/>
  <c r="AA599" i="7"/>
  <c r="AA725" i="7"/>
  <c r="AA111" i="7"/>
  <c r="AA211" i="7"/>
  <c r="AA347" i="7"/>
  <c r="AA524" i="7"/>
  <c r="AA673" i="7"/>
  <c r="AA746" i="7"/>
  <c r="AA96" i="7"/>
  <c r="AA208" i="7"/>
  <c r="AA336" i="7"/>
  <c r="AA541" i="7"/>
  <c r="AA702" i="7"/>
  <c r="AA700" i="7"/>
  <c r="AA701" i="7"/>
  <c r="U533" i="7"/>
  <c r="V533" i="7" s="1"/>
  <c r="AA37" i="7"/>
  <c r="AA430" i="7"/>
  <c r="AA429" i="7"/>
  <c r="AA239" i="7"/>
  <c r="AA238" i="7"/>
  <c r="AA100" i="7"/>
  <c r="AA406" i="7"/>
  <c r="AA670" i="7"/>
  <c r="AA410" i="7"/>
  <c r="AA709" i="7"/>
  <c r="AA534" i="7"/>
  <c r="AA652" i="7"/>
  <c r="AA439" i="7"/>
  <c r="AA121" i="7"/>
  <c r="AA560" i="7"/>
  <c r="AA44" i="7"/>
  <c r="AA612" i="7"/>
  <c r="AA254" i="7"/>
  <c r="AA489" i="7"/>
  <c r="AA488" i="7"/>
  <c r="AA413" i="7"/>
  <c r="AA119" i="7"/>
  <c r="AA621" i="7"/>
  <c r="AA619" i="7"/>
  <c r="AA620" i="7"/>
  <c r="AA685" i="7"/>
  <c r="AA213" i="7"/>
  <c r="AA293" i="7"/>
  <c r="AA292" i="7"/>
  <c r="AA291" i="7"/>
  <c r="AA629" i="7"/>
  <c r="AA711" i="7"/>
  <c r="AA490" i="7"/>
  <c r="AA678" i="7"/>
  <c r="AA677" i="7"/>
  <c r="AA28" i="7"/>
  <c r="AA122" i="7"/>
  <c r="AA323" i="7"/>
  <c r="AA244" i="7"/>
  <c r="AA513" i="7"/>
  <c r="AA334" i="7"/>
  <c r="AA542" i="7"/>
  <c r="AA70" i="7"/>
  <c r="AA287" i="7"/>
  <c r="AA646" i="7"/>
  <c r="AA645" i="7"/>
  <c r="AA159" i="7"/>
  <c r="AA697" i="7"/>
  <c r="AA102" i="7"/>
  <c r="AA344" i="7"/>
  <c r="AA548" i="7"/>
  <c r="AA282" i="7"/>
  <c r="AA313" i="7"/>
  <c r="AA519" i="7"/>
  <c r="AA613" i="7"/>
  <c r="AA322" i="7"/>
  <c r="AA167" i="7"/>
  <c r="AA245" i="7"/>
  <c r="AA699" i="7"/>
  <c r="AA698" i="7"/>
  <c r="AA618" i="7"/>
  <c r="AA617" i="7"/>
  <c r="AA259" i="7"/>
  <c r="AA658" i="7"/>
  <c r="AA747" i="7"/>
  <c r="AA522" i="7"/>
  <c r="AA83" i="7"/>
  <c r="AA392" i="7"/>
  <c r="AA377" i="7"/>
  <c r="AA143" i="7"/>
  <c r="AA616" i="7"/>
  <c r="AA500" i="7"/>
  <c r="AA397" i="7"/>
  <c r="AA65" i="7"/>
  <c r="AA64" i="7"/>
  <c r="AA354" i="7"/>
  <c r="AA649" i="7"/>
  <c r="AA544" i="7"/>
  <c r="AA543" i="7"/>
  <c r="AA84" i="7"/>
  <c r="AA447" i="7"/>
  <c r="AA720" i="7"/>
  <c r="AA285" i="7"/>
  <c r="AA149" i="7"/>
  <c r="AA155" i="7"/>
  <c r="AA601" i="7"/>
  <c r="AA471" i="7"/>
  <c r="AA765" i="7"/>
  <c r="AA766" i="7"/>
  <c r="AA763" i="7"/>
  <c r="AA784" i="7"/>
  <c r="AA777" i="7"/>
  <c r="AA805" i="7"/>
  <c r="AA872" i="7"/>
  <c r="AA888" i="7"/>
  <c r="AA911" i="7"/>
  <c r="AA887" i="7"/>
  <c r="AA908" i="7"/>
  <c r="AA909" i="7"/>
  <c r="AA925" i="7"/>
  <c r="AA902" i="7"/>
  <c r="AA918" i="7"/>
  <c r="AA934" i="7"/>
  <c r="AA933" i="7"/>
  <c r="AA924" i="7"/>
  <c r="W982" i="7"/>
  <c r="AA971" i="7"/>
  <c r="AA990" i="7"/>
  <c r="AA1006" i="7"/>
  <c r="AA1022" i="7"/>
  <c r="AA983" i="7"/>
  <c r="AA999" i="7"/>
  <c r="AA1015" i="7"/>
  <c r="AA1031" i="7"/>
  <c r="AA1051" i="7"/>
  <c r="AA1067" i="7"/>
  <c r="AA1083" i="7"/>
  <c r="AA1099" i="7"/>
  <c r="AA1040" i="7"/>
  <c r="AA1044" i="7"/>
  <c r="AA1061" i="7"/>
  <c r="AA1077" i="7"/>
  <c r="AA1093" i="7"/>
  <c r="AA1109" i="7"/>
  <c r="AA1133" i="7"/>
  <c r="AA1149" i="7"/>
  <c r="AA1165" i="7"/>
  <c r="AA1181" i="7"/>
  <c r="AA1094" i="7"/>
  <c r="AA1132" i="7"/>
  <c r="AA1148" i="7"/>
  <c r="AA1164" i="7"/>
  <c r="AA1180" i="7"/>
  <c r="AA1196" i="7"/>
  <c r="AA1212" i="7"/>
  <c r="AA1203" i="7"/>
  <c r="AA1223" i="7"/>
  <c r="AA1239" i="7"/>
  <c r="AA1255" i="7"/>
  <c r="AA1271" i="7"/>
  <c r="AA1244" i="7"/>
  <c r="AA1264" i="7"/>
  <c r="AA1288" i="7"/>
  <c r="AA1304" i="7"/>
  <c r="AA1320" i="7"/>
  <c r="AA1336" i="7"/>
  <c r="AA1352" i="7"/>
  <c r="AA1368" i="7"/>
  <c r="AA1384" i="7"/>
  <c r="AA1400" i="7"/>
  <c r="AA1416" i="7"/>
  <c r="U1465" i="7"/>
  <c r="V1465" i="7" s="1"/>
  <c r="AA1442" i="7"/>
  <c r="AA1458" i="7"/>
  <c r="AB1478" i="7"/>
  <c r="U763" i="7"/>
  <c r="V763" i="7" s="1"/>
  <c r="AA772" i="7"/>
  <c r="AA779" i="7"/>
  <c r="AA800" i="7"/>
  <c r="AA809" i="7"/>
  <c r="AA833" i="7"/>
  <c r="AA850" i="7"/>
  <c r="AA839" i="7"/>
  <c r="AA865" i="7"/>
  <c r="AA893" i="7"/>
  <c r="AA935" i="7"/>
  <c r="AA953" i="7"/>
  <c r="AA923" i="7"/>
  <c r="AA946" i="7"/>
  <c r="AA962" i="7"/>
  <c r="AA1030" i="7"/>
  <c r="AA1127" i="7"/>
  <c r="AA1143" i="7"/>
  <c r="AA1159" i="7"/>
  <c r="AA1115" i="7"/>
  <c r="AA1187" i="7"/>
  <c r="AA1210" i="7"/>
  <c r="AA1228" i="7"/>
  <c r="AA1189" i="7"/>
  <c r="AA1284" i="7"/>
  <c r="AA1301" i="7"/>
  <c r="AA1317" i="7"/>
  <c r="AA1333" i="7"/>
  <c r="AA1349" i="7"/>
  <c r="AA1365" i="7"/>
  <c r="AA1381" i="7"/>
  <c r="AA1397" i="7"/>
  <c r="AA1291" i="7"/>
  <c r="AA1307" i="7"/>
  <c r="AA1323" i="7"/>
  <c r="AA1339" i="7"/>
  <c r="AA1355" i="7"/>
  <c r="AA1371" i="7"/>
  <c r="AA1387" i="7"/>
  <c r="AA1403" i="7"/>
  <c r="AA1278" i="7"/>
  <c r="AA1418" i="7"/>
  <c r="AA822" i="7"/>
  <c r="AA815" i="7"/>
  <c r="AA855" i="7"/>
  <c r="AA874" i="7"/>
  <c r="AA890" i="7"/>
  <c r="U963" i="7"/>
  <c r="V963" i="7" s="1"/>
  <c r="AA994" i="7"/>
  <c r="AA1010" i="7"/>
  <c r="AA987" i="7"/>
  <c r="AA1003" i="7"/>
  <c r="AA1019" i="7"/>
  <c r="AA1035" i="7"/>
  <c r="AA1055" i="7"/>
  <c r="AA1071" i="7"/>
  <c r="AA1087" i="7"/>
  <c r="AA1103" i="7"/>
  <c r="AA1052" i="7"/>
  <c r="AA1068" i="7"/>
  <c r="AA1084" i="7"/>
  <c r="AA1057" i="7"/>
  <c r="AA1073" i="7"/>
  <c r="AA1089" i="7"/>
  <c r="AA1105" i="7"/>
  <c r="AA1086" i="7"/>
  <c r="AA1121" i="7"/>
  <c r="AA1137" i="7"/>
  <c r="AA1153" i="7"/>
  <c r="AA1169" i="7"/>
  <c r="AA1056" i="7"/>
  <c r="AA1072" i="7"/>
  <c r="AA1088" i="7"/>
  <c r="AA1112" i="7"/>
  <c r="AA1214" i="7"/>
  <c r="AA1230" i="7"/>
  <c r="AA1246" i="7"/>
  <c r="AA1262" i="7"/>
  <c r="AA1282" i="7"/>
  <c r="AA1294" i="7"/>
  <c r="AA1310" i="7"/>
  <c r="AA1326" i="7"/>
  <c r="AA1342" i="7"/>
  <c r="AA1358" i="7"/>
  <c r="AA1374" i="7"/>
  <c r="AA1252" i="7"/>
  <c r="AA1425" i="7"/>
  <c r="AA1440" i="7"/>
  <c r="AA1456" i="7"/>
  <c r="AA1472" i="7"/>
  <c r="AA1413" i="7"/>
  <c r="AA1435" i="7"/>
  <c r="AA1451" i="7"/>
  <c r="AA1467" i="7"/>
  <c r="AB1479" i="7"/>
  <c r="AA812" i="7"/>
  <c r="AA828" i="7"/>
  <c r="AA837" i="7"/>
  <c r="AA877" i="7"/>
  <c r="AA862" i="7"/>
  <c r="AA981" i="7"/>
  <c r="AA1000" i="7"/>
  <c r="AA1016" i="7"/>
  <c r="AA975" i="7"/>
  <c r="AA997" i="7"/>
  <c r="AA1013" i="7"/>
  <c r="AA1029" i="7"/>
  <c r="AA973" i="7"/>
  <c r="AA1054" i="7"/>
  <c r="AA1070" i="7"/>
  <c r="AA1032" i="7"/>
  <c r="AA1026" i="7"/>
  <c r="AA1116" i="7"/>
  <c r="AA1114" i="7"/>
  <c r="AA1130" i="7"/>
  <c r="AA1146" i="7"/>
  <c r="AA1162" i="7"/>
  <c r="AA1178" i="7"/>
  <c r="AA1194" i="7"/>
  <c r="AA1221" i="7"/>
  <c r="AA1237" i="7"/>
  <c r="AA1253" i="7"/>
  <c r="AA1269" i="7"/>
  <c r="AA1167" i="7"/>
  <c r="AA1207" i="7"/>
  <c r="AA1193" i="7"/>
  <c r="AA1419" i="7"/>
  <c r="AA1437" i="7"/>
  <c r="AA1453" i="7"/>
  <c r="AA1469" i="7"/>
  <c r="AA1470" i="7"/>
  <c r="AA1415" i="7"/>
  <c r="AA769" i="7"/>
  <c r="AA770" i="7"/>
  <c r="AA767" i="7"/>
  <c r="AA788" i="7"/>
  <c r="AA781" i="7"/>
  <c r="AA786" i="7"/>
  <c r="AA795" i="7"/>
  <c r="AA791" i="7"/>
  <c r="AA802" i="7"/>
  <c r="AA848" i="7"/>
  <c r="AA864" i="7"/>
  <c r="AA858" i="7"/>
  <c r="AA876" i="7"/>
  <c r="AA892" i="7"/>
  <c r="AA899" i="7"/>
  <c r="AA915" i="7"/>
  <c r="AA896" i="7"/>
  <c r="AA912" i="7"/>
  <c r="AA897" i="7"/>
  <c r="AA913" i="7"/>
  <c r="AA906" i="7"/>
  <c r="AA922" i="7"/>
  <c r="AA938" i="7"/>
  <c r="AA936" i="7"/>
  <c r="AA927" i="7"/>
  <c r="AA948" i="7"/>
  <c r="AA964" i="7"/>
  <c r="AA980" i="7"/>
  <c r="AA974" i="7"/>
  <c r="AA977" i="7"/>
  <c r="AA1036" i="7"/>
  <c r="AA764" i="7"/>
  <c r="AA785" i="7"/>
  <c r="AA817" i="7"/>
  <c r="AA842" i="7"/>
  <c r="AA829" i="7"/>
  <c r="AA847" i="7"/>
  <c r="U836" i="7"/>
  <c r="V836" i="7" s="1"/>
  <c r="AA945" i="7"/>
  <c r="AA961" i="7"/>
  <c r="AA954" i="7"/>
  <c r="AA970" i="7"/>
  <c r="AA943" i="7"/>
  <c r="AA985" i="7"/>
  <c r="AA1119" i="7"/>
  <c r="AA1135" i="7"/>
  <c r="AA1151" i="7"/>
  <c r="AA1098" i="7"/>
  <c r="AA1199" i="7"/>
  <c r="AA1220" i="7"/>
  <c r="AA1163" i="7"/>
  <c r="AA1272" i="7"/>
  <c r="AA1293" i="7"/>
  <c r="AA1309" i="7"/>
  <c r="AA1325" i="7"/>
  <c r="AA1341" i="7"/>
  <c r="AA1357" i="7"/>
  <c r="AA1373" i="7"/>
  <c r="AA1389" i="7"/>
  <c r="AA1299" i="7"/>
  <c r="AA1315" i="7"/>
  <c r="AA1331" i="7"/>
  <c r="AA1347" i="7"/>
  <c r="AA1363" i="7"/>
  <c r="AA1379" i="7"/>
  <c r="AA1395" i="7"/>
  <c r="AA1256" i="7"/>
  <c r="AA1407" i="7"/>
  <c r="AB1480" i="7"/>
  <c r="AA1479" i="7"/>
  <c r="AA1406" i="7"/>
  <c r="AA1427" i="7"/>
  <c r="AA814" i="7"/>
  <c r="AA798" i="7"/>
  <c r="AA825" i="7"/>
  <c r="AA866" i="7"/>
  <c r="AA882" i="7"/>
  <c r="AA986" i="7"/>
  <c r="AA1002" i="7"/>
  <c r="AA1018" i="7"/>
  <c r="AA978" i="7"/>
  <c r="AA995" i="7"/>
  <c r="AA1011" i="7"/>
  <c r="AA1027" i="7"/>
  <c r="AA1043" i="7"/>
  <c r="AA1047" i="7"/>
  <c r="AA1063" i="7"/>
  <c r="AA1079" i="7"/>
  <c r="AA1095" i="7"/>
  <c r="AA1111" i="7"/>
  <c r="AA1060" i="7"/>
  <c r="AA1076" i="7"/>
  <c r="AA1092" i="7"/>
  <c r="AA1049" i="7"/>
  <c r="AA1065" i="7"/>
  <c r="AA1081" i="7"/>
  <c r="AA1097" i="7"/>
  <c r="AA1113" i="7"/>
  <c r="AA1129" i="7"/>
  <c r="AA1145" i="7"/>
  <c r="AA1161" i="7"/>
  <c r="AA1177" i="7"/>
  <c r="AA1206" i="7"/>
  <c r="AA1218" i="7"/>
  <c r="AA1234" i="7"/>
  <c r="AA1250" i="7"/>
  <c r="AA1266" i="7"/>
  <c r="AA1219" i="7"/>
  <c r="AA1235" i="7"/>
  <c r="AA1251" i="7"/>
  <c r="AA1267" i="7"/>
  <c r="AA1283" i="7"/>
  <c r="AA1248" i="7"/>
  <c r="AA1290" i="7"/>
  <c r="AA1306" i="7"/>
  <c r="AA1322" i="7"/>
  <c r="AA1338" i="7"/>
  <c r="AA1354" i="7"/>
  <c r="AA1370" i="7"/>
  <c r="AA1236" i="7"/>
  <c r="AA1285" i="7"/>
  <c r="X1291" i="7"/>
  <c r="U1291" i="7"/>
  <c r="V1291" i="7" s="1"/>
  <c r="W1355" i="7"/>
  <c r="U1355" i="7"/>
  <c r="V1355" i="7" s="1"/>
  <c r="W1371" i="7"/>
  <c r="U1371" i="7"/>
  <c r="V1371" i="7" s="1"/>
  <c r="X1403" i="7"/>
  <c r="U1403" i="7"/>
  <c r="V1403" i="7" s="1"/>
  <c r="AA1222" i="7"/>
  <c r="AA1238" i="7"/>
  <c r="AA1254" i="7"/>
  <c r="AA1171" i="7"/>
  <c r="AA1302" i="7"/>
  <c r="AA1318" i="7"/>
  <c r="AA1334" i="7"/>
  <c r="AA1350" i="7"/>
  <c r="AA1366" i="7"/>
  <c r="AA1382" i="7"/>
  <c r="AA1276" i="7"/>
  <c r="AA1432" i="7"/>
  <c r="AA1448" i="7"/>
  <c r="AA1464" i="7"/>
  <c r="AA1405" i="7"/>
  <c r="AA1398" i="7"/>
  <c r="X1412" i="7"/>
  <c r="AA1402" i="7"/>
  <c r="AA1443" i="7"/>
  <c r="AA1459" i="7"/>
  <c r="AA794" i="7"/>
  <c r="AA820" i="7"/>
  <c r="AA823" i="7"/>
  <c r="AA845" i="7"/>
  <c r="AA869" i="7"/>
  <c r="AA853" i="7"/>
  <c r="AA871" i="7"/>
  <c r="AA889" i="7"/>
  <c r="AA992" i="7"/>
  <c r="AA1008" i="7"/>
  <c r="AA955" i="7"/>
  <c r="AA989" i="7"/>
  <c r="AA1005" i="7"/>
  <c r="AA1021" i="7"/>
  <c r="AA959" i="7"/>
  <c r="U1015" i="7"/>
  <c r="V1015" i="7" s="1"/>
  <c r="AA1062" i="7"/>
  <c r="AA1078" i="7"/>
  <c r="AA1045" i="7"/>
  <c r="AA1041" i="7"/>
  <c r="AA1037" i="7"/>
  <c r="AA1100" i="7"/>
  <c r="AA1102" i="7"/>
  <c r="AA1122" i="7"/>
  <c r="AA1138" i="7"/>
  <c r="AA1154" i="7"/>
  <c r="AA1170" i="7"/>
  <c r="AA1186" i="7"/>
  <c r="AA1213" i="7"/>
  <c r="AA1229" i="7"/>
  <c r="AA1245" i="7"/>
  <c r="AA1261" i="7"/>
  <c r="AA1277" i="7"/>
  <c r="AA1191" i="7"/>
  <c r="AA1205" i="7"/>
  <c r="AA1429" i="7"/>
  <c r="AA1445" i="7"/>
  <c r="AA1461" i="7"/>
  <c r="AA1477" i="7"/>
  <c r="AA1426" i="7"/>
  <c r="AA761" i="7"/>
  <c r="AA762" i="7"/>
  <c r="AA759" i="7"/>
  <c r="AA780" i="7"/>
  <c r="AA773" i="7"/>
  <c r="AA778" i="7"/>
  <c r="AA803" i="7"/>
  <c r="AA801" i="7"/>
  <c r="AA840" i="7"/>
  <c r="AA856" i="7"/>
  <c r="AA859" i="7"/>
  <c r="AA868" i="7"/>
  <c r="AA884" i="7"/>
  <c r="AA885" i="7"/>
  <c r="AA907" i="7"/>
  <c r="AA883" i="7"/>
  <c r="AA904" i="7"/>
  <c r="AA920" i="7"/>
  <c r="AA905" i="7"/>
  <c r="AA921" i="7"/>
  <c r="AA898" i="7"/>
  <c r="AA914" i="7"/>
  <c r="AA930" i="7"/>
  <c r="AA928" i="7"/>
  <c r="AA947" i="7"/>
  <c r="AA937" i="7"/>
  <c r="AA956" i="7"/>
  <c r="AA972" i="7"/>
  <c r="AA951" i="7"/>
  <c r="AA1104" i="7"/>
  <c r="AA1128" i="7"/>
  <c r="AA1144" i="7"/>
  <c r="AA1160" i="7"/>
  <c r="AA1176" i="7"/>
  <c r="AA1192" i="7"/>
  <c r="AA1208" i="7"/>
  <c r="AA1292" i="7"/>
  <c r="AA1308" i="7"/>
  <c r="AA1324" i="7"/>
  <c r="AA1340" i="7"/>
  <c r="AA1356" i="7"/>
  <c r="AA1372" i="7"/>
  <c r="AA1388" i="7"/>
  <c r="AA1404" i="7"/>
  <c r="AA1420" i="7"/>
  <c r="AA1409" i="7"/>
  <c r="AA1431" i="7"/>
  <c r="AA1447" i="7"/>
  <c r="AA1463" i="7"/>
  <c r="AA796" i="7"/>
  <c r="AA793" i="7"/>
  <c r="AA838" i="7"/>
  <c r="AA843" i="7"/>
  <c r="AA834" i="7"/>
  <c r="AA861" i="7"/>
  <c r="AA881" i="7"/>
  <c r="AA867" i="7"/>
  <c r="AA963" i="7"/>
  <c r="AA1046" i="7"/>
  <c r="AA1042" i="7"/>
  <c r="AA1108" i="7"/>
  <c r="AA1110" i="7"/>
  <c r="AA1126" i="7"/>
  <c r="AA1142" i="7"/>
  <c r="AA1158" i="7"/>
  <c r="AA1174" i="7"/>
  <c r="AA1190" i="7"/>
  <c r="AA1224" i="7"/>
  <c r="AA1179" i="7"/>
  <c r="AA1225" i="7"/>
  <c r="AA1241" i="7"/>
  <c r="AA1257" i="7"/>
  <c r="AA1273" i="7"/>
  <c r="AA1183" i="7"/>
  <c r="AA1287" i="7"/>
  <c r="AA1303" i="7"/>
  <c r="AA1319" i="7"/>
  <c r="AA1335" i="7"/>
  <c r="AA1351" i="7"/>
  <c r="AA1367" i="7"/>
  <c r="AA1383" i="7"/>
  <c r="AA1399" i="7"/>
  <c r="AA1270" i="7"/>
  <c r="AA1423" i="7"/>
  <c r="AA1414" i="7"/>
  <c r="AA1428" i="7"/>
  <c r="AA1444" i="7"/>
  <c r="AA1460" i="7"/>
  <c r="AA1476" i="7"/>
  <c r="AA1394" i="7"/>
  <c r="AA1421" i="7"/>
  <c r="AA1417" i="7"/>
  <c r="AA1438" i="7"/>
  <c r="AA1454" i="7"/>
  <c r="AA1474" i="7"/>
  <c r="AA768" i="7"/>
  <c r="AA813" i="7"/>
  <c r="AA824" i="7"/>
  <c r="AA830" i="7"/>
  <c r="AA849" i="7"/>
  <c r="AA957" i="7"/>
  <c r="AA929" i="7"/>
  <c r="AA950" i="7"/>
  <c r="AA966" i="7"/>
  <c r="AA939" i="7"/>
  <c r="AA988" i="7"/>
  <c r="AA1004" i="7"/>
  <c r="AA1020" i="7"/>
  <c r="AA1001" i="7"/>
  <c r="AA1017" i="7"/>
  <c r="AA1033" i="7"/>
  <c r="AA1050" i="7"/>
  <c r="AA1066" i="7"/>
  <c r="AA1131" i="7"/>
  <c r="AA1147" i="7"/>
  <c r="AA1082" i="7"/>
  <c r="AA1289" i="7"/>
  <c r="AA1305" i="7"/>
  <c r="AA1321" i="7"/>
  <c r="AA1337" i="7"/>
  <c r="AA1353" i="7"/>
  <c r="AA1369" i="7"/>
  <c r="AA1385" i="7"/>
  <c r="AA1401" i="7"/>
  <c r="AA1274" i="7"/>
  <c r="AA1433" i="7"/>
  <c r="AA1449" i="7"/>
  <c r="AA1465" i="7"/>
  <c r="AA1410" i="7"/>
  <c r="AA1478" i="7"/>
  <c r="AA1411" i="7"/>
  <c r="AA1475" i="7"/>
  <c r="AA1120" i="7"/>
  <c r="AA1136" i="7"/>
  <c r="AA1152" i="7"/>
  <c r="AA1168" i="7"/>
  <c r="AA1184" i="7"/>
  <c r="AA1200" i="7"/>
  <c r="AA1175" i="7"/>
  <c r="AA1201" i="7"/>
  <c r="AA1198" i="7"/>
  <c r="AA1300" i="7"/>
  <c r="AA1316" i="7"/>
  <c r="AA1332" i="7"/>
  <c r="AA1348" i="7"/>
  <c r="AA1364" i="7"/>
  <c r="AA1380" i="7"/>
  <c r="AA1396" i="7"/>
  <c r="AA1412" i="7"/>
  <c r="AA1390" i="7"/>
  <c r="AB1477" i="7"/>
  <c r="AA1439" i="7"/>
  <c r="AA1455" i="7"/>
  <c r="AA804" i="7"/>
  <c r="AA807" i="7"/>
  <c r="AA846" i="7"/>
  <c r="AA851" i="7"/>
  <c r="AA873" i="7"/>
  <c r="AA857" i="7"/>
  <c r="AA875" i="7"/>
  <c r="AA1024" i="7"/>
  <c r="AA1034" i="7"/>
  <c r="AA1028" i="7"/>
  <c r="AA1118" i="7"/>
  <c r="AA1134" i="7"/>
  <c r="AA1150" i="7"/>
  <c r="AA1166" i="7"/>
  <c r="AA1182" i="7"/>
  <c r="AA1216" i="7"/>
  <c r="AA1232" i="7"/>
  <c r="AA1197" i="7"/>
  <c r="AA1217" i="7"/>
  <c r="AA1233" i="7"/>
  <c r="AA1249" i="7"/>
  <c r="AA1265" i="7"/>
  <c r="AA1281" i="7"/>
  <c r="AA1202" i="7"/>
  <c r="AA1295" i="7"/>
  <c r="AA1311" i="7"/>
  <c r="AA1327" i="7"/>
  <c r="AA1343" i="7"/>
  <c r="AA1359" i="7"/>
  <c r="AA1375" i="7"/>
  <c r="AA1391" i="7"/>
  <c r="AA1240" i="7"/>
  <c r="AA1286" i="7"/>
  <c r="AA1090" i="7"/>
  <c r="AA1209" i="7"/>
  <c r="AA1226" i="7"/>
  <c r="AA1242" i="7"/>
  <c r="AA1258" i="7"/>
  <c r="AA1227" i="7"/>
  <c r="AA1243" i="7"/>
  <c r="AA1259" i="7"/>
  <c r="AA1275" i="7"/>
  <c r="AA1260" i="7"/>
  <c r="AA1298" i="7"/>
  <c r="AA1314" i="7"/>
  <c r="AA1330" i="7"/>
  <c r="AA1346" i="7"/>
  <c r="AA1362" i="7"/>
  <c r="AA1378" i="7"/>
  <c r="AA1268" i="7"/>
  <c r="AA1436" i="7"/>
  <c r="AA1452" i="7"/>
  <c r="AA1468" i="7"/>
  <c r="AA1430" i="7"/>
  <c r="AA1446" i="7"/>
  <c r="AA1462" i="7"/>
  <c r="AA1386" i="7"/>
  <c r="AA1471" i="7"/>
  <c r="AA760" i="7"/>
  <c r="AA775" i="7"/>
  <c r="AA806" i="7"/>
  <c r="AA821" i="7"/>
  <c r="AA816" i="7"/>
  <c r="AA832" i="7"/>
  <c r="AA841" i="7"/>
  <c r="AA835" i="7"/>
  <c r="AA949" i="7"/>
  <c r="AA965" i="7"/>
  <c r="AA940" i="7"/>
  <c r="AA958" i="7"/>
  <c r="AA996" i="7"/>
  <c r="AA1012" i="7"/>
  <c r="AA969" i="7"/>
  <c r="AA993" i="7"/>
  <c r="AA1009" i="7"/>
  <c r="AA1025" i="7"/>
  <c r="AA1038" i="7"/>
  <c r="AA1058" i="7"/>
  <c r="AA1074" i="7"/>
  <c r="AA1123" i="7"/>
  <c r="AA1139" i="7"/>
  <c r="AA1155" i="7"/>
  <c r="AA1106" i="7"/>
  <c r="AA1195" i="7"/>
  <c r="AA1185" i="7"/>
  <c r="AA1280" i="7"/>
  <c r="AA1297" i="7"/>
  <c r="AA1313" i="7"/>
  <c r="AA1329" i="7"/>
  <c r="AA1345" i="7"/>
  <c r="AA1361" i="7"/>
  <c r="AA1377" i="7"/>
  <c r="AA1393" i="7"/>
  <c r="AA1441" i="7"/>
  <c r="AA1457" i="7"/>
  <c r="AA1473" i="7"/>
  <c r="AA1422" i="7"/>
  <c r="U804" i="7"/>
  <c r="V804" i="7" s="1"/>
  <c r="U967" i="7"/>
  <c r="V967" i="7" s="1"/>
  <c r="U1066" i="7"/>
  <c r="V1066" i="7" s="1"/>
  <c r="U1100" i="7"/>
  <c r="V1100" i="7" s="1"/>
  <c r="U1147" i="7"/>
  <c r="V1147" i="7" s="1"/>
  <c r="U1311" i="7"/>
  <c r="V1311" i="7" s="1"/>
  <c r="U1343" i="7"/>
  <c r="V1343" i="7" s="1"/>
  <c r="U1375" i="7"/>
  <c r="V1375" i="7" s="1"/>
  <c r="W764" i="7"/>
  <c r="W775" i="7"/>
  <c r="U789" i="7"/>
  <c r="V789" i="7" s="1"/>
  <c r="U826" i="7"/>
  <c r="V826" i="7" s="1"/>
  <c r="U844" i="7"/>
  <c r="V844" i="7" s="1"/>
  <c r="U870" i="7"/>
  <c r="V870" i="7" s="1"/>
  <c r="X871" i="7"/>
  <c r="W887" i="7"/>
  <c r="X923" i="7"/>
  <c r="U990" i="7"/>
  <c r="V990" i="7" s="1"/>
  <c r="W1005" i="7"/>
  <c r="U1031" i="7"/>
  <c r="V1031" i="7" s="1"/>
  <c r="X1052" i="7"/>
  <c r="W1060" i="7"/>
  <c r="U1069" i="7"/>
  <c r="V1069" i="7" s="1"/>
  <c r="W1180" i="7"/>
  <c r="U1156" i="7"/>
  <c r="V1156" i="7" s="1"/>
  <c r="W1203" i="7"/>
  <c r="X1202" i="7"/>
  <c r="W1309" i="7"/>
  <c r="X1325" i="7"/>
  <c r="W1373" i="7"/>
  <c r="W1431" i="7"/>
  <c r="W1463" i="7"/>
  <c r="U1402" i="7"/>
  <c r="V1402" i="7" s="1"/>
  <c r="U1450" i="7"/>
  <c r="V1450" i="7" s="1"/>
  <c r="U1487" i="7"/>
  <c r="V1487" i="7" s="1"/>
  <c r="X778" i="7"/>
  <c r="X827" i="7"/>
  <c r="X876" i="7"/>
  <c r="U865" i="7"/>
  <c r="V865" i="7" s="1"/>
  <c r="U945" i="7"/>
  <c r="V945" i="7" s="1"/>
  <c r="U937" i="7"/>
  <c r="V937" i="7" s="1"/>
  <c r="U1021" i="7"/>
  <c r="V1021" i="7" s="1"/>
  <c r="U1070" i="7"/>
  <c r="V1070" i="7" s="1"/>
  <c r="W1145" i="7"/>
  <c r="U1220" i="7"/>
  <c r="V1220" i="7" s="1"/>
  <c r="U1167" i="7"/>
  <c r="V1167" i="7" s="1"/>
  <c r="U1221" i="7"/>
  <c r="V1221" i="7" s="1"/>
  <c r="U1301" i="7"/>
  <c r="V1301" i="7" s="1"/>
  <c r="W1324" i="7"/>
  <c r="U1365" i="7"/>
  <c r="V1365" i="7" s="1"/>
  <c r="U1395" i="7"/>
  <c r="V1395" i="7" s="1"/>
  <c r="U1411" i="7"/>
  <c r="V1411" i="7" s="1"/>
  <c r="U1429" i="7"/>
  <c r="V1429" i="7" s="1"/>
  <c r="X1436" i="7"/>
  <c r="U786" i="7"/>
  <c r="V786" i="7" s="1"/>
  <c r="X784" i="7"/>
  <c r="U801" i="7"/>
  <c r="V801" i="7" s="1"/>
  <c r="U884" i="7"/>
  <c r="V884" i="7" s="1"/>
  <c r="X897" i="7"/>
  <c r="X930" i="7"/>
  <c r="W979" i="7"/>
  <c r="U1047" i="7"/>
  <c r="V1047" i="7" s="1"/>
  <c r="U1087" i="7"/>
  <c r="V1087" i="7" s="1"/>
  <c r="X1110" i="7"/>
  <c r="U1068" i="7"/>
  <c r="V1068" i="7" s="1"/>
  <c r="X1120" i="7"/>
  <c r="U1176" i="7"/>
  <c r="V1176" i="7" s="1"/>
  <c r="U1208" i="7"/>
  <c r="V1208" i="7" s="1"/>
  <c r="U1210" i="7"/>
  <c r="V1210" i="7" s="1"/>
  <c r="U1290" i="7"/>
  <c r="V1290" i="7" s="1"/>
  <c r="U1476" i="7"/>
  <c r="V1476" i="7" s="1"/>
  <c r="AB1474" i="7" s="1"/>
  <c r="U1438" i="7"/>
  <c r="V1438" i="7" s="1"/>
  <c r="W1243" i="7"/>
  <c r="X869" i="7"/>
  <c r="W959" i="7"/>
  <c r="U1014" i="7"/>
  <c r="V1014" i="7" s="1"/>
  <c r="U1022" i="7"/>
  <c r="V1022" i="7" s="1"/>
  <c r="X1074" i="7"/>
  <c r="W1106" i="7"/>
  <c r="W1071" i="7"/>
  <c r="U1061" i="7"/>
  <c r="V1061" i="7" s="1"/>
  <c r="X1076" i="7"/>
  <c r="X1140" i="7"/>
  <c r="W1172" i="7"/>
  <c r="X1163" i="7"/>
  <c r="W1213" i="7"/>
  <c r="X1245" i="7"/>
  <c r="U1442" i="7"/>
  <c r="V1442" i="7" s="1"/>
  <c r="U783" i="7"/>
  <c r="V783" i="7" s="1"/>
  <c r="W830" i="7"/>
  <c r="X961" i="7"/>
  <c r="W1039" i="7"/>
  <c r="X1153" i="7"/>
  <c r="U1253" i="7"/>
  <c r="V1253" i="7" s="1"/>
  <c r="U1277" i="7"/>
  <c r="V1277" i="7" s="1"/>
  <c r="H8" i="7" s="1"/>
  <c r="X1372" i="7"/>
  <c r="W1330" i="7"/>
  <c r="W1394" i="7"/>
  <c r="X1460" i="7"/>
  <c r="W779" i="7"/>
  <c r="U802" i="7"/>
  <c r="V802" i="7" s="1"/>
  <c r="X853" i="7"/>
  <c r="W929" i="7"/>
  <c r="U955" i="7"/>
  <c r="V955" i="7" s="1"/>
  <c r="W1026" i="7"/>
  <c r="X1104" i="7"/>
  <c r="W1127" i="7"/>
  <c r="W1159" i="7"/>
  <c r="U1168" i="7"/>
  <c r="V1168" i="7" s="1"/>
  <c r="U1227" i="7"/>
  <c r="V1227" i="7" s="1"/>
  <c r="U1340" i="7"/>
  <c r="V1340" i="7" s="1"/>
  <c r="X1419" i="7"/>
  <c r="U1428" i="7"/>
  <c r="V1428" i="7" s="1"/>
  <c r="X409" i="7"/>
  <c r="U851" i="7"/>
  <c r="V851" i="7" s="1"/>
  <c r="U1050" i="7"/>
  <c r="V1050" i="7" s="1"/>
  <c r="U1116" i="7"/>
  <c r="V1116" i="7" s="1"/>
  <c r="W1111" i="7"/>
  <c r="U1471" i="7"/>
  <c r="V1471" i="7" s="1"/>
  <c r="U1423" i="7"/>
  <c r="V1423" i="7" s="1"/>
  <c r="X781" i="7"/>
  <c r="U944" i="7"/>
  <c r="V944" i="7" s="1"/>
  <c r="U1006" i="7"/>
  <c r="V1006" i="7" s="1"/>
  <c r="X1095" i="7"/>
  <c r="W1164" i="7"/>
  <c r="U1222" i="7"/>
  <c r="V1222" i="7" s="1"/>
  <c r="X1229" i="7"/>
  <c r="X1341" i="7"/>
  <c r="X1415" i="7"/>
  <c r="U1466" i="7"/>
  <c r="V1466" i="7" s="1"/>
  <c r="U828" i="7"/>
  <c r="V828" i="7" s="1"/>
  <c r="X864" i="7"/>
  <c r="U1046" i="7"/>
  <c r="V1046" i="7" s="1"/>
  <c r="U1108" i="7"/>
  <c r="V1108" i="7" s="1"/>
  <c r="X1177" i="7"/>
  <c r="U1278" i="7"/>
  <c r="V1278" i="7" s="1"/>
  <c r="U1317" i="7"/>
  <c r="V1317" i="7" s="1"/>
  <c r="U1349" i="7"/>
  <c r="V1349" i="7" s="1"/>
  <c r="U922" i="7"/>
  <c r="V922" i="7" s="1"/>
  <c r="U980" i="7"/>
  <c r="V980" i="7" s="1"/>
  <c r="W1094" i="7"/>
  <c r="U1128" i="7"/>
  <c r="V1128" i="7" s="1"/>
  <c r="X1274" i="7"/>
  <c r="U1338" i="7"/>
  <c r="V1338" i="7" s="1"/>
  <c r="U1439" i="7"/>
  <c r="V1439" i="7" s="1"/>
  <c r="U1155" i="7"/>
  <c r="V1155" i="7" s="1"/>
  <c r="U998" i="7"/>
  <c r="V998" i="7" s="1"/>
  <c r="U1214" i="7"/>
  <c r="V1214" i="7" s="1"/>
  <c r="U1254" i="7"/>
  <c r="V1254" i="7" s="1"/>
  <c r="X1356" i="7"/>
  <c r="X787" i="7"/>
  <c r="U921" i="7"/>
  <c r="V921" i="7" s="1"/>
  <c r="U994" i="7"/>
  <c r="V994" i="7" s="1"/>
  <c r="U1446" i="7"/>
  <c r="V1446" i="7" s="1"/>
  <c r="W647" i="7"/>
  <c r="U647" i="7"/>
  <c r="V647" i="7" s="1"/>
  <c r="X705" i="7"/>
  <c r="X147" i="7"/>
  <c r="W627" i="7"/>
  <c r="X627" i="7"/>
  <c r="U627" i="7"/>
  <c r="V627" i="7" s="1"/>
  <c r="U560" i="7"/>
  <c r="V560" i="7" s="1"/>
  <c r="X560" i="7"/>
  <c r="W374" i="7"/>
  <c r="X740" i="7"/>
  <c r="X579" i="7"/>
  <c r="X465" i="7"/>
  <c r="U465" i="7"/>
  <c r="V465" i="7" s="1"/>
  <c r="W289" i="7"/>
  <c r="U653" i="7"/>
  <c r="V653" i="7" s="1"/>
  <c r="W653" i="7"/>
  <c r="W114" i="7"/>
  <c r="X57" i="7"/>
  <c r="U57" i="7"/>
  <c r="V57" i="7" s="1"/>
  <c r="U413" i="7"/>
  <c r="V413" i="7" s="1"/>
  <c r="W345" i="7"/>
  <c r="X435" i="7"/>
  <c r="U74" i="7"/>
  <c r="V74" i="7" s="1"/>
  <c r="U518" i="7"/>
  <c r="V518" i="7" s="1"/>
  <c r="W518" i="7"/>
  <c r="U549" i="7"/>
  <c r="V549" i="7" s="1"/>
  <c r="X612" i="7"/>
  <c r="X488" i="7"/>
  <c r="U488" i="7"/>
  <c r="V488" i="7" s="1"/>
  <c r="W708" i="7"/>
  <c r="W369" i="7"/>
  <c r="X555" i="7"/>
  <c r="W529" i="7"/>
  <c r="U529" i="7"/>
  <c r="V529" i="7" s="1"/>
  <c r="W281" i="7"/>
  <c r="X321" i="7"/>
  <c r="U555" i="7"/>
  <c r="V555" i="7" s="1"/>
  <c r="H5" i="7" s="1"/>
  <c r="U594" i="7"/>
  <c r="V594" i="7" s="1"/>
  <c r="U190" i="7"/>
  <c r="V190" i="7" s="1"/>
  <c r="W364" i="7"/>
  <c r="W106" i="7"/>
  <c r="X106" i="7"/>
  <c r="W666" i="7"/>
  <c r="W706" i="7"/>
  <c r="U525" i="7"/>
  <c r="V525" i="7" s="1"/>
  <c r="U435" i="7"/>
  <c r="V435" i="7" s="1"/>
  <c r="W476" i="7"/>
  <c r="X476" i="7"/>
  <c r="W344" i="7"/>
  <c r="W300" i="7"/>
  <c r="X56" i="7"/>
  <c r="U56" i="7"/>
  <c r="V56" i="7" s="1"/>
  <c r="W56" i="7"/>
  <c r="X297" i="7"/>
  <c r="W297" i="7"/>
  <c r="X171" i="7"/>
  <c r="U369" i="7"/>
  <c r="V369" i="7" s="1"/>
  <c r="W205" i="7"/>
  <c r="U253" i="7"/>
  <c r="V253" i="7" s="1"/>
  <c r="W253" i="7"/>
  <c r="X498" i="7"/>
  <c r="X300" i="7"/>
  <c r="I6" i="7" l="1"/>
  <c r="I7" i="7"/>
  <c r="J8" i="7"/>
  <c r="H7" i="7"/>
  <c r="H6" i="7"/>
  <c r="J7" i="7"/>
  <c r="J6" i="7"/>
  <c r="F6" i="7" s="1"/>
  <c r="I8" i="7"/>
  <c r="F8" i="7" s="1"/>
  <c r="J3" i="7"/>
  <c r="J5" i="7"/>
  <c r="AB1152" i="7"/>
  <c r="AB1348" i="7"/>
  <c r="AB941" i="7"/>
  <c r="AB1226" i="7"/>
  <c r="AB1390" i="7"/>
  <c r="AB1251" i="7"/>
  <c r="AB1285" i="7"/>
  <c r="AB874" i="7"/>
  <c r="AB1199" i="7"/>
  <c r="AB1057" i="7"/>
  <c r="AB986" i="7"/>
  <c r="AB769" i="7"/>
  <c r="AB964" i="7"/>
  <c r="AB1090" i="7"/>
  <c r="AB1314" i="7"/>
  <c r="AB1043" i="7"/>
  <c r="AB1160" i="7"/>
  <c r="AB1113" i="7"/>
  <c r="AB780" i="7"/>
  <c r="AB1240" i="7"/>
  <c r="AB969" i="7"/>
  <c r="AB1322" i="7"/>
  <c r="AB1218" i="7"/>
  <c r="AB931" i="7"/>
  <c r="AB1398" i="7"/>
  <c r="AB762" i="7"/>
  <c r="AB803" i="7"/>
  <c r="AB691" i="7"/>
  <c r="AB1339" i="7"/>
  <c r="AB1261" i="7"/>
  <c r="AB1103" i="7"/>
  <c r="AB854" i="7"/>
  <c r="AB594" i="7"/>
  <c r="AB589" i="7"/>
  <c r="AB566" i="7"/>
  <c r="AB570" i="7"/>
  <c r="AB571" i="7"/>
  <c r="AB585" i="7"/>
  <c r="AB562" i="7"/>
  <c r="AB573" i="7"/>
  <c r="AB584" i="7"/>
  <c r="AB592" i="7"/>
  <c r="AB561" i="7"/>
  <c r="AB575" i="7"/>
  <c r="AB583" i="7"/>
  <c r="AB586" i="7"/>
  <c r="AB593" i="7"/>
  <c r="AB574" i="7"/>
  <c r="AB582" i="7"/>
  <c r="AB576" i="7"/>
  <c r="AB587" i="7"/>
  <c r="AB569" i="7"/>
  <c r="AB577" i="7"/>
  <c r="AB581" i="7"/>
  <c r="AB590" i="7"/>
  <c r="AB591" i="7"/>
  <c r="AB563" i="7"/>
  <c r="AB579" i="7"/>
  <c r="AB568" i="7"/>
  <c r="AB572" i="7"/>
  <c r="AB564" i="7"/>
  <c r="AB588" i="7"/>
  <c r="AB580" i="7"/>
  <c r="AB567" i="7"/>
  <c r="AB578" i="7"/>
  <c r="AB565" i="7"/>
  <c r="AB708" i="7"/>
  <c r="AB707" i="7"/>
  <c r="AB285" i="7"/>
  <c r="AB284" i="7"/>
  <c r="AB286" i="7"/>
  <c r="AB282" i="7"/>
  <c r="AB288" i="7"/>
  <c r="AB287" i="7"/>
  <c r="AB289" i="7"/>
  <c r="AB283" i="7"/>
  <c r="AB627" i="7"/>
  <c r="AB616" i="7"/>
  <c r="AB608" i="7"/>
  <c r="AB602" i="7"/>
  <c r="AB597" i="7"/>
  <c r="AB613" i="7"/>
  <c r="AB622" i="7"/>
  <c r="AB614" i="7"/>
  <c r="AB606" i="7"/>
  <c r="AB621" i="7"/>
  <c r="AB605" i="7"/>
  <c r="AB618" i="7"/>
  <c r="AB623" i="7"/>
  <c r="AB620" i="7"/>
  <c r="AB612" i="7"/>
  <c r="AB595" i="7"/>
  <c r="AB625" i="7"/>
  <c r="AB600" i="7"/>
  <c r="AB604" i="7"/>
  <c r="AB626" i="7"/>
  <c r="AB599" i="7"/>
  <c r="AB615" i="7"/>
  <c r="AB601" i="7"/>
  <c r="AB596" i="7"/>
  <c r="AB624" i="7"/>
  <c r="AB607" i="7"/>
  <c r="AB610" i="7"/>
  <c r="AB603" i="7"/>
  <c r="AB611" i="7"/>
  <c r="AB617" i="7"/>
  <c r="AB598" i="7"/>
  <c r="AB609" i="7"/>
  <c r="AB619" i="7"/>
  <c r="AB369" i="7"/>
  <c r="AB367" i="7"/>
  <c r="AB366" i="7"/>
  <c r="AB368" i="7"/>
  <c r="AB365" i="7"/>
  <c r="AB329" i="7"/>
  <c r="AB311" i="7"/>
  <c r="AB331" i="7"/>
  <c r="AB325" i="7"/>
  <c r="AB344" i="7"/>
  <c r="AB315" i="7"/>
  <c r="AB308" i="7"/>
  <c r="AB343" i="7"/>
  <c r="AB323" i="7"/>
  <c r="AB309" i="7"/>
  <c r="AB336" i="7"/>
  <c r="AB335" i="7"/>
  <c r="AB327" i="7"/>
  <c r="AB313" i="7"/>
  <c r="AB326" i="7"/>
  <c r="AB337" i="7"/>
  <c r="AB312" i="7"/>
  <c r="AB338" i="7"/>
  <c r="AB303" i="7"/>
  <c r="AB322" i="7"/>
  <c r="AB341" i="7"/>
  <c r="AB328" i="7"/>
  <c r="AB334" i="7"/>
  <c r="AB339" i="7"/>
  <c r="AB302" i="7"/>
  <c r="AB307" i="7"/>
  <c r="AB304" i="7"/>
  <c r="AB330" i="7"/>
  <c r="AB340" i="7"/>
  <c r="AB320" i="7"/>
  <c r="AB319" i="7"/>
  <c r="AB306" i="7"/>
  <c r="AB314" i="7"/>
  <c r="AB333" i="7"/>
  <c r="AB305" i="7"/>
  <c r="AB317" i="7"/>
  <c r="AB310" i="7"/>
  <c r="AB321" i="7"/>
  <c r="AB324" i="7"/>
  <c r="AB318" i="7"/>
  <c r="AB342" i="7"/>
  <c r="AB332" i="7"/>
  <c r="AB316" i="7"/>
  <c r="AB301" i="7"/>
  <c r="AB525" i="7"/>
  <c r="AB520" i="7"/>
  <c r="AB522" i="7"/>
  <c r="AB519" i="7"/>
  <c r="AB523" i="7"/>
  <c r="AB521" i="7"/>
  <c r="AB524" i="7"/>
  <c r="AB85" i="7"/>
  <c r="AB86" i="7"/>
  <c r="AB79" i="7"/>
  <c r="AB81" i="7"/>
  <c r="AB101" i="7"/>
  <c r="AB93" i="7"/>
  <c r="AB103" i="7"/>
  <c r="AB75" i="7"/>
  <c r="AB96" i="7"/>
  <c r="AB83" i="7"/>
  <c r="AB76" i="7"/>
  <c r="AB106" i="7"/>
  <c r="AB84" i="7"/>
  <c r="AB87" i="7"/>
  <c r="AB88" i="7"/>
  <c r="AB89" i="7"/>
  <c r="AB104" i="7"/>
  <c r="AB99" i="7"/>
  <c r="AB102" i="7"/>
  <c r="AB95" i="7"/>
  <c r="AB77" i="7"/>
  <c r="AB100" i="7"/>
  <c r="AB94" i="7"/>
  <c r="AB98" i="7"/>
  <c r="AB105" i="7"/>
  <c r="AB78" i="7"/>
  <c r="AB90" i="7"/>
  <c r="AB91" i="7"/>
  <c r="AB92" i="7"/>
  <c r="AB80" i="7"/>
  <c r="AB82" i="7"/>
  <c r="AB97" i="7"/>
  <c r="AB555" i="7"/>
  <c r="AB553" i="7"/>
  <c r="AB552" i="7"/>
  <c r="AB551" i="7"/>
  <c r="AB554" i="7"/>
  <c r="AB550" i="7"/>
  <c r="AB488" i="7"/>
  <c r="AB484" i="7"/>
  <c r="AB477" i="7"/>
  <c r="AB483" i="7"/>
  <c r="AB482" i="7"/>
  <c r="AB480" i="7"/>
  <c r="AB481" i="7"/>
  <c r="AB478" i="7"/>
  <c r="AB485" i="7"/>
  <c r="AB479" i="7"/>
  <c r="AB487" i="7"/>
  <c r="AB486" i="7"/>
  <c r="AB345" i="7"/>
  <c r="AB108" i="7"/>
  <c r="AB111" i="7"/>
  <c r="AB109" i="7"/>
  <c r="AB112" i="7"/>
  <c r="AB110" i="7"/>
  <c r="AB114" i="7"/>
  <c r="AB107" i="7"/>
  <c r="AB113" i="7"/>
  <c r="AB465" i="7"/>
  <c r="AB450" i="7"/>
  <c r="AB461" i="7"/>
  <c r="AB441" i="7"/>
  <c r="AB443" i="7"/>
  <c r="AB464" i="7"/>
  <c r="AB446" i="7"/>
  <c r="AB453" i="7"/>
  <c r="AB449" i="7"/>
  <c r="AB454" i="7"/>
  <c r="AB447" i="7"/>
  <c r="AB457" i="7"/>
  <c r="AB460" i="7"/>
  <c r="AB458" i="7"/>
  <c r="AB439" i="7"/>
  <c r="AB452" i="7"/>
  <c r="AB459" i="7"/>
  <c r="AB436" i="7"/>
  <c r="AB448" i="7"/>
  <c r="AB440" i="7"/>
  <c r="AB445" i="7"/>
  <c r="AB462" i="7"/>
  <c r="AB451" i="7"/>
  <c r="AB437" i="7"/>
  <c r="AB455" i="7"/>
  <c r="AB442" i="7"/>
  <c r="AB444" i="7"/>
  <c r="AB438" i="7"/>
  <c r="AB463" i="7"/>
  <c r="AB456" i="7"/>
  <c r="AB374" i="7"/>
  <c r="AB372" i="7"/>
  <c r="AB371" i="7"/>
  <c r="AB370" i="7"/>
  <c r="AB373" i="7"/>
  <c r="AB647" i="7"/>
  <c r="AB646" i="7"/>
  <c r="AB634" i="7"/>
  <c r="AB641" i="7"/>
  <c r="AB636" i="7"/>
  <c r="AB645" i="7"/>
  <c r="AB644" i="7"/>
  <c r="AB637" i="7"/>
  <c r="AB629" i="7"/>
  <c r="AB635" i="7"/>
  <c r="AB638" i="7"/>
  <c r="AB642" i="7"/>
  <c r="AB631" i="7"/>
  <c r="AB633" i="7"/>
  <c r="AB628" i="7"/>
  <c r="AB630" i="7"/>
  <c r="AB640" i="7"/>
  <c r="AB643" i="7"/>
  <c r="AB632" i="7"/>
  <c r="AB639" i="7"/>
  <c r="AB921" i="7"/>
  <c r="AB917" i="7"/>
  <c r="AB903" i="7"/>
  <c r="AB909" i="7"/>
  <c r="AB895" i="7"/>
  <c r="AB900" i="7"/>
  <c r="AB902" i="7"/>
  <c r="AB919" i="7"/>
  <c r="AB893" i="7"/>
  <c r="AB913" i="7"/>
  <c r="AB890" i="7"/>
  <c r="AB905" i="7"/>
  <c r="AB894" i="7"/>
  <c r="AB911" i="7"/>
  <c r="AB916" i="7"/>
  <c r="AB918" i="7"/>
  <c r="AB908" i="7"/>
  <c r="AB910" i="7"/>
  <c r="AB897" i="7"/>
  <c r="AB901" i="7"/>
  <c r="AB888" i="7"/>
  <c r="AB907" i="7"/>
  <c r="AB906" i="7"/>
  <c r="AB1214" i="7"/>
  <c r="AB1338" i="7"/>
  <c r="AB1333" i="7"/>
  <c r="AB1332" i="7"/>
  <c r="AB1334" i="7"/>
  <c r="AB1331" i="7"/>
  <c r="AB1337" i="7"/>
  <c r="AB1335" i="7"/>
  <c r="AB1336" i="7"/>
  <c r="AB980" i="7"/>
  <c r="AB1278" i="7"/>
  <c r="AB1423" i="7"/>
  <c r="AB1413" i="7"/>
  <c r="AB1416" i="7"/>
  <c r="AB1415" i="7"/>
  <c r="AB1414" i="7"/>
  <c r="AB1417" i="7"/>
  <c r="AB1412" i="7"/>
  <c r="AB1050" i="7"/>
  <c r="AB1048" i="7"/>
  <c r="AB1157" i="7"/>
  <c r="AB1158" i="7"/>
  <c r="AB1159" i="7"/>
  <c r="AB955" i="7"/>
  <c r="AB946" i="7"/>
  <c r="AB950" i="7"/>
  <c r="AB952" i="7"/>
  <c r="AB951" i="7"/>
  <c r="AB949" i="7"/>
  <c r="AB953" i="7"/>
  <c r="AB954" i="7"/>
  <c r="AB778" i="7"/>
  <c r="AB777" i="7"/>
  <c r="AB776" i="7"/>
  <c r="AB779" i="7"/>
  <c r="AB1035" i="7"/>
  <c r="AB1033" i="7"/>
  <c r="AB1038" i="7"/>
  <c r="AB1039" i="7"/>
  <c r="AB1032" i="7"/>
  <c r="AB1034" i="7"/>
  <c r="AB1036" i="7"/>
  <c r="AB1442" i="7"/>
  <c r="AB1441" i="7"/>
  <c r="AB1440" i="7"/>
  <c r="AB1172" i="7"/>
  <c r="AB1169" i="7"/>
  <c r="AB1171" i="7"/>
  <c r="AB1170" i="7"/>
  <c r="AB1071" i="7"/>
  <c r="AB1014" i="7"/>
  <c r="AB1009" i="7"/>
  <c r="AB1008" i="7"/>
  <c r="AB1007" i="7"/>
  <c r="AB1012" i="7"/>
  <c r="AB1013" i="7"/>
  <c r="AB1438" i="7"/>
  <c r="AB1432" i="7"/>
  <c r="AB1436" i="7"/>
  <c r="AB1434" i="7"/>
  <c r="AB1437" i="7"/>
  <c r="AB1433" i="7"/>
  <c r="AB1435" i="7"/>
  <c r="AB1208" i="7"/>
  <c r="AB1204" i="7"/>
  <c r="AB1205" i="7"/>
  <c r="AB1206" i="7"/>
  <c r="AB1207" i="7"/>
  <c r="AB1411" i="7"/>
  <c r="AB1408" i="7"/>
  <c r="AB1405" i="7"/>
  <c r="AB1406" i="7"/>
  <c r="AB1407" i="7"/>
  <c r="AB1301" i="7"/>
  <c r="AB1297" i="7"/>
  <c r="AB1299" i="7"/>
  <c r="AB1295" i="7"/>
  <c r="AB1294" i="7"/>
  <c r="AB1293" i="7"/>
  <c r="AB1296" i="7"/>
  <c r="AB1135" i="7"/>
  <c r="AB1139" i="7"/>
  <c r="AB1133" i="7"/>
  <c r="AB1145" i="7"/>
  <c r="AB1143" i="7"/>
  <c r="AB1134" i="7"/>
  <c r="AB1138" i="7"/>
  <c r="AB1131" i="7"/>
  <c r="AB1140" i="7"/>
  <c r="AB1142" i="7"/>
  <c r="AB1141" i="7"/>
  <c r="AB1132" i="7"/>
  <c r="AB1136" i="7"/>
  <c r="AB945" i="7"/>
  <c r="AB1456" i="7"/>
  <c r="AB1451" i="7"/>
  <c r="AB1459" i="7"/>
  <c r="AB1454" i="7"/>
  <c r="AB1455" i="7"/>
  <c r="AB1461" i="7"/>
  <c r="AB1463" i="7"/>
  <c r="AB1460" i="7"/>
  <c r="AB1458" i="7"/>
  <c r="AB1457" i="7"/>
  <c r="AB1302" i="7"/>
  <c r="AB1303" i="7"/>
  <c r="AB1305" i="7"/>
  <c r="AB1304" i="7"/>
  <c r="AB1307" i="7"/>
  <c r="AB1309" i="7"/>
  <c r="AB1180" i="7"/>
  <c r="AB1177" i="7"/>
  <c r="AB1031" i="7"/>
  <c r="AB1028" i="7"/>
  <c r="AB1029" i="7"/>
  <c r="AB1030" i="7"/>
  <c r="AB887" i="7"/>
  <c r="AB886" i="7"/>
  <c r="AB826" i="7"/>
  <c r="AB807" i="7"/>
  <c r="AB822" i="7"/>
  <c r="AB812" i="7"/>
  <c r="AB809" i="7"/>
  <c r="AB813" i="7"/>
  <c r="AB824" i="7"/>
  <c r="AB818" i="7"/>
  <c r="AB819" i="7"/>
  <c r="AB806" i="7"/>
  <c r="AB815" i="7"/>
  <c r="AB816" i="7"/>
  <c r="AB821" i="7"/>
  <c r="AB811" i="7"/>
  <c r="AB823" i="7"/>
  <c r="AB805" i="7"/>
  <c r="AB817" i="7"/>
  <c r="AB810" i="7"/>
  <c r="AB820" i="7"/>
  <c r="AB1375" i="7"/>
  <c r="AB1374" i="7"/>
  <c r="AB1100" i="7"/>
  <c r="AB1098" i="7"/>
  <c r="AB1099" i="7"/>
  <c r="AB1095" i="7"/>
  <c r="AB1096" i="7"/>
  <c r="AB1422" i="7"/>
  <c r="AB1316" i="7"/>
  <c r="AB1267" i="7"/>
  <c r="AB1242" i="7"/>
  <c r="AB1137" i="7"/>
  <c r="AB981" i="7"/>
  <c r="AB759" i="7"/>
  <c r="AB1178" i="7"/>
  <c r="AB1306" i="7"/>
  <c r="AB1089" i="7"/>
  <c r="AB1055" i="7"/>
  <c r="AB947" i="7"/>
  <c r="AB915" i="7"/>
  <c r="AB1404" i="7"/>
  <c r="AB1234" i="7"/>
  <c r="AB938" i="7"/>
  <c r="AB1037" i="7"/>
  <c r="AB948" i="7"/>
  <c r="AB989" i="7"/>
  <c r="AB1367" i="7"/>
  <c r="AB982" i="7"/>
  <c r="AB475" i="7"/>
  <c r="AB468" i="7"/>
  <c r="AB474" i="7"/>
  <c r="AB471" i="7"/>
  <c r="AB472" i="7"/>
  <c r="AB469" i="7"/>
  <c r="AB470" i="7"/>
  <c r="AB467" i="7"/>
  <c r="AB466" i="7"/>
  <c r="AB473" i="7"/>
  <c r="AB476" i="7"/>
  <c r="AB654" i="7"/>
  <c r="AB664" i="7"/>
  <c r="AB659" i="7"/>
  <c r="AB660" i="7"/>
  <c r="AB663" i="7"/>
  <c r="AB656" i="7"/>
  <c r="AB655" i="7"/>
  <c r="AB665" i="7"/>
  <c r="AB666" i="7"/>
  <c r="AB661" i="7"/>
  <c r="AB657" i="7"/>
  <c r="AB662" i="7"/>
  <c r="AB658" i="7"/>
  <c r="AB190" i="7"/>
  <c r="AB165" i="7"/>
  <c r="AB162" i="7"/>
  <c r="AB126" i="7"/>
  <c r="AB138" i="7"/>
  <c r="AB137" i="7"/>
  <c r="AB135" i="7"/>
  <c r="AB147" i="7"/>
  <c r="AB177" i="7"/>
  <c r="AB128" i="7"/>
  <c r="AB154" i="7"/>
  <c r="AB140" i="7"/>
  <c r="AB184" i="7"/>
  <c r="AB180" i="7"/>
  <c r="AB124" i="7"/>
  <c r="AB149" i="7"/>
  <c r="AB174" i="7"/>
  <c r="AB185" i="7"/>
  <c r="AB146" i="7"/>
  <c r="AB163" i="7"/>
  <c r="AB179" i="7"/>
  <c r="AB153" i="7"/>
  <c r="AB156" i="7"/>
  <c r="AB144" i="7"/>
  <c r="AB167" i="7"/>
  <c r="AB142" i="7"/>
  <c r="AB123" i="7"/>
  <c r="AB176" i="7"/>
  <c r="AB117" i="7"/>
  <c r="AB183" i="7"/>
  <c r="AB189" i="7"/>
  <c r="AB120" i="7"/>
  <c r="AB169" i="7"/>
  <c r="AB122" i="7"/>
  <c r="AB151" i="7"/>
  <c r="AB161" i="7"/>
  <c r="AB182" i="7"/>
  <c r="AB129" i="7"/>
  <c r="AB118" i="7"/>
  <c r="AB172" i="7"/>
  <c r="AB171" i="7"/>
  <c r="AB188" i="7"/>
  <c r="AB136" i="7"/>
  <c r="AB186" i="7"/>
  <c r="AB139" i="7"/>
  <c r="AB168" i="7"/>
  <c r="AB152" i="7"/>
  <c r="AB157" i="7"/>
  <c r="AB116" i="7"/>
  <c r="AB131" i="7"/>
  <c r="AB134" i="7"/>
  <c r="AB170" i="7"/>
  <c r="AB166" i="7"/>
  <c r="AB173" i="7"/>
  <c r="AB125" i="7"/>
  <c r="AB115" i="7"/>
  <c r="AB148" i="7"/>
  <c r="AB141" i="7"/>
  <c r="AB132" i="7"/>
  <c r="AB158" i="7"/>
  <c r="AB145" i="7"/>
  <c r="AB181" i="7"/>
  <c r="AB159" i="7"/>
  <c r="AB150" i="7"/>
  <c r="AB133" i="7"/>
  <c r="AB187" i="7"/>
  <c r="AB119" i="7"/>
  <c r="AB160" i="7"/>
  <c r="AB175" i="7"/>
  <c r="AB130" i="7"/>
  <c r="AB127" i="7"/>
  <c r="AB121" i="7"/>
  <c r="AB155" i="7"/>
  <c r="AB164" i="7"/>
  <c r="AB143" i="7"/>
  <c r="AB178" i="7"/>
  <c r="AB281" i="7"/>
  <c r="AB256" i="7"/>
  <c r="AB271" i="7"/>
  <c r="AB265" i="7"/>
  <c r="AB264" i="7"/>
  <c r="AB262" i="7"/>
  <c r="AB273" i="7"/>
  <c r="AB277" i="7"/>
  <c r="AB257" i="7"/>
  <c r="AB260" i="7"/>
  <c r="AB280" i="7"/>
  <c r="AB266" i="7"/>
  <c r="AB270" i="7"/>
  <c r="AB261" i="7"/>
  <c r="AB263" i="7"/>
  <c r="AB278" i="7"/>
  <c r="AB272" i="7"/>
  <c r="AB269" i="7"/>
  <c r="AB268" i="7"/>
  <c r="AB275" i="7"/>
  <c r="AB258" i="7"/>
  <c r="AB255" i="7"/>
  <c r="AB276" i="7"/>
  <c r="AB267" i="7"/>
  <c r="AB279" i="7"/>
  <c r="AB259" i="7"/>
  <c r="AB274" i="7"/>
  <c r="AB254" i="7"/>
  <c r="AB74" i="7"/>
  <c r="AB59" i="7"/>
  <c r="AB68" i="7"/>
  <c r="AB58" i="7"/>
  <c r="AB66" i="7"/>
  <c r="AB62" i="7"/>
  <c r="AB69" i="7"/>
  <c r="AB63" i="7"/>
  <c r="AB60" i="7"/>
  <c r="AB64" i="7"/>
  <c r="AB70" i="7"/>
  <c r="AB72" i="7"/>
  <c r="AB73" i="7"/>
  <c r="AB71" i="7"/>
  <c r="AB67" i="7"/>
  <c r="AB65" i="7"/>
  <c r="AB61" i="7"/>
  <c r="AB1446" i="7"/>
  <c r="AB1443" i="7"/>
  <c r="AB56" i="7"/>
  <c r="AB28" i="7"/>
  <c r="AB43" i="7"/>
  <c r="AB51" i="7"/>
  <c r="AB37" i="7"/>
  <c r="AB53" i="7"/>
  <c r="AB46" i="7"/>
  <c r="AB47" i="7"/>
  <c r="AB55" i="7"/>
  <c r="AB30" i="7"/>
  <c r="AB50" i="7"/>
  <c r="AB54" i="7"/>
  <c r="AB45" i="7"/>
  <c r="AB36" i="7"/>
  <c r="AB31" i="7"/>
  <c r="AB27" i="7"/>
  <c r="AB41" i="7"/>
  <c r="AB39" i="7"/>
  <c r="AB29" i="7"/>
  <c r="AB52" i="7"/>
  <c r="AB49" i="7"/>
  <c r="AB42" i="7"/>
  <c r="AB26" i="7"/>
  <c r="AB32" i="7"/>
  <c r="AB48" i="7"/>
  <c r="AB40" i="7"/>
  <c r="AB44" i="7"/>
  <c r="AB35" i="7"/>
  <c r="AB38" i="7"/>
  <c r="AB34" i="7"/>
  <c r="AB33" i="7"/>
  <c r="AB694" i="7"/>
  <c r="AB699" i="7"/>
  <c r="AB683" i="7"/>
  <c r="AB675" i="7"/>
  <c r="AB677" i="7"/>
  <c r="AB680" i="7"/>
  <c r="AB670" i="7"/>
  <c r="AB690" i="7"/>
  <c r="AB673" i="7"/>
  <c r="AB668" i="7"/>
  <c r="AB684" i="7"/>
  <c r="AB667" i="7"/>
  <c r="AB702" i="7"/>
  <c r="AB701" i="7"/>
  <c r="AB703" i="7"/>
  <c r="AB674" i="7"/>
  <c r="AB698" i="7"/>
  <c r="AB695" i="7"/>
  <c r="AB689" i="7"/>
  <c r="AB685" i="7"/>
  <c r="AB669" i="7"/>
  <c r="AB706" i="7"/>
  <c r="AB688" i="7"/>
  <c r="AB692" i="7"/>
  <c r="AB700" i="7"/>
  <c r="AB672" i="7"/>
  <c r="AB678" i="7"/>
  <c r="AB704" i="7"/>
  <c r="AB693" i="7"/>
  <c r="AB682" i="7"/>
  <c r="AB679" i="7"/>
  <c r="AB686" i="7"/>
  <c r="AB687" i="7"/>
  <c r="AB696" i="7"/>
  <c r="AB705" i="7"/>
  <c r="AB671" i="7"/>
  <c r="AB676" i="7"/>
  <c r="AB697" i="7"/>
  <c r="AB681" i="7"/>
  <c r="AB356" i="7"/>
  <c r="AB352" i="7"/>
  <c r="AB357" i="7"/>
  <c r="AB359" i="7"/>
  <c r="AB350" i="7"/>
  <c r="AB348" i="7"/>
  <c r="AB361" i="7"/>
  <c r="AB360" i="7"/>
  <c r="AB353" i="7"/>
  <c r="AB346" i="7"/>
  <c r="AB364" i="7"/>
  <c r="AB355" i="7"/>
  <c r="AB351" i="7"/>
  <c r="AB349" i="7"/>
  <c r="AB362" i="7"/>
  <c r="AB358" i="7"/>
  <c r="AB354" i="7"/>
  <c r="AB363" i="7"/>
  <c r="AB347" i="7"/>
  <c r="AB518" i="7"/>
  <c r="AB503" i="7"/>
  <c r="AB490" i="7"/>
  <c r="AB500" i="7"/>
  <c r="AB491" i="7"/>
  <c r="AB511" i="7"/>
  <c r="AB492" i="7"/>
  <c r="AB505" i="7"/>
  <c r="AB496" i="7"/>
  <c r="AB515" i="7"/>
  <c r="AB512" i="7"/>
  <c r="AB501" i="7"/>
  <c r="AB499" i="7"/>
  <c r="AB516" i="7"/>
  <c r="AB508" i="7"/>
  <c r="AB504" i="7"/>
  <c r="AB497" i="7"/>
  <c r="AB489" i="7"/>
  <c r="AB502" i="7"/>
  <c r="AB493" i="7"/>
  <c r="AB509" i="7"/>
  <c r="AB494" i="7"/>
  <c r="AB495" i="7"/>
  <c r="AB513" i="7"/>
  <c r="AB507" i="7"/>
  <c r="AB506" i="7"/>
  <c r="AB498" i="7"/>
  <c r="AB510" i="7"/>
  <c r="AB517" i="7"/>
  <c r="AB514" i="7"/>
  <c r="AB413" i="7"/>
  <c r="AB402" i="7"/>
  <c r="AB395" i="7"/>
  <c r="AB404" i="7"/>
  <c r="AB398" i="7"/>
  <c r="AB375" i="7"/>
  <c r="AB386" i="7"/>
  <c r="AB384" i="7"/>
  <c r="AB411" i="7"/>
  <c r="AB406" i="7"/>
  <c r="AB396" i="7"/>
  <c r="AB380" i="7"/>
  <c r="AB410" i="7"/>
  <c r="AB400" i="7"/>
  <c r="AB377" i="7"/>
  <c r="AB401" i="7"/>
  <c r="AB393" i="7"/>
  <c r="AB408" i="7"/>
  <c r="AB405" i="7"/>
  <c r="AB383" i="7"/>
  <c r="AB412" i="7"/>
  <c r="AB392" i="7"/>
  <c r="AB379" i="7"/>
  <c r="AB394" i="7"/>
  <c r="AB381" i="7"/>
  <c r="AB389" i="7"/>
  <c r="AB378" i="7"/>
  <c r="AB407" i="7"/>
  <c r="AB397" i="7"/>
  <c r="AB385" i="7"/>
  <c r="AB387" i="7"/>
  <c r="AB390" i="7"/>
  <c r="AB391" i="7"/>
  <c r="AB409" i="7"/>
  <c r="AB399" i="7"/>
  <c r="AB376" i="7"/>
  <c r="AB403" i="7"/>
  <c r="AB388" i="7"/>
  <c r="AB382" i="7"/>
  <c r="AB998" i="7"/>
  <c r="AB996" i="7"/>
  <c r="AB997" i="7"/>
  <c r="AB922" i="7"/>
  <c r="AB828" i="7"/>
  <c r="AB827" i="7"/>
  <c r="AB1006" i="7"/>
  <c r="AB1471" i="7"/>
  <c r="AB1467" i="7"/>
  <c r="AB1469" i="7"/>
  <c r="AB1470" i="7"/>
  <c r="AB851" i="7"/>
  <c r="AB849" i="7"/>
  <c r="AB845" i="7"/>
  <c r="AB847" i="7"/>
  <c r="AB848" i="7"/>
  <c r="AB846" i="7"/>
  <c r="AB850" i="7"/>
  <c r="AB1340" i="7"/>
  <c r="AB1118" i="7"/>
  <c r="AB1122" i="7"/>
  <c r="AB1126" i="7"/>
  <c r="AB1123" i="7"/>
  <c r="AB1125" i="7"/>
  <c r="AB1117" i="7"/>
  <c r="AB1127" i="7"/>
  <c r="AB1124" i="7"/>
  <c r="AB1120" i="7"/>
  <c r="AB925" i="7"/>
  <c r="AB929" i="7"/>
  <c r="AB928" i="7"/>
  <c r="AB927" i="7"/>
  <c r="AB924" i="7"/>
  <c r="AB923" i="7"/>
  <c r="AB926" i="7"/>
  <c r="AB1277" i="7"/>
  <c r="AB1263" i="7"/>
  <c r="AB1270" i="7"/>
  <c r="AB1255" i="7"/>
  <c r="AB1268" i="7"/>
  <c r="AB1273" i="7"/>
  <c r="AB1265" i="7"/>
  <c r="AB1262" i="7"/>
  <c r="AB1257" i="7"/>
  <c r="AB1259" i="7"/>
  <c r="AB1256" i="7"/>
  <c r="AB1271" i="7"/>
  <c r="AB1269" i="7"/>
  <c r="AB1260" i="7"/>
  <c r="AB1276" i="7"/>
  <c r="AB1101" i="7"/>
  <c r="AB1105" i="7"/>
  <c r="AB1106" i="7"/>
  <c r="AB1102" i="7"/>
  <c r="AB1104" i="7"/>
  <c r="AB957" i="7"/>
  <c r="AB959" i="7"/>
  <c r="AB958" i="7"/>
  <c r="AB956" i="7"/>
  <c r="AB1476" i="7"/>
  <c r="AB1472" i="7"/>
  <c r="AB1475" i="7"/>
  <c r="AB1473" i="7"/>
  <c r="AB1176" i="7"/>
  <c r="AB1175" i="7"/>
  <c r="AB1173" i="7"/>
  <c r="AB1174" i="7"/>
  <c r="AB1087" i="7"/>
  <c r="AB1077" i="7"/>
  <c r="AB1085" i="7"/>
  <c r="AB1074" i="7"/>
  <c r="AB1083" i="7"/>
  <c r="AB1081" i="7"/>
  <c r="AB1084" i="7"/>
  <c r="AB1076" i="7"/>
  <c r="AB1075" i="7"/>
  <c r="AB1080" i="7"/>
  <c r="AB1086" i="7"/>
  <c r="AB1072" i="7"/>
  <c r="AB1078" i="7"/>
  <c r="AB1073" i="7"/>
  <c r="AB786" i="7"/>
  <c r="AB785" i="7"/>
  <c r="AB784" i="7"/>
  <c r="AB1395" i="7"/>
  <c r="AB1221" i="7"/>
  <c r="AB1070" i="7"/>
  <c r="AB865" i="7"/>
  <c r="AB858" i="7"/>
  <c r="AB852" i="7"/>
  <c r="AB857" i="7"/>
  <c r="AB855" i="7"/>
  <c r="AB863" i="7"/>
  <c r="AB862" i="7"/>
  <c r="AB853" i="7"/>
  <c r="AB861" i="7"/>
  <c r="AB859" i="7"/>
  <c r="AB864" i="7"/>
  <c r="AB860" i="7"/>
  <c r="AB1431" i="7"/>
  <c r="AB1069" i="7"/>
  <c r="AB1004" i="7"/>
  <c r="AB1005" i="7"/>
  <c r="AB1001" i="7"/>
  <c r="AB999" i="7"/>
  <c r="AB1000" i="7"/>
  <c r="AB789" i="7"/>
  <c r="AB787" i="7"/>
  <c r="AB1343" i="7"/>
  <c r="AB1341" i="7"/>
  <c r="AB1342" i="7"/>
  <c r="AB1066" i="7"/>
  <c r="AB1063" i="7"/>
  <c r="AB1064" i="7"/>
  <c r="AB1062" i="7"/>
  <c r="AB1452" i="7"/>
  <c r="AB1300" i="7"/>
  <c r="AB1121" i="7"/>
  <c r="AB1079" i="7"/>
  <c r="AB1027" i="7"/>
  <c r="AB920" i="7"/>
  <c r="AB814" i="7"/>
  <c r="AB788" i="7"/>
  <c r="AB1323" i="7"/>
  <c r="AB1237" i="7"/>
  <c r="AB1162" i="7"/>
  <c r="AB1264" i="7"/>
  <c r="AB1065" i="7"/>
  <c r="AB899" i="7"/>
  <c r="AB1420" i="7"/>
  <c r="AB1129" i="7"/>
  <c r="AB912" i="7"/>
  <c r="AB1419" i="7"/>
  <c r="AB1082" i="7"/>
  <c r="AB1097" i="7"/>
  <c r="AB1368" i="7"/>
  <c r="AB831" i="7"/>
  <c r="AB653" i="7"/>
  <c r="AB652" i="7"/>
  <c r="AB649" i="7"/>
  <c r="AB650" i="7"/>
  <c r="AB648" i="7"/>
  <c r="AB651" i="7"/>
  <c r="AB1128" i="7"/>
  <c r="AB1349" i="7"/>
  <c r="AB1345" i="7"/>
  <c r="AB1344" i="7"/>
  <c r="AB1347" i="7"/>
  <c r="AB1108" i="7"/>
  <c r="AB1107" i="7"/>
  <c r="AB1466" i="7"/>
  <c r="AB1464" i="7"/>
  <c r="AB1222" i="7"/>
  <c r="AB944" i="7"/>
  <c r="AB943" i="7"/>
  <c r="AB939" i="7"/>
  <c r="AB940" i="7"/>
  <c r="AB942" i="7"/>
  <c r="AB1109" i="7"/>
  <c r="AB1110" i="7"/>
  <c r="AB1111" i="7"/>
  <c r="AB1227" i="7"/>
  <c r="AB1225" i="7"/>
  <c r="AB1224" i="7"/>
  <c r="AB1223" i="7"/>
  <c r="AB1376" i="7"/>
  <c r="AB1385" i="7"/>
  <c r="AB1382" i="7"/>
  <c r="AB1392" i="7"/>
  <c r="AB1377" i="7"/>
  <c r="AB1383" i="7"/>
  <c r="AB1389" i="7"/>
  <c r="AB1387" i="7"/>
  <c r="AB1388" i="7"/>
  <c r="AB1393" i="7"/>
  <c r="AB1391" i="7"/>
  <c r="AB1384" i="7"/>
  <c r="AB1379" i="7"/>
  <c r="AB1394" i="7"/>
  <c r="AB1381" i="7"/>
  <c r="AB1253" i="7"/>
  <c r="AB1249" i="7"/>
  <c r="AB1245" i="7"/>
  <c r="AB1252" i="7"/>
  <c r="AB1248" i="7"/>
  <c r="AB1244" i="7"/>
  <c r="AB1247" i="7"/>
  <c r="AB1246" i="7"/>
  <c r="AB830" i="7"/>
  <c r="AB829" i="7"/>
  <c r="AB1212" i="7"/>
  <c r="AB1213" i="7"/>
  <c r="AB1211" i="7"/>
  <c r="AB1290" i="7"/>
  <c r="AB1280" i="7"/>
  <c r="AB1288" i="7"/>
  <c r="AB1279" i="7"/>
  <c r="AB1282" i="7"/>
  <c r="AB1281" i="7"/>
  <c r="AB1287" i="7"/>
  <c r="AB1289" i="7"/>
  <c r="AB1286" i="7"/>
  <c r="AB1047" i="7"/>
  <c r="AB884" i="7"/>
  <c r="AB871" i="7"/>
  <c r="AB875" i="7"/>
  <c r="AB883" i="7"/>
  <c r="AB880" i="7"/>
  <c r="AB879" i="7"/>
  <c r="AB876" i="7"/>
  <c r="AB878" i="7"/>
  <c r="AB872" i="7"/>
  <c r="AB877" i="7"/>
  <c r="AB882" i="7"/>
  <c r="AB881" i="7"/>
  <c r="AB873" i="7"/>
  <c r="AB1365" i="7"/>
  <c r="AB1359" i="7"/>
  <c r="AB1352" i="7"/>
  <c r="AB1363" i="7"/>
  <c r="AB1364" i="7"/>
  <c r="AB1354" i="7"/>
  <c r="AB1362" i="7"/>
  <c r="AB1361" i="7"/>
  <c r="AB1351" i="7"/>
  <c r="AB1356" i="7"/>
  <c r="AB1357" i="7"/>
  <c r="AB1360" i="7"/>
  <c r="AB1358" i="7"/>
  <c r="AB1167" i="7"/>
  <c r="AB1166" i="7"/>
  <c r="AB1165" i="7"/>
  <c r="AB1021" i="7"/>
  <c r="AB1017" i="7"/>
  <c r="AB1018" i="7"/>
  <c r="AB1020" i="7"/>
  <c r="AB1016" i="7"/>
  <c r="AB1450" i="7"/>
  <c r="AB1449" i="7"/>
  <c r="AB1448" i="7"/>
  <c r="AB1447" i="7"/>
  <c r="AB1373" i="7"/>
  <c r="AB1372" i="7"/>
  <c r="AB1370" i="7"/>
  <c r="AB1182" i="7"/>
  <c r="AB1196" i="7"/>
  <c r="AB1202" i="7"/>
  <c r="AB1188" i="7"/>
  <c r="AB1181" i="7"/>
  <c r="AB1193" i="7"/>
  <c r="AB1203" i="7"/>
  <c r="AB1185" i="7"/>
  <c r="AB1192" i="7"/>
  <c r="AB1200" i="7"/>
  <c r="AB1184" i="7"/>
  <c r="AB1197" i="7"/>
  <c r="AB1191" i="7"/>
  <c r="AB1186" i="7"/>
  <c r="AB1198" i="7"/>
  <c r="AB1190" i="7"/>
  <c r="AB1187" i="7"/>
  <c r="AB1189" i="7"/>
  <c r="AB1058" i="7"/>
  <c r="AB1059" i="7"/>
  <c r="AB1060" i="7"/>
  <c r="AB1052" i="7"/>
  <c r="AB1051" i="7"/>
  <c r="AB1054" i="7"/>
  <c r="AB1056" i="7"/>
  <c r="AB1053" i="7"/>
  <c r="AB990" i="7"/>
  <c r="AB985" i="7"/>
  <c r="AB987" i="7"/>
  <c r="AB988" i="7"/>
  <c r="AB984" i="7"/>
  <c r="AB983" i="7"/>
  <c r="AB870" i="7"/>
  <c r="AB869" i="7"/>
  <c r="AB866" i="7"/>
  <c r="AB868" i="7"/>
  <c r="AB867" i="7"/>
  <c r="AB768" i="7"/>
  <c r="AB775" i="7"/>
  <c r="AB774" i="7"/>
  <c r="AB772" i="7"/>
  <c r="AB773" i="7"/>
  <c r="AB767" i="7"/>
  <c r="AB765" i="7"/>
  <c r="AB771" i="7"/>
  <c r="AB770" i="7"/>
  <c r="AB766" i="7"/>
  <c r="AB1311" i="7"/>
  <c r="AB1310" i="7"/>
  <c r="AB967" i="7"/>
  <c r="AB962" i="7"/>
  <c r="AB966" i="7"/>
  <c r="AB965" i="7"/>
  <c r="AB961" i="7"/>
  <c r="AB1462" i="7"/>
  <c r="AB1396" i="7"/>
  <c r="AB1011" i="7"/>
  <c r="AB904" i="7"/>
  <c r="AB1195" i="7"/>
  <c r="AB1130" i="7"/>
  <c r="AB1468" i="7"/>
  <c r="AB1378" i="7"/>
  <c r="AB1201" i="7"/>
  <c r="AB1144" i="7"/>
  <c r="AB1002" i="7"/>
  <c r="AB914" i="7"/>
  <c r="AB892" i="7"/>
  <c r="AB1119" i="7"/>
  <c r="AB1430" i="7"/>
  <c r="AB1308" i="7"/>
  <c r="AB1275" i="7"/>
  <c r="AB1019" i="7"/>
  <c r="AB896" i="7"/>
  <c r="AB1409" i="7"/>
  <c r="AB1386" i="7"/>
  <c r="AB1298" i="7"/>
  <c r="AB889" i="7"/>
  <c r="AB1272" i="7"/>
  <c r="AB717" i="7"/>
  <c r="AB530" i="7"/>
  <c r="AB253" i="7"/>
  <c r="AB227" i="7"/>
  <c r="AB211" i="7"/>
  <c r="AB207" i="7"/>
  <c r="AB226" i="7"/>
  <c r="AB238" i="7"/>
  <c r="AB217" i="7"/>
  <c r="AB233" i="7"/>
  <c r="AB235" i="7"/>
  <c r="AB241" i="7"/>
  <c r="AB242" i="7"/>
  <c r="AB245" i="7"/>
  <c r="AB230" i="7"/>
  <c r="AB251" i="7"/>
  <c r="AB246" i="7"/>
  <c r="AB252" i="7"/>
  <c r="AB222" i="7"/>
  <c r="AB240" i="7"/>
  <c r="AB213" i="7"/>
  <c r="AB214" i="7"/>
  <c r="AB219" i="7"/>
  <c r="AB248" i="7"/>
  <c r="AB208" i="7"/>
  <c r="AB210" i="7"/>
  <c r="AB250" i="7"/>
  <c r="AB236" i="7"/>
  <c r="AB215" i="7"/>
  <c r="AB225" i="7"/>
  <c r="AB220" i="7"/>
  <c r="AB249" i="7"/>
  <c r="AB221" i="7"/>
  <c r="AB209" i="7"/>
  <c r="AB228" i="7"/>
  <c r="AB218" i="7"/>
  <c r="AB232" i="7"/>
  <c r="AB239" i="7"/>
  <c r="AB247" i="7"/>
  <c r="AB243" i="7"/>
  <c r="AB216" i="7"/>
  <c r="AB206" i="7"/>
  <c r="AB234" i="7"/>
  <c r="AB244" i="7"/>
  <c r="AB223" i="7"/>
  <c r="AB231" i="7"/>
  <c r="AB237" i="7"/>
  <c r="AB229" i="7"/>
  <c r="AB224" i="7"/>
  <c r="AB212" i="7"/>
  <c r="AB294" i="7"/>
  <c r="AB293" i="7"/>
  <c r="AB292" i="7"/>
  <c r="AB296" i="7"/>
  <c r="AB297" i="7"/>
  <c r="AB295" i="7"/>
  <c r="AB291" i="7"/>
  <c r="AB290" i="7"/>
  <c r="AB57" i="7"/>
  <c r="AB560" i="7"/>
  <c r="AB556" i="7"/>
  <c r="AB559" i="7"/>
  <c r="AB558" i="7"/>
  <c r="AB557" i="7"/>
  <c r="AB1155" i="7"/>
  <c r="AB1150" i="7"/>
  <c r="AB1151" i="7"/>
  <c r="AB1154" i="7"/>
  <c r="AB1153" i="7"/>
  <c r="AB1149" i="7"/>
  <c r="AB1148" i="7"/>
  <c r="AB204" i="7"/>
  <c r="AB201" i="7"/>
  <c r="AB197" i="7"/>
  <c r="AB198" i="7"/>
  <c r="AB192" i="7"/>
  <c r="AB195" i="7"/>
  <c r="AB205" i="7"/>
  <c r="AB196" i="7"/>
  <c r="AB200" i="7"/>
  <c r="AB191" i="7"/>
  <c r="AB194" i="7"/>
  <c r="AB202" i="7"/>
  <c r="AB199" i="7"/>
  <c r="AB193" i="7"/>
  <c r="AB203" i="7"/>
  <c r="AB298" i="7"/>
  <c r="AB299" i="7"/>
  <c r="AB300" i="7"/>
  <c r="AB435" i="7"/>
  <c r="AB422" i="7"/>
  <c r="AB423" i="7"/>
  <c r="AB425" i="7"/>
  <c r="AB421" i="7"/>
  <c r="AB429" i="7"/>
  <c r="AB418" i="7"/>
  <c r="AB434" i="7"/>
  <c r="AB427" i="7"/>
  <c r="AB428" i="7"/>
  <c r="AB420" i="7"/>
  <c r="AB432" i="7"/>
  <c r="AB414" i="7"/>
  <c r="AB417" i="7"/>
  <c r="AB430" i="7"/>
  <c r="AB424" i="7"/>
  <c r="AB419" i="7"/>
  <c r="AB415" i="7"/>
  <c r="AB426" i="7"/>
  <c r="AB433" i="7"/>
  <c r="AB431" i="7"/>
  <c r="AB416" i="7"/>
  <c r="AB529" i="7"/>
  <c r="AB526" i="7"/>
  <c r="AB527" i="7"/>
  <c r="AB528" i="7"/>
  <c r="AB549" i="7"/>
  <c r="AB542" i="7"/>
  <c r="AB537" i="7"/>
  <c r="AB540" i="7"/>
  <c r="AB538" i="7"/>
  <c r="AB534" i="7"/>
  <c r="AB546" i="7"/>
  <c r="AB545" i="7"/>
  <c r="AB541" i="7"/>
  <c r="AB536" i="7"/>
  <c r="AB548" i="7"/>
  <c r="AB539" i="7"/>
  <c r="AB544" i="7"/>
  <c r="AB547" i="7"/>
  <c r="AB543" i="7"/>
  <c r="AB535" i="7"/>
  <c r="AB994" i="7"/>
  <c r="AB993" i="7"/>
  <c r="AB991" i="7"/>
  <c r="AB992" i="7"/>
  <c r="AB1254" i="7"/>
  <c r="AB1439" i="7"/>
  <c r="AB1091" i="7"/>
  <c r="AB1088" i="7"/>
  <c r="AB1093" i="7"/>
  <c r="AB1092" i="7"/>
  <c r="AB1317" i="7"/>
  <c r="AB1312" i="7"/>
  <c r="AB1315" i="7"/>
  <c r="AB1313" i="7"/>
  <c r="AB1046" i="7"/>
  <c r="AB1042" i="7"/>
  <c r="AB1045" i="7"/>
  <c r="AB1044" i="7"/>
  <c r="AB1041" i="7"/>
  <c r="AB1040" i="7"/>
  <c r="AB1163" i="7"/>
  <c r="AB1164" i="7"/>
  <c r="AB1116" i="7"/>
  <c r="AB1112" i="7"/>
  <c r="AB1114" i="7"/>
  <c r="AB1115" i="7"/>
  <c r="AB1428" i="7"/>
  <c r="AB1427" i="7"/>
  <c r="AB1425" i="7"/>
  <c r="AB1424" i="7"/>
  <c r="AB1426" i="7"/>
  <c r="AB1168" i="7"/>
  <c r="AB1024" i="7"/>
  <c r="AB1023" i="7"/>
  <c r="AB1026" i="7"/>
  <c r="AB1025" i="7"/>
  <c r="AB802" i="7"/>
  <c r="AB1325" i="7"/>
  <c r="AB1329" i="7"/>
  <c r="AB1326" i="7"/>
  <c r="AB1328" i="7"/>
  <c r="AB1327" i="7"/>
  <c r="AB1330" i="7"/>
  <c r="AB783" i="7"/>
  <c r="AB781" i="7"/>
  <c r="AB782" i="7"/>
  <c r="AB1061" i="7"/>
  <c r="AB1022" i="7"/>
  <c r="AB1229" i="7"/>
  <c r="AB1236" i="7"/>
  <c r="AB1243" i="7"/>
  <c r="AB1230" i="7"/>
  <c r="AB1232" i="7"/>
  <c r="AB1238" i="7"/>
  <c r="AB1231" i="7"/>
  <c r="AB1233" i="7"/>
  <c r="AB1241" i="7"/>
  <c r="AB1239" i="7"/>
  <c r="AB1228" i="7"/>
  <c r="AB1210" i="7"/>
  <c r="AB1209" i="7"/>
  <c r="AB1068" i="7"/>
  <c r="AB1067" i="7"/>
  <c r="AB976" i="7"/>
  <c r="AB970" i="7"/>
  <c r="AB979" i="7"/>
  <c r="AB971" i="7"/>
  <c r="AB974" i="7"/>
  <c r="AB973" i="7"/>
  <c r="AB968" i="7"/>
  <c r="AB975" i="7"/>
  <c r="AB972" i="7"/>
  <c r="AB977" i="7"/>
  <c r="AB801" i="7"/>
  <c r="AB792" i="7"/>
  <c r="AB793" i="7"/>
  <c r="AB796" i="7"/>
  <c r="AB799" i="7"/>
  <c r="AB797" i="7"/>
  <c r="AB794" i="7"/>
  <c r="AB791" i="7"/>
  <c r="AB800" i="7"/>
  <c r="AB798" i="7"/>
  <c r="AB790" i="7"/>
  <c r="AB795" i="7"/>
  <c r="AB1429" i="7"/>
  <c r="AB1321" i="7"/>
  <c r="AB1318" i="7"/>
  <c r="AB1324" i="7"/>
  <c r="AB1319" i="7"/>
  <c r="AB1320" i="7"/>
  <c r="AB1220" i="7"/>
  <c r="AB1217" i="7"/>
  <c r="AB1215" i="7"/>
  <c r="AB1219" i="7"/>
  <c r="AB1216" i="7"/>
  <c r="AB937" i="7"/>
  <c r="AB930" i="7"/>
  <c r="AB933" i="7"/>
  <c r="AB935" i="7"/>
  <c r="AB932" i="7"/>
  <c r="AB934" i="7"/>
  <c r="AB936" i="7"/>
  <c r="AB1402" i="7"/>
  <c r="AB1399" i="7"/>
  <c r="AB1397" i="7"/>
  <c r="AB1401" i="7"/>
  <c r="AB1400" i="7"/>
  <c r="AB1156" i="7"/>
  <c r="AB844" i="7"/>
  <c r="AB839" i="7"/>
  <c r="AB837" i="7"/>
  <c r="AB841" i="7"/>
  <c r="AB843" i="7"/>
  <c r="AB838" i="7"/>
  <c r="AB842" i="7"/>
  <c r="AB840" i="7"/>
  <c r="AB758" i="7"/>
  <c r="AB756" i="7"/>
  <c r="AB764" i="7"/>
  <c r="AB757" i="7"/>
  <c r="AB761" i="7"/>
  <c r="AB1147" i="7"/>
  <c r="AB1146" i="7"/>
  <c r="AB804" i="7"/>
  <c r="AB1418" i="7"/>
  <c r="AB1380" i="7"/>
  <c r="AB1283" i="7"/>
  <c r="AB1258" i="7"/>
  <c r="AB1161" i="7"/>
  <c r="AB1049" i="7"/>
  <c r="AB995" i="7"/>
  <c r="AB891" i="7"/>
  <c r="AB1445" i="7"/>
  <c r="AB1421" i="7"/>
  <c r="AB1183" i="7"/>
  <c r="AB1194" i="7"/>
  <c r="AB1410" i="7"/>
  <c r="AB1346" i="7"/>
  <c r="AB1250" i="7"/>
  <c r="AB978" i="7"/>
  <c r="AB898" i="7"/>
  <c r="AB856" i="7"/>
  <c r="AB808" i="7"/>
  <c r="AB1284" i="7"/>
  <c r="AB1444" i="7"/>
  <c r="AB1292" i="7"/>
  <c r="AB1266" i="7"/>
  <c r="AB1003" i="7"/>
  <c r="AB825" i="7"/>
  <c r="AB1235" i="7"/>
  <c r="AB1179" i="7"/>
  <c r="AB1010" i="7"/>
  <c r="AB885" i="7"/>
  <c r="AB1453" i="7"/>
  <c r="AB1274" i="7"/>
  <c r="AB1094" i="7"/>
  <c r="AB1015" i="7"/>
  <c r="AB1369" i="7"/>
  <c r="AB1403" i="7"/>
  <c r="AB1355" i="7"/>
  <c r="AB1350" i="7"/>
  <c r="AB963" i="7"/>
  <c r="AB960" i="7"/>
  <c r="AB727" i="7"/>
  <c r="AB716" i="7"/>
  <c r="AB735" i="7"/>
  <c r="AB731" i="7"/>
  <c r="AB532" i="7"/>
  <c r="AB734" i="7"/>
  <c r="AB714" i="7"/>
  <c r="AB745" i="7"/>
  <c r="AB753" i="7"/>
  <c r="AB754" i="7"/>
  <c r="AB836" i="7"/>
  <c r="AB834" i="7"/>
  <c r="AB726" i="7"/>
  <c r="AB733" i="7"/>
  <c r="AB748" i="7"/>
  <c r="AB755" i="7"/>
  <c r="AB747" i="7"/>
  <c r="AB832" i="7"/>
  <c r="AB736" i="7"/>
  <c r="AB718" i="7"/>
  <c r="AB711" i="7"/>
  <c r="AB719" i="7"/>
  <c r="AB744" i="7"/>
  <c r="AB749" i="7"/>
  <c r="AB728" i="7"/>
  <c r="AB738" i="7"/>
  <c r="AB709" i="7"/>
  <c r="AB531" i="7"/>
  <c r="AB1371" i="7"/>
  <c r="AB1291" i="7"/>
  <c r="AB1353" i="7"/>
  <c r="AB720" i="7"/>
  <c r="AB710" i="7"/>
  <c r="AB743" i="7"/>
  <c r="AB737" i="7"/>
  <c r="AB740" i="7"/>
  <c r="AB742" i="7"/>
  <c r="AB724" i="7"/>
  <c r="AB713" i="7"/>
  <c r="AB739" i="7"/>
  <c r="AB722" i="7"/>
  <c r="AB732" i="7"/>
  <c r="AB1366" i="7"/>
  <c r="AB763" i="7"/>
  <c r="AB1465" i="7"/>
  <c r="AB746" i="7"/>
  <c r="AB533" i="7"/>
  <c r="AB729" i="7"/>
  <c r="AB712" i="7"/>
  <c r="AB751" i="7"/>
  <c r="AB835" i="7"/>
  <c r="AB760" i="7"/>
  <c r="AB741" i="7"/>
  <c r="AB750" i="7"/>
  <c r="AB725" i="7"/>
  <c r="AB715" i="7"/>
  <c r="AB833" i="7"/>
  <c r="AB730" i="7"/>
  <c r="AB723" i="7"/>
  <c r="AB752" i="7"/>
  <c r="AB721" i="7"/>
  <c r="AC758" i="7"/>
  <c r="AC762" i="7"/>
  <c r="AC766" i="7"/>
  <c r="AC770" i="7"/>
  <c r="AC759" i="7"/>
  <c r="AC763" i="7"/>
  <c r="AC767" i="7"/>
  <c r="AC771" i="7"/>
  <c r="AC756" i="7"/>
  <c r="AC760" i="7"/>
  <c r="AC764" i="7"/>
  <c r="AC768" i="7"/>
  <c r="AC757" i="7"/>
  <c r="AC761" i="7"/>
  <c r="AC765" i="7"/>
  <c r="AC769" i="7"/>
  <c r="AC773" i="7"/>
  <c r="AC775" i="7"/>
  <c r="AC777" i="7"/>
  <c r="AC781" i="7"/>
  <c r="AC785" i="7"/>
  <c r="AC789" i="7"/>
  <c r="AC793" i="7"/>
  <c r="AC772" i="7"/>
  <c r="AC778" i="7"/>
  <c r="AC782" i="7"/>
  <c r="AC774" i="7"/>
  <c r="AC779" i="7"/>
  <c r="AC783" i="7"/>
  <c r="AC787" i="7"/>
  <c r="AC791" i="7"/>
  <c r="AC786" i="7"/>
  <c r="AC788" i="7"/>
  <c r="AC796" i="7"/>
  <c r="AC800" i="7"/>
  <c r="AC776" i="7"/>
  <c r="AC790" i="7"/>
  <c r="AC797" i="7"/>
  <c r="AC801" i="7"/>
  <c r="AC805" i="7"/>
  <c r="AC780" i="7"/>
  <c r="AC784" i="7"/>
  <c r="AC792" i="7"/>
  <c r="AC794" i="7"/>
  <c r="AC798" i="7"/>
  <c r="AC802" i="7"/>
  <c r="AC806" i="7"/>
  <c r="AC795" i="7"/>
  <c r="AC810" i="7"/>
  <c r="AC814" i="7"/>
  <c r="AC818" i="7"/>
  <c r="AC822" i="7"/>
  <c r="AC799" i="7"/>
  <c r="AC804" i="7"/>
  <c r="AC807" i="7"/>
  <c r="AC811" i="7"/>
  <c r="AC815" i="7"/>
  <c r="AC819" i="7"/>
  <c r="AC823" i="7"/>
  <c r="AC803" i="7"/>
  <c r="AC812" i="7"/>
  <c r="AC816" i="7"/>
  <c r="AC820" i="7"/>
  <c r="AC808" i="7"/>
  <c r="AC809" i="7"/>
  <c r="AC813" i="7"/>
  <c r="AC817" i="7"/>
  <c r="AC821" i="7"/>
  <c r="AC825" i="7"/>
  <c r="AC829" i="7"/>
  <c r="AC833" i="7"/>
  <c r="AC826" i="7"/>
  <c r="AC834" i="7"/>
  <c r="AC838" i="7"/>
  <c r="AC842" i="7"/>
  <c r="AC846" i="7"/>
  <c r="AC824" i="7"/>
  <c r="AC831" i="7"/>
  <c r="AC832" i="7"/>
  <c r="AC835" i="7"/>
  <c r="AC839" i="7"/>
  <c r="AC843" i="7"/>
  <c r="AC847" i="7"/>
  <c r="AC851" i="7"/>
  <c r="AC827" i="7"/>
  <c r="AC828" i="7"/>
  <c r="AC836" i="7"/>
  <c r="AC840" i="7"/>
  <c r="AC844" i="7"/>
  <c r="AC848" i="7"/>
  <c r="AC830" i="7"/>
  <c r="AC837" i="7"/>
  <c r="AC841" i="7"/>
  <c r="AC845" i="7"/>
  <c r="AC849" i="7"/>
  <c r="AC853" i="7"/>
  <c r="AC857" i="7"/>
  <c r="AC861" i="7"/>
  <c r="AC865" i="7"/>
  <c r="AC859" i="7"/>
  <c r="AC860" i="7"/>
  <c r="AC866" i="7"/>
  <c r="AC870" i="7"/>
  <c r="AC874" i="7"/>
  <c r="AC878" i="7"/>
  <c r="AC882" i="7"/>
  <c r="AC850" i="7"/>
  <c r="AC852" i="7"/>
  <c r="AC855" i="7"/>
  <c r="AC856" i="7"/>
  <c r="AC862" i="7"/>
  <c r="AC867" i="7"/>
  <c r="AC871" i="7"/>
  <c r="AC875" i="7"/>
  <c r="AC879" i="7"/>
  <c r="AC883" i="7"/>
  <c r="AC887" i="7"/>
  <c r="AC891" i="7"/>
  <c r="AC858" i="7"/>
  <c r="AC868" i="7"/>
  <c r="AC872" i="7"/>
  <c r="AC876" i="7"/>
  <c r="AC854" i="7"/>
  <c r="AC863" i="7"/>
  <c r="AC864" i="7"/>
  <c r="AC869" i="7"/>
  <c r="AC873" i="7"/>
  <c r="AC877" i="7"/>
  <c r="AC881" i="7"/>
  <c r="AC885" i="7"/>
  <c r="AC889" i="7"/>
  <c r="AC884" i="7"/>
  <c r="AC892" i="7"/>
  <c r="AC896" i="7"/>
  <c r="AC900" i="7"/>
  <c r="AC904" i="7"/>
  <c r="AC908" i="7"/>
  <c r="AC912" i="7"/>
  <c r="AC916" i="7"/>
  <c r="AC886" i="7"/>
  <c r="AC893" i="7"/>
  <c r="AC897" i="7"/>
  <c r="AC901" i="7"/>
  <c r="AC905" i="7"/>
  <c r="AC909" i="7"/>
  <c r="AC913" i="7"/>
  <c r="AC917" i="7"/>
  <c r="AC880" i="7"/>
  <c r="AC888" i="7"/>
  <c r="AC894" i="7"/>
  <c r="AC898" i="7"/>
  <c r="AC902" i="7"/>
  <c r="AC906" i="7"/>
  <c r="AC910" i="7"/>
  <c r="AC914" i="7"/>
  <c r="AC918" i="7"/>
  <c r="AC922" i="7"/>
  <c r="AC926" i="7"/>
  <c r="AC890" i="7"/>
  <c r="AC895" i="7"/>
  <c r="AC899" i="7"/>
  <c r="AC903" i="7"/>
  <c r="AC907" i="7"/>
  <c r="AC911" i="7"/>
  <c r="AC915" i="7"/>
  <c r="AC919" i="7"/>
  <c r="AC923" i="7"/>
  <c r="AC927" i="7"/>
  <c r="AC931" i="7"/>
  <c r="AC935" i="7"/>
  <c r="AC939" i="7"/>
  <c r="AC943" i="7"/>
  <c r="AC925" i="7"/>
  <c r="AC933" i="7"/>
  <c r="AC934" i="7"/>
  <c r="AC940" i="7"/>
  <c r="AC946" i="7"/>
  <c r="AC950" i="7"/>
  <c r="AC954" i="7"/>
  <c r="AC958" i="7"/>
  <c r="AC962" i="7"/>
  <c r="AC966" i="7"/>
  <c r="AC920" i="7"/>
  <c r="AC929" i="7"/>
  <c r="AC930" i="7"/>
  <c r="AC936" i="7"/>
  <c r="AC947" i="7"/>
  <c r="AC951" i="7"/>
  <c r="AC955" i="7"/>
  <c r="AC959" i="7"/>
  <c r="AC963" i="7"/>
  <c r="AC967" i="7"/>
  <c r="AC921" i="7"/>
  <c r="AC932" i="7"/>
  <c r="AC941" i="7"/>
  <c r="AC942" i="7"/>
  <c r="AC944" i="7"/>
  <c r="AC924" i="7"/>
  <c r="AC928" i="7"/>
  <c r="AC937" i="7"/>
  <c r="AC938" i="7"/>
  <c r="AC945" i="7"/>
  <c r="AC949" i="7"/>
  <c r="AC953" i="7"/>
  <c r="AC957" i="7"/>
  <c r="AC961" i="7"/>
  <c r="AC965" i="7"/>
  <c r="AC969" i="7"/>
  <c r="AC973" i="7"/>
  <c r="AC977" i="7"/>
  <c r="AC981" i="7"/>
  <c r="AC960" i="7"/>
  <c r="AC979" i="7"/>
  <c r="AC980" i="7"/>
  <c r="AC985" i="7"/>
  <c r="AC989" i="7"/>
  <c r="AC993" i="7"/>
  <c r="AC997" i="7"/>
  <c r="AC1001" i="7"/>
  <c r="AC1005" i="7"/>
  <c r="AC1009" i="7"/>
  <c r="AC1013" i="7"/>
  <c r="AC1017" i="7"/>
  <c r="AC948" i="7"/>
  <c r="AC964" i="7"/>
  <c r="AC968" i="7"/>
  <c r="AC975" i="7"/>
  <c r="AC976" i="7"/>
  <c r="AC982" i="7"/>
  <c r="AC986" i="7"/>
  <c r="AC990" i="7"/>
  <c r="AC994" i="7"/>
  <c r="AC998" i="7"/>
  <c r="AC1002" i="7"/>
  <c r="AC1006" i="7"/>
  <c r="AC1010" i="7"/>
  <c r="AC1014" i="7"/>
  <c r="AC1018" i="7"/>
  <c r="AC1022" i="7"/>
  <c r="AC1026" i="7"/>
  <c r="AC1030" i="7"/>
  <c r="AC1034" i="7"/>
  <c r="AC952" i="7"/>
  <c r="AC970" i="7"/>
  <c r="AC971" i="7"/>
  <c r="AC972" i="7"/>
  <c r="AC978" i="7"/>
  <c r="AC987" i="7"/>
  <c r="AC991" i="7"/>
  <c r="AC995" i="7"/>
  <c r="AC999" i="7"/>
  <c r="AC1003" i="7"/>
  <c r="AC1007" i="7"/>
  <c r="AC1011" i="7"/>
  <c r="AC1015" i="7"/>
  <c r="AC1019" i="7"/>
  <c r="AC1023" i="7"/>
  <c r="AC956" i="7"/>
  <c r="AC974" i="7"/>
  <c r="AC983" i="7"/>
  <c r="AC984" i="7"/>
  <c r="AC988" i="7"/>
  <c r="AC992" i="7"/>
  <c r="AC996" i="7"/>
  <c r="AC1000" i="7"/>
  <c r="AC1004" i="7"/>
  <c r="AC1008" i="7"/>
  <c r="AC1012" i="7"/>
  <c r="AC1016" i="7"/>
  <c r="AC1020" i="7"/>
  <c r="AC1024" i="7"/>
  <c r="AC1028" i="7"/>
  <c r="AC1032" i="7"/>
  <c r="AC1036" i="7"/>
  <c r="AC1040" i="7"/>
  <c r="AC1044" i="7"/>
  <c r="AC1029" i="7"/>
  <c r="AC1038" i="7"/>
  <c r="AC1039" i="7"/>
  <c r="AC1045" i="7"/>
  <c r="AC1047" i="7"/>
  <c r="AC1051" i="7"/>
  <c r="AC1055" i="7"/>
  <c r="AC1059" i="7"/>
  <c r="AC1063" i="7"/>
  <c r="AC1067" i="7"/>
  <c r="AC1071" i="7"/>
  <c r="AC1075" i="7"/>
  <c r="AC1079" i="7"/>
  <c r="AC1031" i="7"/>
  <c r="AC1035" i="7"/>
  <c r="AC1041" i="7"/>
  <c r="AC1048" i="7"/>
  <c r="AC1052" i="7"/>
  <c r="AC1056" i="7"/>
  <c r="AC1060" i="7"/>
  <c r="AC1064" i="7"/>
  <c r="AC1068" i="7"/>
  <c r="AC1072" i="7"/>
  <c r="AC1076" i="7"/>
  <c r="AC1080" i="7"/>
  <c r="AC1084" i="7"/>
  <c r="AC1088" i="7"/>
  <c r="AC1092" i="7"/>
  <c r="AC1096" i="7"/>
  <c r="AC1100" i="7"/>
  <c r="AC1104" i="7"/>
  <c r="AC1108" i="7"/>
  <c r="AC1021" i="7"/>
  <c r="AC1025" i="7"/>
  <c r="AC1033" i="7"/>
  <c r="AC1037" i="7"/>
  <c r="AC1049" i="7"/>
  <c r="AC1053" i="7"/>
  <c r="AC1057" i="7"/>
  <c r="AC1061" i="7"/>
  <c r="AC1065" i="7"/>
  <c r="AC1069" i="7"/>
  <c r="AC1073" i="7"/>
  <c r="AC1077" i="7"/>
  <c r="AC1081" i="7"/>
  <c r="AC1085" i="7"/>
  <c r="AC1089" i="7"/>
  <c r="AC1093" i="7"/>
  <c r="AC1097" i="7"/>
  <c r="AC1027" i="7"/>
  <c r="AC1042" i="7"/>
  <c r="AC1043" i="7"/>
  <c r="AC1046" i="7"/>
  <c r="AC1050" i="7"/>
  <c r="AC1054" i="7"/>
  <c r="AC1058" i="7"/>
  <c r="AC1062" i="7"/>
  <c r="AC1066" i="7"/>
  <c r="AC1070" i="7"/>
  <c r="AC1074" i="7"/>
  <c r="AC1078" i="7"/>
  <c r="AC1082" i="7"/>
  <c r="AC1086" i="7"/>
  <c r="AC1090" i="7"/>
  <c r="AC1094" i="7"/>
  <c r="AC1098" i="7"/>
  <c r="AC1102" i="7"/>
  <c r="AC1106" i="7"/>
  <c r="AC1110" i="7"/>
  <c r="AC1114" i="7"/>
  <c r="AC1095" i="7"/>
  <c r="AC1099" i="7"/>
  <c r="AC1107" i="7"/>
  <c r="AC1116" i="7"/>
  <c r="AC1117" i="7"/>
  <c r="AC1118" i="7"/>
  <c r="AC1122" i="7"/>
  <c r="AC1126" i="7"/>
  <c r="AC1130" i="7"/>
  <c r="AC1134" i="7"/>
  <c r="AC1138" i="7"/>
  <c r="AC1142" i="7"/>
  <c r="AC1146" i="7"/>
  <c r="AC1150" i="7"/>
  <c r="AC1154" i="7"/>
  <c r="AC1158" i="7"/>
  <c r="AC1162" i="7"/>
  <c r="AC1166" i="7"/>
  <c r="AC1170" i="7"/>
  <c r="AC1174" i="7"/>
  <c r="AC1178" i="7"/>
  <c r="AC1182" i="7"/>
  <c r="AC1083" i="7"/>
  <c r="AC1101" i="7"/>
  <c r="AC1109" i="7"/>
  <c r="AC1112" i="7"/>
  <c r="AC1113" i="7"/>
  <c r="AC1119" i="7"/>
  <c r="AC1123" i="7"/>
  <c r="AC1127" i="7"/>
  <c r="AC1131" i="7"/>
  <c r="AC1135" i="7"/>
  <c r="AC1139" i="7"/>
  <c r="AC1143" i="7"/>
  <c r="AC1147" i="7"/>
  <c r="AC1151" i="7"/>
  <c r="AC1155" i="7"/>
  <c r="AC1159" i="7"/>
  <c r="AC1163" i="7"/>
  <c r="AC1167" i="7"/>
  <c r="AC1171" i="7"/>
  <c r="AC1175" i="7"/>
  <c r="AC1179" i="7"/>
  <c r="AC1183" i="7"/>
  <c r="AC1187" i="7"/>
  <c r="AC1191" i="7"/>
  <c r="AC1195" i="7"/>
  <c r="AC1087" i="7"/>
  <c r="AC1103" i="7"/>
  <c r="AC1115" i="7"/>
  <c r="AC1120" i="7"/>
  <c r="AC1124" i="7"/>
  <c r="AC1128" i="7"/>
  <c r="AC1132" i="7"/>
  <c r="AC1136" i="7"/>
  <c r="AC1140" i="7"/>
  <c r="AC1144" i="7"/>
  <c r="AC1148" i="7"/>
  <c r="AC1152" i="7"/>
  <c r="AC1156" i="7"/>
  <c r="AC1091" i="7"/>
  <c r="AC1105" i="7"/>
  <c r="AC1111" i="7"/>
  <c r="AC1121" i="7"/>
  <c r="AC1125" i="7"/>
  <c r="AC1129" i="7"/>
  <c r="AC1133" i="7"/>
  <c r="AC1137" i="7"/>
  <c r="AC1141" i="7"/>
  <c r="AC1145" i="7"/>
  <c r="AC1149" i="7"/>
  <c r="AC1153" i="7"/>
  <c r="AC1157" i="7"/>
  <c r="AC1161" i="7"/>
  <c r="AC1165" i="7"/>
  <c r="AC1169" i="7"/>
  <c r="AC1173" i="7"/>
  <c r="AC1177" i="7"/>
  <c r="AC1181" i="7"/>
  <c r="AC1185" i="7"/>
  <c r="AC1189" i="7"/>
  <c r="AC1193" i="7"/>
  <c r="AC1197" i="7"/>
  <c r="AC1201" i="7"/>
  <c r="AC1205" i="7"/>
  <c r="AC1209" i="7"/>
  <c r="AC1168" i="7"/>
  <c r="AC1186" i="7"/>
  <c r="AC1194" i="7"/>
  <c r="AC1199" i="7"/>
  <c r="AC1200" i="7"/>
  <c r="AC1206" i="7"/>
  <c r="AC1213" i="7"/>
  <c r="AC1217" i="7"/>
  <c r="AC1221" i="7"/>
  <c r="AC1225" i="7"/>
  <c r="AC1229" i="7"/>
  <c r="AC1172" i="7"/>
  <c r="AC1188" i="7"/>
  <c r="AC1196" i="7"/>
  <c r="AC1202" i="7"/>
  <c r="AC1211" i="7"/>
  <c r="AC1214" i="7"/>
  <c r="AC1218" i="7"/>
  <c r="AC1222" i="7"/>
  <c r="AC1226" i="7"/>
  <c r="AC1230" i="7"/>
  <c r="AC1234" i="7"/>
  <c r="AC1238" i="7"/>
  <c r="AC1242" i="7"/>
  <c r="AC1246" i="7"/>
  <c r="AC1250" i="7"/>
  <c r="AC1254" i="7"/>
  <c r="AC1258" i="7"/>
  <c r="AC1262" i="7"/>
  <c r="AC1266" i="7"/>
  <c r="AC1270" i="7"/>
  <c r="AC1274" i="7"/>
  <c r="AC1278" i="7"/>
  <c r="AC1160" i="7"/>
  <c r="AC1176" i="7"/>
  <c r="AC1190" i="7"/>
  <c r="AC1198" i="7"/>
  <c r="AC1207" i="7"/>
  <c r="AC1208" i="7"/>
  <c r="AC1215" i="7"/>
  <c r="AC1219" i="7"/>
  <c r="AC1223" i="7"/>
  <c r="AC1227" i="7"/>
  <c r="AC1231" i="7"/>
  <c r="AC1235" i="7"/>
  <c r="AC1239" i="7"/>
  <c r="AC1243" i="7"/>
  <c r="AC1247" i="7"/>
  <c r="AC1251" i="7"/>
  <c r="AC1255" i="7"/>
  <c r="AC1259" i="7"/>
  <c r="AC1263" i="7"/>
  <c r="AC1267" i="7"/>
  <c r="AC1164" i="7"/>
  <c r="AC1180" i="7"/>
  <c r="AC1184" i="7"/>
  <c r="AC1192" i="7"/>
  <c r="AC1203" i="7"/>
  <c r="AC1204" i="7"/>
  <c r="AC1210" i="7"/>
  <c r="AC1212" i="7"/>
  <c r="AC1216" i="7"/>
  <c r="AC1220" i="7"/>
  <c r="AC1224" i="7"/>
  <c r="AC1228" i="7"/>
  <c r="AC1232" i="7"/>
  <c r="AC1236" i="7"/>
  <c r="AC1240" i="7"/>
  <c r="AC1244" i="7"/>
  <c r="AC1248" i="7"/>
  <c r="AC1252" i="7"/>
  <c r="AC1256" i="7"/>
  <c r="AC1260" i="7"/>
  <c r="AC1264" i="7"/>
  <c r="AC1268" i="7"/>
  <c r="AC1272" i="7"/>
  <c r="AC1276" i="7"/>
  <c r="AC1280" i="7"/>
  <c r="AC1284" i="7"/>
  <c r="AC1237" i="7"/>
  <c r="AC1253" i="7"/>
  <c r="AC1271" i="7"/>
  <c r="AC1279" i="7"/>
  <c r="AC1282" i="7"/>
  <c r="AC1283" i="7"/>
  <c r="AC1286" i="7"/>
  <c r="AC1290" i="7"/>
  <c r="AC1294" i="7"/>
  <c r="AC1298" i="7"/>
  <c r="AC1302" i="7"/>
  <c r="AC1306" i="7"/>
  <c r="AC1310" i="7"/>
  <c r="AC1314" i="7"/>
  <c r="AC1318" i="7"/>
  <c r="AC1322" i="7"/>
  <c r="AC1326" i="7"/>
  <c r="AC1330" i="7"/>
  <c r="AC1334" i="7"/>
  <c r="AC1338" i="7"/>
  <c r="AC1342" i="7"/>
  <c r="AC1346" i="7"/>
  <c r="AC1350" i="7"/>
  <c r="AC1354" i="7"/>
  <c r="AC1358" i="7"/>
  <c r="AC1362" i="7"/>
  <c r="AC1366" i="7"/>
  <c r="AC1370" i="7"/>
  <c r="AC1374" i="7"/>
  <c r="AC1378" i="7"/>
  <c r="AC1382" i="7"/>
  <c r="AC1386" i="7"/>
  <c r="AC1390" i="7"/>
  <c r="AC1394" i="7"/>
  <c r="AC1398" i="7"/>
  <c r="AC1402" i="7"/>
  <c r="AC1241" i="7"/>
  <c r="AC1257" i="7"/>
  <c r="AC1273" i="7"/>
  <c r="AC1285" i="7"/>
  <c r="AC1287" i="7"/>
  <c r="AC1291" i="7"/>
  <c r="AC1295" i="7"/>
  <c r="AC1299" i="7"/>
  <c r="AC1303" i="7"/>
  <c r="AC1307" i="7"/>
  <c r="AC1311" i="7"/>
  <c r="AC1315" i="7"/>
  <c r="AC1319" i="7"/>
  <c r="AC1323" i="7"/>
  <c r="AC1327" i="7"/>
  <c r="AC1331" i="7"/>
  <c r="AC1335" i="7"/>
  <c r="AC1339" i="7"/>
  <c r="AC1343" i="7"/>
  <c r="AC1347" i="7"/>
  <c r="AC1351" i="7"/>
  <c r="AC1355" i="7"/>
  <c r="AC1359" i="7"/>
  <c r="AC1363" i="7"/>
  <c r="AC1367" i="7"/>
  <c r="AC1371" i="7"/>
  <c r="AC1375" i="7"/>
  <c r="AC1379" i="7"/>
  <c r="AC1383" i="7"/>
  <c r="AC1245" i="7"/>
  <c r="AC1261" i="7"/>
  <c r="AC1275" i="7"/>
  <c r="AC1281" i="7"/>
  <c r="AC1288" i="7"/>
  <c r="AC1292" i="7"/>
  <c r="AC1296" i="7"/>
  <c r="AC1300" i="7"/>
  <c r="AC1304" i="7"/>
  <c r="AC1308" i="7"/>
  <c r="AC1312" i="7"/>
  <c r="AC1316" i="7"/>
  <c r="AC1320" i="7"/>
  <c r="AC1324" i="7"/>
  <c r="AC1328" i="7"/>
  <c r="AC1332" i="7"/>
  <c r="AC1336" i="7"/>
  <c r="AC1340" i="7"/>
  <c r="AC1344" i="7"/>
  <c r="AC1348" i="7"/>
  <c r="AC1352" i="7"/>
  <c r="AC1356" i="7"/>
  <c r="AC1360" i="7"/>
  <c r="AC1364" i="7"/>
  <c r="AC1368" i="7"/>
  <c r="AC1372" i="7"/>
  <c r="AC1376" i="7"/>
  <c r="AC1380" i="7"/>
  <c r="AC1384" i="7"/>
  <c r="AC1388" i="7"/>
  <c r="AC1392" i="7"/>
  <c r="AC1396" i="7"/>
  <c r="AC1400" i="7"/>
  <c r="AC1233" i="7"/>
  <c r="AC1249" i="7"/>
  <c r="AC1265" i="7"/>
  <c r="AC1269" i="7"/>
  <c r="AC1277" i="7"/>
  <c r="AC1289" i="7"/>
  <c r="AC1293" i="7"/>
  <c r="AC1297" i="7"/>
  <c r="AC1301" i="7"/>
  <c r="AC1305" i="7"/>
  <c r="AC1309" i="7"/>
  <c r="AC1313" i="7"/>
  <c r="AC1317" i="7"/>
  <c r="AC1321" i="7"/>
  <c r="AC1325" i="7"/>
  <c r="AC1329" i="7"/>
  <c r="AC1333" i="7"/>
  <c r="AC1337" i="7"/>
  <c r="AC1341" i="7"/>
  <c r="AC1345" i="7"/>
  <c r="AC1349" i="7"/>
  <c r="AC1353" i="7"/>
  <c r="AC1357" i="7"/>
  <c r="AC1361" i="7"/>
  <c r="AC1365" i="7"/>
  <c r="AC1369" i="7"/>
  <c r="AC1373" i="7"/>
  <c r="AC1377" i="7"/>
  <c r="AC1381" i="7"/>
  <c r="AC1385" i="7"/>
  <c r="AC1389" i="7"/>
  <c r="AC1393" i="7"/>
  <c r="AC1397" i="7"/>
  <c r="AC1401" i="7"/>
  <c r="AC1405" i="7"/>
  <c r="AC1409" i="7"/>
  <c r="AC1413" i="7"/>
  <c r="AC1417" i="7"/>
  <c r="AC1421" i="7"/>
  <c r="AC1425" i="7"/>
  <c r="AC1399" i="7"/>
  <c r="AC1407" i="7"/>
  <c r="AC1408" i="7"/>
  <c r="AC1414" i="7"/>
  <c r="AC1423" i="7"/>
  <c r="AC1424" i="7"/>
  <c r="AC1429" i="7"/>
  <c r="AC1433" i="7"/>
  <c r="AC1437" i="7"/>
  <c r="AC1441" i="7"/>
  <c r="AC1445" i="7"/>
  <c r="AC1449" i="7"/>
  <c r="AC1453" i="7"/>
  <c r="AC1457" i="7"/>
  <c r="AC1461" i="7"/>
  <c r="AC1465" i="7"/>
  <c r="AC1469" i="7"/>
  <c r="AC1473" i="7"/>
  <c r="AC1477" i="7"/>
  <c r="AC1387" i="7"/>
  <c r="AC1403" i="7"/>
  <c r="AC1404" i="7"/>
  <c r="AC1410" i="7"/>
  <c r="AC1419" i="7"/>
  <c r="AC1420" i="7"/>
  <c r="AC1426" i="7"/>
  <c r="AC1430" i="7"/>
  <c r="AC1434" i="7"/>
  <c r="AC1438" i="7"/>
  <c r="AC1442" i="7"/>
  <c r="AC1446" i="7"/>
  <c r="AC1450" i="7"/>
  <c r="AC1454" i="7"/>
  <c r="AC1458" i="7"/>
  <c r="AC1462" i="7"/>
  <c r="AC1466" i="7"/>
  <c r="AC1470" i="7"/>
  <c r="AC1474" i="7"/>
  <c r="AC1478" i="7"/>
  <c r="AC1467" i="7"/>
  <c r="AC1471" i="7"/>
  <c r="AC1475" i="7"/>
  <c r="AC1479" i="7"/>
  <c r="AC1391" i="7"/>
  <c r="AC1406" i="7"/>
  <c r="AC1415" i="7"/>
  <c r="AC1416" i="7"/>
  <c r="AC1422" i="7"/>
  <c r="AC1431" i="7"/>
  <c r="AC1435" i="7"/>
  <c r="AC1439" i="7"/>
  <c r="AC1443" i="7"/>
  <c r="AC1447" i="7"/>
  <c r="AC1451" i="7"/>
  <c r="AC1455" i="7"/>
  <c r="AC1459" i="7"/>
  <c r="AC1463" i="7"/>
  <c r="AC1395" i="7"/>
  <c r="AC1411" i="7"/>
  <c r="AC1412" i="7"/>
  <c r="AC1418" i="7"/>
  <c r="AC1427" i="7"/>
  <c r="AC1428" i="7"/>
  <c r="AC1432" i="7"/>
  <c r="AC1436" i="7"/>
  <c r="AC1440" i="7"/>
  <c r="AC1444" i="7"/>
  <c r="AC1448" i="7"/>
  <c r="AC1452" i="7"/>
  <c r="AC1456" i="7"/>
  <c r="AC1460" i="7"/>
  <c r="AC1464" i="7"/>
  <c r="AC1468" i="7"/>
  <c r="AC1472" i="7"/>
  <c r="AC1476" i="7"/>
  <c r="AC1480" i="7"/>
  <c r="J4" i="7"/>
  <c r="J2" i="7" s="1"/>
  <c r="H4" i="7"/>
  <c r="H3" i="7"/>
  <c r="I5" i="7"/>
  <c r="I4" i="7"/>
  <c r="I3" i="7"/>
  <c r="AC342" i="7"/>
  <c r="AC26" i="7"/>
  <c r="AC581" i="7"/>
  <c r="AC603" i="7"/>
  <c r="AC714" i="7"/>
  <c r="AC332" i="7"/>
  <c r="AC474" i="7"/>
  <c r="AC535" i="7"/>
  <c r="AC473" i="7"/>
  <c r="AC303" i="7"/>
  <c r="AC242" i="7"/>
  <c r="AC413" i="7"/>
  <c r="AC421" i="7"/>
  <c r="AC319" i="7"/>
  <c r="AC35" i="7"/>
  <c r="AC205" i="7"/>
  <c r="AC611" i="7"/>
  <c r="AC39" i="7"/>
  <c r="AC191" i="7"/>
  <c r="AC512" i="7"/>
  <c r="AC286" i="7"/>
  <c r="AC514" i="7"/>
  <c r="AC666" i="7"/>
  <c r="AC280" i="7"/>
  <c r="AC703" i="7"/>
  <c r="AC593" i="7"/>
  <c r="AC112" i="7"/>
  <c r="AC641" i="7"/>
  <c r="AC324" i="7"/>
  <c r="AC44" i="7"/>
  <c r="AC208" i="7"/>
  <c r="AC440" i="7"/>
  <c r="AC710" i="7"/>
  <c r="AC484" i="7"/>
  <c r="AC37" i="7"/>
  <c r="AC260" i="7"/>
  <c r="AC487" i="7"/>
  <c r="AC462" i="7"/>
  <c r="AC751" i="7"/>
  <c r="AC617" i="7"/>
  <c r="AC380" i="7"/>
  <c r="AC558" i="7"/>
  <c r="AC243" i="7"/>
  <c r="AC270" i="7"/>
  <c r="AC264" i="7"/>
  <c r="AC253" i="7"/>
  <c r="AC124" i="7"/>
  <c r="AC464" i="7"/>
  <c r="AC226" i="7"/>
  <c r="AC452" i="7"/>
  <c r="AC363" i="7"/>
  <c r="AC431" i="7"/>
  <c r="AC519" i="7"/>
  <c r="AC699" i="7"/>
  <c r="AC189" i="7"/>
  <c r="AC724" i="7"/>
  <c r="AC680" i="7"/>
  <c r="AC602" i="7"/>
  <c r="AC128" i="7"/>
  <c r="AC393" i="7"/>
  <c r="AC424" i="7"/>
  <c r="AC268" i="7"/>
  <c r="AC239" i="7"/>
  <c r="AC560" i="7"/>
  <c r="AC719" i="7"/>
  <c r="AC678" i="7"/>
  <c r="AC300" i="7"/>
  <c r="AC645" i="7"/>
  <c r="AC590" i="7"/>
  <c r="AC170" i="7"/>
  <c r="AC63" i="7"/>
  <c r="AC624" i="7"/>
  <c r="AC146" i="7"/>
  <c r="AC755" i="7"/>
  <c r="AC511" i="7"/>
  <c r="AC504" i="7"/>
  <c r="AC685" i="7"/>
  <c r="AC607" i="7"/>
  <c r="AC382" i="7"/>
  <c r="AC97" i="7"/>
  <c r="AC552" i="7"/>
  <c r="AC308" i="7"/>
  <c r="AC580" i="7"/>
  <c r="AC127" i="7"/>
  <c r="AC318" i="7"/>
  <c r="AC48" i="7"/>
  <c r="AC551" i="7"/>
  <c r="AC577" i="7"/>
  <c r="AC281" i="7"/>
  <c r="AC399" i="7"/>
  <c r="AC717" i="7"/>
  <c r="AC136" i="7"/>
  <c r="AC345" i="7"/>
  <c r="AC726" i="7"/>
  <c r="AC331" i="7"/>
  <c r="AC747" i="7"/>
  <c r="AC475" i="7"/>
  <c r="AC66" i="7"/>
  <c r="AC184" i="7"/>
  <c r="AC604" i="7"/>
  <c r="AC284" i="7"/>
  <c r="AC344" i="7"/>
  <c r="AC392" i="7"/>
  <c r="AC737" i="7"/>
  <c r="AC741" i="7"/>
  <c r="AC651" i="7"/>
  <c r="AC557" i="7"/>
  <c r="AC347" i="7"/>
  <c r="AC554" i="7"/>
  <c r="AC204" i="7"/>
  <c r="AC447" i="7"/>
  <c r="AC351" i="7"/>
  <c r="AC674" i="7"/>
  <c r="AC718" i="7"/>
  <c r="AC356" i="7"/>
  <c r="AC87" i="7"/>
  <c r="AC459" i="7"/>
  <c r="AC515" i="7"/>
  <c r="AC412" i="7"/>
  <c r="AC316" i="7"/>
  <c r="AC513" i="7"/>
  <c r="AC383" i="7"/>
  <c r="AC221" i="7"/>
  <c r="AC395" i="7"/>
  <c r="AC398" i="7"/>
  <c r="AC140" i="7"/>
  <c r="AC736" i="7"/>
  <c r="AC348" i="7"/>
  <c r="AC627" i="7"/>
  <c r="AC482" i="7"/>
  <c r="AC663" i="7"/>
  <c r="AC188" i="7"/>
  <c r="AC194" i="7"/>
  <c r="AC394" i="7"/>
  <c r="AC176" i="7"/>
  <c r="AC708" i="7"/>
  <c r="AC103" i="7"/>
  <c r="AC207" i="7"/>
  <c r="AC115" i="7"/>
  <c r="AC735" i="7"/>
  <c r="AC99" i="7"/>
  <c r="AC240" i="7"/>
  <c r="AC71" i="7"/>
  <c r="AC467" i="7"/>
  <c r="AC178" i="7"/>
  <c r="AC656" i="7"/>
  <c r="AC377" i="7"/>
  <c r="AC116" i="7"/>
  <c r="AC84" i="7"/>
  <c r="AC695" i="7"/>
  <c r="AC665" i="7"/>
  <c r="AC83" i="7"/>
  <c r="AC608" i="7"/>
  <c r="AC335" i="7"/>
  <c r="AC312" i="7"/>
  <c r="AC255" i="7"/>
  <c r="AC503" i="7"/>
  <c r="AC216" i="7"/>
  <c r="AC536" i="7"/>
  <c r="AC224" i="7"/>
  <c r="AC41" i="7"/>
  <c r="AC414" i="7"/>
  <c r="AC135" i="7"/>
  <c r="AC640" i="7"/>
  <c r="AC361" i="7"/>
  <c r="AC113" i="7"/>
  <c r="AC67" i="7"/>
  <c r="AC655" i="7"/>
  <c r="AC626" i="7"/>
  <c r="AC158" i="7"/>
  <c r="AC578" i="7"/>
  <c r="AC287" i="7"/>
  <c r="AC252" i="7"/>
  <c r="AC175" i="7"/>
  <c r="AC453" i="7"/>
  <c r="AC200" i="7"/>
  <c r="AC483" i="7"/>
  <c r="AC376" i="7"/>
  <c r="AC643" i="7"/>
  <c r="AC493" i="7"/>
  <c r="AC460" i="7"/>
  <c r="AC471" i="7"/>
  <c r="AC752" i="7"/>
  <c r="AC530" i="7"/>
  <c r="AC237" i="7"/>
  <c r="AC517" i="7"/>
  <c r="AC179" i="7"/>
  <c r="AC236" i="7"/>
  <c r="AC223" i="7"/>
  <c r="AC664" i="7"/>
  <c r="AC30" i="7"/>
  <c r="AC623" i="7"/>
  <c r="AC470" i="7"/>
  <c r="AC570" i="7"/>
  <c r="AC292" i="7"/>
  <c r="AC425" i="7"/>
  <c r="AC712" i="7"/>
  <c r="AC738" i="7"/>
  <c r="AC606" i="7"/>
  <c r="AC330" i="7"/>
  <c r="AC125" i="7"/>
  <c r="AC684" i="7"/>
  <c r="AC366" i="7"/>
  <c r="AC133" i="7"/>
  <c r="AC605" i="7"/>
  <c r="AC329" i="7"/>
  <c r="AC81" i="7"/>
  <c r="AC706" i="7"/>
  <c r="AC549" i="7"/>
  <c r="AC448" i="7"/>
  <c r="AC56" i="7"/>
  <c r="AC162" i="7"/>
  <c r="AC668" i="7"/>
  <c r="AC350" i="7"/>
  <c r="AC102" i="7"/>
  <c r="AC591" i="7"/>
  <c r="AC313" i="7"/>
  <c r="AC150" i="7"/>
  <c r="AC597" i="7"/>
  <c r="AC458" i="7"/>
  <c r="AC481" i="7"/>
  <c r="AC58" i="7"/>
  <c r="AC441" i="7"/>
  <c r="AC137" i="7"/>
  <c r="AC96" i="7"/>
  <c r="AC690" i="7"/>
  <c r="AC388" i="7"/>
  <c r="AC682" i="7"/>
  <c r="AC227" i="7"/>
  <c r="AC742" i="7"/>
  <c r="AC704" i="7"/>
  <c r="AC334" i="7"/>
  <c r="AC86" i="7"/>
  <c r="AC575" i="7"/>
  <c r="AC297" i="7"/>
  <c r="AC64" i="7"/>
  <c r="AC486" i="7"/>
  <c r="AC469" i="7"/>
  <c r="AC379" i="7"/>
  <c r="AC753" i="7"/>
  <c r="AC406" i="7"/>
  <c r="AC70" i="7"/>
  <c r="AC27" i="7"/>
  <c r="AC702" i="7"/>
  <c r="AC372" i="7"/>
  <c r="AC594" i="7"/>
  <c r="AC139" i="7"/>
  <c r="AC220" i="7"/>
  <c r="AC364" i="7"/>
  <c r="AC211" i="7"/>
  <c r="AC491" i="7"/>
  <c r="AC210" i="7"/>
  <c r="AC679" i="7"/>
  <c r="AC438" i="7"/>
  <c r="AC411" i="7"/>
  <c r="AC192" i="7"/>
  <c r="AC610" i="7"/>
  <c r="AC754" i="7"/>
  <c r="AC121" i="7"/>
  <c r="AC720" i="7"/>
  <c r="AC520" i="7"/>
  <c r="AC437" i="7"/>
  <c r="AC315" i="7"/>
  <c r="AC442" i="7"/>
  <c r="AC248" i="7"/>
  <c r="AC630" i="7"/>
  <c r="AC546" i="7"/>
  <c r="AC555" i="7"/>
  <c r="AC550" i="7"/>
  <c r="AC266" i="7"/>
  <c r="AC646" i="7"/>
  <c r="AC596" i="7"/>
  <c r="AC302" i="7"/>
  <c r="AC69" i="7"/>
  <c r="AC548" i="7"/>
  <c r="AC265" i="7"/>
  <c r="AC50" i="7"/>
  <c r="AC367" i="7"/>
  <c r="AC328" i="7"/>
  <c r="AC283" i="7"/>
  <c r="AC418" i="7"/>
  <c r="AC716" i="7"/>
  <c r="AC195" i="7"/>
  <c r="AC696" i="7"/>
  <c r="AC360" i="7"/>
  <c r="AC396" i="7"/>
  <c r="AC658" i="7"/>
  <c r="AC267" i="7"/>
  <c r="AC533" i="7"/>
  <c r="AC629" i="7"/>
  <c r="AC525" i="7"/>
  <c r="AC340" i="7"/>
  <c r="AC232" i="7"/>
  <c r="AC657" i="7"/>
  <c r="AC669" i="7"/>
  <c r="AC574" i="7"/>
  <c r="AC635" i="7"/>
  <c r="AC485" i="7"/>
  <c r="AC516" i="7"/>
  <c r="AC541" i="7"/>
  <c r="AC276" i="7"/>
  <c r="AC100" i="7"/>
  <c r="AC271" i="7"/>
  <c r="AC403" i="7"/>
  <c r="AC705" i="7"/>
  <c r="AC433" i="7"/>
  <c r="AC160" i="7"/>
  <c r="AC529" i="7"/>
  <c r="AC173" i="7"/>
  <c r="AC565" i="7"/>
  <c r="AC444" i="7"/>
  <c r="AC402" i="7"/>
  <c r="AC532" i="7"/>
  <c r="AC378" i="7"/>
  <c r="AC80" i="7"/>
  <c r="AC299" i="7"/>
  <c r="AC642" i="7"/>
  <c r="AC576" i="7"/>
  <c r="AC296" i="7"/>
  <c r="AC586" i="7"/>
  <c r="AC420" i="7"/>
  <c r="AC466" i="7"/>
  <c r="AC662" i="7"/>
  <c r="AC681" i="7"/>
  <c r="AC592" i="7"/>
  <c r="AC639" i="7"/>
  <c r="AC429" i="7"/>
  <c r="AC625" i="7"/>
  <c r="AC346" i="7"/>
  <c r="AC123" i="7"/>
  <c r="AC477" i="7"/>
  <c r="AC731" i="7"/>
  <c r="AC409" i="7"/>
  <c r="AC159" i="7"/>
  <c r="AC553" i="7"/>
  <c r="AC298" i="7"/>
  <c r="AC222" i="7"/>
  <c r="AC254" i="7"/>
  <c r="AC531" i="7"/>
  <c r="AC439" i="7"/>
  <c r="AC282" i="7"/>
  <c r="AC314" i="7"/>
  <c r="AC238" i="7"/>
  <c r="AC428" i="7"/>
  <c r="AC362" i="7"/>
  <c r="AC206" i="7"/>
  <c r="AC417" i="7"/>
  <c r="AC190" i="7"/>
  <c r="AC117" i="7"/>
  <c r="AC174" i="7"/>
  <c r="AC98" i="7"/>
  <c r="AC119" i="7"/>
  <c r="AC52" i="7"/>
  <c r="AC82" i="7"/>
  <c r="AC748" i="7"/>
  <c r="AC120" i="7"/>
  <c r="AC65" i="7"/>
  <c r="AC587" i="7"/>
  <c r="AC636" i="7"/>
  <c r="AC154" i="7"/>
  <c r="AC389" i="7"/>
  <c r="AC707" i="7"/>
  <c r="AC543" i="7"/>
  <c r="AC54" i="7"/>
  <c r="AC357" i="7"/>
  <c r="AC691" i="7"/>
  <c r="AC201" i="7"/>
  <c r="AC616" i="7"/>
  <c r="AC373" i="7"/>
  <c r="AC161" i="7"/>
  <c r="AC652" i="7"/>
  <c r="AC675" i="7"/>
  <c r="AC732" i="7"/>
  <c r="AC446" i="7"/>
  <c r="AC506" i="7"/>
  <c r="AC571" i="7"/>
  <c r="AC341" i="7"/>
  <c r="AC293" i="7"/>
  <c r="AC325" i="7"/>
  <c r="AC93" i="7"/>
  <c r="AC619" i="7"/>
  <c r="AC659" i="7"/>
  <c r="AC463" i="7"/>
  <c r="AC457" i="7"/>
  <c r="AC434" i="7"/>
  <c r="AC505" i="7"/>
  <c r="AC277" i="7"/>
  <c r="AC217" i="7"/>
  <c r="AC60" i="7"/>
  <c r="AC526" i="7"/>
  <c r="AC488" i="7"/>
  <c r="AC309" i="7"/>
  <c r="AC397" i="7"/>
  <c r="AC249" i="7"/>
  <c r="AC693" i="7"/>
  <c r="AC233" i="7"/>
  <c r="AC163" i="7"/>
  <c r="AC164" i="7"/>
  <c r="AC34" i="7"/>
  <c r="AC32" i="7"/>
  <c r="AC109" i="7"/>
  <c r="AC77" i="7"/>
  <c r="AC45" i="7"/>
  <c r="AC261" i="7"/>
  <c r="AC185" i="7"/>
  <c r="AC134" i="7"/>
  <c r="AC92" i="7"/>
  <c r="AC589" i="7"/>
  <c r="AC544" i="7"/>
  <c r="AC359" i="7"/>
  <c r="AC28" i="7"/>
  <c r="AC130" i="7"/>
  <c r="AC654" i="7"/>
  <c r="AC622" i="7"/>
  <c r="AC465" i="7"/>
  <c r="AC405" i="7"/>
  <c r="AC279" i="7"/>
  <c r="AC734" i="7"/>
  <c r="AC62" i="7"/>
  <c r="AC436" i="7"/>
  <c r="AC454" i="7"/>
  <c r="AC111" i="7"/>
  <c r="AC203" i="7"/>
  <c r="AC172" i="7"/>
  <c r="AC508" i="7"/>
  <c r="AC621" i="7"/>
  <c r="AC461" i="7"/>
  <c r="AC327" i="7"/>
  <c r="AC660" i="7"/>
  <c r="AC235" i="7"/>
  <c r="AC527" i="7"/>
  <c r="AC42" i="7"/>
  <c r="AC692" i="7"/>
  <c r="AC733" i="7"/>
  <c r="AC250" i="7"/>
  <c r="AC202" i="7"/>
  <c r="AC79" i="7"/>
  <c r="AC588" i="7"/>
  <c r="AC545" i="7"/>
  <c r="AC326" i="7"/>
  <c r="AC390" i="7"/>
  <c r="AC294" i="7"/>
  <c r="AC262" i="7"/>
  <c r="AC186" i="7"/>
  <c r="AC358" i="7"/>
  <c r="AC234" i="7"/>
  <c r="AC167" i="7"/>
  <c r="AC218" i="7"/>
  <c r="AC138" i="7"/>
  <c r="AC61" i="7"/>
  <c r="AC165" i="7"/>
  <c r="AC36" i="7"/>
  <c r="AC648" i="7"/>
  <c r="AC632" i="7"/>
  <c r="AC522" i="7"/>
  <c r="AC168" i="7"/>
  <c r="AC728" i="7"/>
  <c r="AC38" i="7"/>
  <c r="AC538" i="7"/>
  <c r="AC744" i="7"/>
  <c r="AC94" i="7"/>
  <c r="AC723" i="7"/>
  <c r="AC426" i="7"/>
  <c r="AC498" i="7"/>
  <c r="AC599" i="7"/>
  <c r="AC78" i="7"/>
  <c r="AC687" i="7"/>
  <c r="AC701" i="7"/>
  <c r="AC613" i="7"/>
  <c r="AC671" i="7"/>
  <c r="AC472" i="7"/>
  <c r="AC562" i="7"/>
  <c r="AC583" i="7"/>
  <c r="AC419" i="7"/>
  <c r="AC494" i="7"/>
  <c r="AC337" i="7"/>
  <c r="AC385" i="7"/>
  <c r="AC497" i="7"/>
  <c r="AC567" i="7"/>
  <c r="AC369" i="7"/>
  <c r="AC305" i="7"/>
  <c r="AC213" i="7"/>
  <c r="AC321" i="7"/>
  <c r="AC353" i="7"/>
  <c r="AC289" i="7"/>
  <c r="AC273" i="7"/>
  <c r="AC257" i="7"/>
  <c r="AC415" i="7"/>
  <c r="AC245" i="7"/>
  <c r="AC145" i="7"/>
  <c r="AC105" i="7"/>
  <c r="AC229" i="7"/>
  <c r="AC47" i="7"/>
  <c r="AC181" i="7"/>
  <c r="AC148" i="7"/>
  <c r="AC620" i="7"/>
  <c r="AC59" i="7"/>
  <c r="AC197" i="7"/>
  <c r="AC49" i="7"/>
  <c r="AC547" i="7"/>
  <c r="AC73" i="7"/>
  <c r="AC118" i="7"/>
  <c r="AC29" i="7"/>
  <c r="AC509" i="7"/>
  <c r="AC416" i="7"/>
  <c r="AC157" i="7"/>
  <c r="AC76" i="7"/>
  <c r="AC295" i="7"/>
  <c r="AC147" i="7"/>
  <c r="AC89" i="7"/>
  <c r="AC108" i="7"/>
  <c r="AC638" i="7"/>
  <c r="AC528" i="7"/>
  <c r="AC311" i="7"/>
  <c r="AC711" i="7"/>
  <c r="AC750" i="7"/>
  <c r="AC573" i="7"/>
  <c r="AC510" i="7"/>
  <c r="AC375" i="7"/>
  <c r="AC171" i="7"/>
  <c r="AC749" i="7"/>
  <c r="AC391" i="7"/>
  <c r="AC187" i="7"/>
  <c r="AC677" i="7"/>
  <c r="AC343" i="7"/>
  <c r="AC661" i="7"/>
  <c r="AC263" i="7"/>
  <c r="AC219" i="7"/>
  <c r="AC676" i="7"/>
  <c r="AC251" i="7"/>
  <c r="AC142" i="7"/>
  <c r="AC435" i="7"/>
  <c r="AC169" i="7"/>
  <c r="AC40" i="7"/>
  <c r="AC709" i="7"/>
  <c r="AC637" i="7"/>
  <c r="AC618" i="7"/>
  <c r="AC653" i="7"/>
  <c r="AC507" i="7"/>
  <c r="AC95" i="7"/>
  <c r="AC542" i="7"/>
  <c r="AC739" i="7"/>
  <c r="AC479" i="7"/>
  <c r="AC401" i="7"/>
  <c r="AC727" i="7"/>
  <c r="AC697" i="7"/>
  <c r="AC598" i="7"/>
  <c r="AC468" i="7"/>
  <c r="AC495" i="7"/>
  <c r="AC384" i="7"/>
  <c r="AC320" i="7"/>
  <c r="AC256" i="7"/>
  <c r="AC212" i="7"/>
  <c r="AC144" i="7"/>
  <c r="AC72" i="7"/>
  <c r="AC746" i="7"/>
  <c r="AC673" i="7"/>
  <c r="AC615" i="7"/>
  <c r="AC564" i="7"/>
  <c r="AC524" i="7"/>
  <c r="AC432" i="7"/>
  <c r="AC339" i="7"/>
  <c r="AC275" i="7"/>
  <c r="AC231" i="7"/>
  <c r="AC155" i="7"/>
  <c r="AC91" i="7"/>
  <c r="AC57" i="7"/>
  <c r="AC725" i="7"/>
  <c r="AC649" i="7"/>
  <c r="AC584" i="7"/>
  <c r="AC500" i="7"/>
  <c r="AC445" i="7"/>
  <c r="AC370" i="7"/>
  <c r="AC306" i="7"/>
  <c r="AC400" i="7"/>
  <c r="AC198" i="7"/>
  <c r="AC149" i="7"/>
  <c r="AC122" i="7"/>
  <c r="AC740" i="7"/>
  <c r="AC667" i="7"/>
  <c r="AC609" i="7"/>
  <c r="AC556" i="7"/>
  <c r="AC518" i="7"/>
  <c r="AC410" i="7"/>
  <c r="AC333" i="7"/>
  <c r="AC269" i="7"/>
  <c r="AC225" i="7"/>
  <c r="AC131" i="7"/>
  <c r="AC85" i="7"/>
  <c r="AC33" i="7"/>
  <c r="AC374" i="7"/>
  <c r="AC110" i="7"/>
  <c r="AC721" i="7"/>
  <c r="AC647" i="7"/>
  <c r="AC582" i="7"/>
  <c r="AC496" i="7"/>
  <c r="AC490" i="7"/>
  <c r="AC368" i="7"/>
  <c r="AC304" i="7"/>
  <c r="AC407" i="7"/>
  <c r="AC196" i="7"/>
  <c r="AC141" i="7"/>
  <c r="AC114" i="7"/>
  <c r="AC730" i="7"/>
  <c r="AC698" i="7"/>
  <c r="AC601" i="7"/>
  <c r="AC480" i="7"/>
  <c r="AC501" i="7"/>
  <c r="AC387" i="7"/>
  <c r="AC323" i="7"/>
  <c r="AC259" i="7"/>
  <c r="AC215" i="7"/>
  <c r="AC156" i="7"/>
  <c r="AC75" i="7"/>
  <c r="AC688" i="7"/>
  <c r="AC633" i="7"/>
  <c r="AC568" i="7"/>
  <c r="AC539" i="7"/>
  <c r="AC423" i="7"/>
  <c r="AC354" i="7"/>
  <c r="AC290" i="7"/>
  <c r="AC246" i="7"/>
  <c r="AC182" i="7"/>
  <c r="AC106" i="7"/>
  <c r="AC51" i="7"/>
  <c r="AC722" i="7"/>
  <c r="AC700" i="7"/>
  <c r="AC595" i="7"/>
  <c r="AC456" i="7"/>
  <c r="AC489" i="7"/>
  <c r="AC381" i="7"/>
  <c r="AC317" i="7"/>
  <c r="AC455" i="7"/>
  <c r="AC209" i="7"/>
  <c r="AC132" i="7"/>
  <c r="AC166" i="7"/>
  <c r="AC572" i="7"/>
  <c r="AC310" i="7"/>
  <c r="AC686" i="7"/>
  <c r="AC631" i="7"/>
  <c r="AC566" i="7"/>
  <c r="AC537" i="7"/>
  <c r="AC492" i="7"/>
  <c r="AC352" i="7"/>
  <c r="AC288" i="7"/>
  <c r="AC244" i="7"/>
  <c r="AC180" i="7"/>
  <c r="AC104" i="7"/>
  <c r="AC43" i="7"/>
  <c r="AC713" i="7"/>
  <c r="AC650" i="7"/>
  <c r="AC585" i="7"/>
  <c r="AC502" i="7"/>
  <c r="AC449" i="7"/>
  <c r="AC371" i="7"/>
  <c r="AC307" i="7"/>
  <c r="AC408" i="7"/>
  <c r="AC199" i="7"/>
  <c r="AC153" i="7"/>
  <c r="AC126" i="7"/>
  <c r="AC745" i="7"/>
  <c r="AC672" i="7"/>
  <c r="AC614" i="7"/>
  <c r="AC563" i="7"/>
  <c r="AC523" i="7"/>
  <c r="AC430" i="7"/>
  <c r="AC338" i="7"/>
  <c r="AC274" i="7"/>
  <c r="AC230" i="7"/>
  <c r="AC151" i="7"/>
  <c r="AC90" i="7"/>
  <c r="AC53" i="7"/>
  <c r="AC715" i="7"/>
  <c r="AC644" i="7"/>
  <c r="AC579" i="7"/>
  <c r="AC478" i="7"/>
  <c r="AC443" i="7"/>
  <c r="AC365" i="7"/>
  <c r="AC301" i="7"/>
  <c r="AC404" i="7"/>
  <c r="AC193" i="7"/>
  <c r="AC129" i="7"/>
  <c r="AC68" i="7"/>
  <c r="AC450" i="7"/>
  <c r="AC278" i="7"/>
  <c r="AC743" i="7"/>
  <c r="AC670" i="7"/>
  <c r="AC612" i="7"/>
  <c r="AC561" i="7"/>
  <c r="AC521" i="7"/>
  <c r="AC422" i="7"/>
  <c r="AC336" i="7"/>
  <c r="AC272" i="7"/>
  <c r="AC228" i="7"/>
  <c r="AC143" i="7"/>
  <c r="AC88" i="7"/>
  <c r="AC46" i="7"/>
  <c r="AC689" i="7"/>
  <c r="AC634" i="7"/>
  <c r="AC569" i="7"/>
  <c r="AC540" i="7"/>
  <c r="AC427" i="7"/>
  <c r="AC355" i="7"/>
  <c r="AC291" i="7"/>
  <c r="AC247" i="7"/>
  <c r="AC183" i="7"/>
  <c r="AC107" i="7"/>
  <c r="AC55" i="7"/>
  <c r="AC729" i="7"/>
  <c r="AC694" i="7"/>
  <c r="AC600" i="7"/>
  <c r="AC476" i="7"/>
  <c r="AC499" i="7"/>
  <c r="AC386" i="7"/>
  <c r="AC322" i="7"/>
  <c r="AC258" i="7"/>
  <c r="AC214" i="7"/>
  <c r="AC152" i="7"/>
  <c r="AC74" i="7"/>
  <c r="AC683" i="7"/>
  <c r="AC628" i="7"/>
  <c r="AC559" i="7"/>
  <c r="AC534" i="7"/>
  <c r="AC451" i="7"/>
  <c r="AC349" i="7"/>
  <c r="AC285" i="7"/>
  <c r="AC241" i="7"/>
  <c r="AC177" i="7"/>
  <c r="AC101" i="7"/>
  <c r="AC31" i="7"/>
  <c r="F4" i="7" l="1"/>
  <c r="F7" i="7"/>
  <c r="L7" i="7" s="1"/>
  <c r="G8" i="7"/>
  <c r="L8" i="7"/>
  <c r="L6" i="7"/>
  <c r="G6" i="7"/>
  <c r="I2" i="7"/>
  <c r="F3" i="7"/>
  <c r="G7" i="7" l="1"/>
  <c r="L3" i="7"/>
  <c r="F5" i="7"/>
  <c r="L5" i="7" s="1"/>
  <c r="F2" i="7" l="1"/>
  <c r="L2" i="7" s="1"/>
  <c r="G5" i="7"/>
  <c r="H2" i="7"/>
  <c r="L4" i="7" l="1"/>
  <c r="B5" i="7"/>
  <c r="G4" i="7"/>
  <c r="G2" i="7" l="1"/>
</calcChain>
</file>

<file path=xl/sharedStrings.xml><?xml version="1.0" encoding="utf-8"?>
<sst xmlns="http://schemas.openxmlformats.org/spreadsheetml/2006/main" count="39" uniqueCount="38">
  <si>
    <t>終値</t>
    <rPh sb="0" eb="2">
      <t>オワリネ</t>
    </rPh>
    <phoneticPr fontId="2"/>
  </si>
  <si>
    <t>始値</t>
    <rPh sb="0" eb="2">
      <t>ハジメネ</t>
    </rPh>
    <phoneticPr fontId="2"/>
  </si>
  <si>
    <t>高値</t>
    <rPh sb="0" eb="1">
      <t>タカ</t>
    </rPh>
    <phoneticPr fontId="2"/>
  </si>
  <si>
    <t>安値</t>
    <rPh sb="0" eb="2">
      <t>ヤスネ</t>
    </rPh>
    <phoneticPr fontId="2"/>
  </si>
  <si>
    <t>ヘッジ売り</t>
    <rPh sb="3" eb="4">
      <t>ウ</t>
    </rPh>
    <phoneticPr fontId="2"/>
  </si>
  <si>
    <t>売買代金</t>
    <rPh sb="0" eb="2">
      <t>バイバイ</t>
    </rPh>
    <rPh sb="2" eb="4">
      <t>ダイキン</t>
    </rPh>
    <phoneticPr fontId="2"/>
  </si>
  <si>
    <t>取引高</t>
    <rPh sb="0" eb="2">
      <t>トリヒキ</t>
    </rPh>
    <rPh sb="2" eb="3">
      <t>ダカ</t>
    </rPh>
    <phoneticPr fontId="2"/>
  </si>
  <si>
    <t>売り株数</t>
    <rPh sb="0" eb="1">
      <t>ウ</t>
    </rPh>
    <rPh sb="2" eb="4">
      <t>カブスウ</t>
    </rPh>
    <phoneticPr fontId="2"/>
  </si>
  <si>
    <t>ヘッジ売り損益</t>
    <rPh sb="3" eb="4">
      <t>ウ</t>
    </rPh>
    <rPh sb="5" eb="7">
      <t>ソンエキ</t>
    </rPh>
    <phoneticPr fontId="2"/>
  </si>
  <si>
    <t>取引代金</t>
    <rPh sb="0" eb="2">
      <t>トリヒキ</t>
    </rPh>
    <rPh sb="2" eb="4">
      <t>ダイキン</t>
    </rPh>
    <phoneticPr fontId="2"/>
  </si>
  <si>
    <t>金利</t>
    <rPh sb="0" eb="2">
      <t>キンリ</t>
    </rPh>
    <phoneticPr fontId="2"/>
  </si>
  <si>
    <t>内金利</t>
    <rPh sb="0" eb="1">
      <t>ウチ</t>
    </rPh>
    <rPh sb="1" eb="3">
      <t>キンリ</t>
    </rPh>
    <phoneticPr fontId="2"/>
  </si>
  <si>
    <t>うち、直近１年</t>
    <rPh sb="3" eb="5">
      <t>チョッキン</t>
    </rPh>
    <rPh sb="6" eb="7">
      <t>ネン</t>
    </rPh>
    <phoneticPr fontId="2"/>
  </si>
  <si>
    <t>うち、1年前〜2年前</t>
    <rPh sb="4" eb="5">
      <t>ネン</t>
    </rPh>
    <rPh sb="5" eb="6">
      <t>マエ</t>
    </rPh>
    <rPh sb="8" eb="9">
      <t>ネン</t>
    </rPh>
    <rPh sb="9" eb="10">
      <t>マエ</t>
    </rPh>
    <phoneticPr fontId="2"/>
  </si>
  <si>
    <t>うち、2年前〜3年前</t>
    <rPh sb="4" eb="5">
      <t>ネン</t>
    </rPh>
    <rPh sb="5" eb="6">
      <t>マエ</t>
    </rPh>
    <rPh sb="8" eb="10">
      <t>ネンマエ</t>
    </rPh>
    <phoneticPr fontId="2"/>
  </si>
  <si>
    <t>銘柄コード入力→</t>
    <rPh sb="0" eb="2">
      <t>メイガラ</t>
    </rPh>
    <rPh sb="5" eb="7">
      <t>ニュウリョク</t>
    </rPh>
    <phoneticPr fontId="2"/>
  </si>
  <si>
    <t>ポジション金額</t>
    <rPh sb="5" eb="7">
      <t>キンガク</t>
    </rPh>
    <phoneticPr fontId="2"/>
  </si>
  <si>
    <t>手数料</t>
    <rPh sb="0" eb="3">
      <t>テスウリョウ</t>
    </rPh>
    <phoneticPr fontId="2"/>
  </si>
  <si>
    <t>順張りor逆張り</t>
    <rPh sb="0" eb="1">
      <t>ジュン</t>
    </rPh>
    <rPh sb="1" eb="2">
      <t>バ</t>
    </rPh>
    <rPh sb="5" eb="6">
      <t>ギャク</t>
    </rPh>
    <rPh sb="6" eb="7">
      <t>バ</t>
    </rPh>
    <phoneticPr fontId="2"/>
  </si>
  <si>
    <t>貸し株料</t>
    <rPh sb="0" eb="1">
      <t>カ</t>
    </rPh>
    <rPh sb="2" eb="3">
      <t>カブ</t>
    </rPh>
    <rPh sb="3" eb="4">
      <t>リョウ</t>
    </rPh>
    <phoneticPr fontId="2"/>
  </si>
  <si>
    <t>内貸株料</t>
    <rPh sb="0" eb="1">
      <t>ウチ</t>
    </rPh>
    <rPh sb="1" eb="2">
      <t>カ</t>
    </rPh>
    <rPh sb="2" eb="3">
      <t>カブ</t>
    </rPh>
    <rPh sb="3" eb="4">
      <t>リョウ</t>
    </rPh>
    <phoneticPr fontId="2"/>
  </si>
  <si>
    <t>資産評価の推移
（現物保有）</t>
    <rPh sb="0" eb="2">
      <t>シサン</t>
    </rPh>
    <rPh sb="2" eb="4">
      <t>ヒョウカ</t>
    </rPh>
    <rPh sb="5" eb="7">
      <t>スイイ</t>
    </rPh>
    <rPh sb="9" eb="11">
      <t>ゲンブツ</t>
    </rPh>
    <rPh sb="11" eb="13">
      <t>ホユウ</t>
    </rPh>
    <phoneticPr fontId="2"/>
  </si>
  <si>
    <t>取引コスト</t>
    <rPh sb="0" eb="2">
      <t>トリヒキ</t>
    </rPh>
    <phoneticPr fontId="2"/>
  </si>
  <si>
    <t>銘柄名</t>
    <rPh sb="0" eb="2">
      <t>メイガラ</t>
    </rPh>
    <rPh sb="2" eb="3">
      <t>メイ</t>
    </rPh>
    <phoneticPr fontId="2"/>
  </si>
  <si>
    <t>取引株数入力→</t>
    <rPh sb="0" eb="2">
      <t>トリヒキ</t>
    </rPh>
    <rPh sb="2" eb="4">
      <t>カブスウ</t>
    </rPh>
    <rPh sb="3" eb="4">
      <t>スウ</t>
    </rPh>
    <rPh sb="4" eb="6">
      <t>ニュウリョク</t>
    </rPh>
    <phoneticPr fontId="2"/>
  </si>
  <si>
    <t>内手数料
（税込み）</t>
    <rPh sb="0" eb="1">
      <t>ウチ</t>
    </rPh>
    <rPh sb="1" eb="4">
      <t>テスウリョウ</t>
    </rPh>
    <rPh sb="6" eb="8">
      <t>ゼイコ</t>
    </rPh>
    <phoneticPr fontId="2"/>
  </si>
  <si>
    <t>項目</t>
    <rPh sb="0" eb="2">
      <t>コウモク</t>
    </rPh>
    <phoneticPr fontId="2"/>
  </si>
  <si>
    <t>内容</t>
    <rPh sb="0" eb="2">
      <t>ナイヨウ</t>
    </rPh>
    <phoneticPr fontId="2"/>
  </si>
  <si>
    <t>損益
（コスト控除前）</t>
    <rPh sb="0" eb="2">
      <t>ソンエキ</t>
    </rPh>
    <rPh sb="7" eb="9">
      <t>コウジョ</t>
    </rPh>
    <rPh sb="9" eb="10">
      <t>マエ</t>
    </rPh>
    <phoneticPr fontId="2"/>
  </si>
  <si>
    <t>損益
（コスト控除後）</t>
    <rPh sb="0" eb="2">
      <t>ソンエキ</t>
    </rPh>
    <rPh sb="7" eb="9">
      <t>コウジョ</t>
    </rPh>
    <rPh sb="9" eb="10">
      <t>ゴ</t>
    </rPh>
    <phoneticPr fontId="2"/>
  </si>
  <si>
    <t>取引の有効性</t>
    <rPh sb="0" eb="2">
      <t>トリヒキ</t>
    </rPh>
    <rPh sb="3" eb="6">
      <t>ユウコウセイ</t>
    </rPh>
    <phoneticPr fontId="2"/>
  </si>
  <si>
    <t>保有し続けた場合の損益</t>
    <rPh sb="0" eb="2">
      <t>ホユウ</t>
    </rPh>
    <rPh sb="3" eb="4">
      <t>ツヅ</t>
    </rPh>
    <rPh sb="6" eb="8">
      <t>バアイ</t>
    </rPh>
    <rPh sb="9" eb="11">
      <t>ソンエキ</t>
    </rPh>
    <phoneticPr fontId="2"/>
  </si>
  <si>
    <t>資産評価の推移
（順張りor逆張り）</t>
    <rPh sb="0" eb="2">
      <t>シサン</t>
    </rPh>
    <rPh sb="2" eb="4">
      <t>ヒョウカ</t>
    </rPh>
    <rPh sb="5" eb="7">
      <t>スイイ</t>
    </rPh>
    <rPh sb="9" eb="10">
      <t>ジュン</t>
    </rPh>
    <rPh sb="10" eb="11">
      <t>バ</t>
    </rPh>
    <rPh sb="14" eb="15">
      <t>ギャク</t>
    </rPh>
    <rPh sb="15" eb="16">
      <t>バ</t>
    </rPh>
    <phoneticPr fontId="2"/>
  </si>
  <si>
    <t>順張りor逆張りの効果</t>
    <rPh sb="9" eb="11">
      <t>コウカ</t>
    </rPh>
    <phoneticPr fontId="2"/>
  </si>
  <si>
    <t>うち、3年前〜4年前</t>
    <rPh sb="4" eb="5">
      <t>ネン</t>
    </rPh>
    <rPh sb="5" eb="6">
      <t>マエ</t>
    </rPh>
    <rPh sb="8" eb="10">
      <t>ネンマエ</t>
    </rPh>
    <phoneticPr fontId="2"/>
  </si>
  <si>
    <t>うち、4年前〜5年前</t>
    <rPh sb="4" eb="5">
      <t>ネン</t>
    </rPh>
    <rPh sb="5" eb="6">
      <t>マエ</t>
    </rPh>
    <rPh sb="8" eb="10">
      <t>ネンマエ</t>
    </rPh>
    <phoneticPr fontId="2"/>
  </si>
  <si>
    <t>うち、5年前〜6年前</t>
    <rPh sb="4" eb="5">
      <t>ネン</t>
    </rPh>
    <rPh sb="5" eb="6">
      <t>マエ</t>
    </rPh>
    <rPh sb="8" eb="10">
      <t>ネンマエ</t>
    </rPh>
    <phoneticPr fontId="2"/>
  </si>
  <si>
    <t>直近6年合計</t>
    <rPh sb="0" eb="2">
      <t>チョッキン</t>
    </rPh>
    <rPh sb="3" eb="4">
      <t>ネン</t>
    </rPh>
    <rPh sb="4" eb="6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</si>
</sst>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&quot;円&quot;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4" fontId="0" fillId="0" borderId="0" xfId="0" applyNumberFormat="1">
      <alignment vertical="center"/>
    </xf>
    <xf numFmtId="38" fontId="0" fillId="0" borderId="0" xfId="1" applyFont="1">
      <alignment vertical="center"/>
    </xf>
    <xf numFmtId="176" fontId="0" fillId="0" borderId="0" xfId="1" applyNumberFormat="1" applyFon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vertical="center" wrapText="1"/>
    </xf>
    <xf numFmtId="177" fontId="0" fillId="0" borderId="0" xfId="1" applyNumberFormat="1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76" fontId="4" fillId="0" borderId="0" xfId="1" applyNumberFormat="1" applyFont="1">
      <alignment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38" fontId="4" fillId="2" borderId="6" xfId="1" applyFont="1" applyFill="1" applyBorder="1" applyAlignment="1">
      <alignment horizontal="right" vertical="center"/>
    </xf>
    <xf numFmtId="38" fontId="4" fillId="2" borderId="7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 wrapText="1"/>
    </xf>
    <xf numFmtId="38" fontId="4" fillId="0" borderId="7" xfId="1" applyFont="1" applyFill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38" fontId="4" fillId="0" borderId="1" xfId="1" applyFont="1" applyBorder="1">
      <alignment vertical="center"/>
    </xf>
    <xf numFmtId="38" fontId="4" fillId="0" borderId="8" xfId="1" applyFont="1" applyFill="1" applyBorder="1" applyAlignment="1">
      <alignment horizontal="center" vertical="center" wrapText="1"/>
    </xf>
    <xf numFmtId="38" fontId="4" fillId="0" borderId="10" xfId="1" applyFont="1" applyFill="1" applyBorder="1" applyAlignment="1">
      <alignment horizontal="center" vertical="center" wrapText="1"/>
    </xf>
    <xf numFmtId="0" fontId="4" fillId="0" borderId="8" xfId="0" applyFont="1" applyBorder="1">
      <alignment vertical="center"/>
    </xf>
    <xf numFmtId="38" fontId="4" fillId="0" borderId="9" xfId="1" applyFont="1" applyBorder="1">
      <alignment vertical="center"/>
    </xf>
    <xf numFmtId="0" fontId="0" fillId="0" borderId="0" xfId="0" applyFill="1">
      <alignment vertical="center"/>
    </xf>
    <xf numFmtId="38" fontId="4" fillId="0" borderId="1" xfId="0" applyNumberFormat="1" applyFont="1" applyBorder="1">
      <alignment vertical="center"/>
    </xf>
    <xf numFmtId="0" fontId="4" fillId="3" borderId="11" xfId="0" applyFont="1" applyFill="1" applyBorder="1">
      <alignment vertical="center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>
      <alignment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38" fontId="4" fillId="0" borderId="9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38" fontId="4" fillId="0" borderId="15" xfId="0" applyNumberFormat="1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38" fontId="4" fillId="0" borderId="12" xfId="1" applyFont="1" applyBorder="1">
      <alignment vertical="center"/>
    </xf>
    <xf numFmtId="38" fontId="4" fillId="0" borderId="12" xfId="0" applyNumberFormat="1" applyFont="1" applyBorder="1">
      <alignment vertical="center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CANDLE(B2,"","D","0","出来高",G26,"D",5000)</v>
        <stp/>
        <stp>信用</stp>
        <stp>=CANDLE(B2,"","D","0","出来高",G26,"D",5000)</stp>
        <tr r="G24" s="7"/>
      </tp>
      <tp t="s">
        <v>CANDLE(B2,"","D","0","終値",F26,"D",5000)</v>
        <stp/>
        <stp>信用</stp>
        <stp>=CANDLE(B2,"","D","0","終値",F26,"D",5000)</stp>
        <tr r="F24" s="7"/>
      </tp>
      <tp t="s">
        <v>CANDLE(B2,"","D","0","始値",C26,"D",5000)</v>
        <stp/>
        <stp>信用</stp>
        <stp>=CANDLE(B2,"","D","0","始値",C26,"D",5000)</stp>
        <tr r="C24" s="7"/>
      </tp>
      <tp t="s">
        <v>CANDLE(B2,"","D","0","安値",E26,"D",5000)</v>
        <stp/>
        <stp>信用</stp>
        <stp>=CANDLE(B2,"","D","0","安値",E26,"D",5000)</stp>
        <tr r="E24" s="7"/>
      </tp>
      <tp t="s">
        <v>CANDLE(B2,"","D","0","高値",D26,"D",5000)</v>
        <stp/>
        <stp>信用</stp>
        <stp>=CANDLE(B2,"","D","0","高値",D26,"D",5000)</stp>
        <tr r="D24" s="7"/>
      </tp>
    </main>
    <main first="oson2.rtdserver">
      <tp t="s">
        <v>みずほ</v>
        <stp/>
        <stp>QUOTE</stp>
        <stp>8411</stp>
        <stp/>
        <stp>銘柄名</stp>
        <tr r="B4" s="7"/>
      </tp>
    </main>
    <main first="oson2.rtdserver2">
      <tp t="s">
        <v>CANDLE(B2,"","D","0","取引日付",B26,"D",5000)</v>
        <stp/>
        <stp>信用</stp>
        <stp>=CANDLE(B2,"","D","0","取引日付",B26,"D",5000)</stp>
        <tr r="B24" s="7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205851643501841"/>
          <c:y val="4.1746523595494585E-2"/>
          <c:w val="0.61957786635924017"/>
          <c:h val="0.84792588110668077"/>
        </c:manualLayout>
      </c:layout>
      <c:barChart>
        <c:barDir val="col"/>
        <c:grouping val="clustered"/>
        <c:varyColors val="0"/>
        <c:ser>
          <c:idx val="3"/>
          <c:order val="2"/>
          <c:tx>
            <c:strRef>
              <c:f>信用!$AB$25</c:f>
              <c:strCache>
                <c:ptCount val="1"/>
                <c:pt idx="0">
                  <c:v>取引コスト</c:v>
                </c:pt>
              </c:strCache>
            </c:strRef>
          </c:tx>
          <c:invertIfNegative val="0"/>
          <c:cat>
            <c:numRef>
              <c:f>信用!$B$26:$B$1480</c:f>
              <c:numCache>
                <c:formatCode>m/d/yyyy</c:formatCode>
                <c:ptCount val="1455"/>
                <c:pt idx="0">
                  <c:v>43115</c:v>
                </c:pt>
                <c:pt idx="1">
                  <c:v>43112</c:v>
                </c:pt>
                <c:pt idx="2">
                  <c:v>43111</c:v>
                </c:pt>
                <c:pt idx="3">
                  <c:v>43110</c:v>
                </c:pt>
                <c:pt idx="4">
                  <c:v>43109</c:v>
                </c:pt>
                <c:pt idx="5">
                  <c:v>43105</c:v>
                </c:pt>
                <c:pt idx="6">
                  <c:v>43104</c:v>
                </c:pt>
                <c:pt idx="7">
                  <c:v>43098</c:v>
                </c:pt>
                <c:pt idx="8">
                  <c:v>43097</c:v>
                </c:pt>
                <c:pt idx="9">
                  <c:v>43096</c:v>
                </c:pt>
                <c:pt idx="10">
                  <c:v>43095</c:v>
                </c:pt>
                <c:pt idx="11">
                  <c:v>43094</c:v>
                </c:pt>
                <c:pt idx="12">
                  <c:v>43091</c:v>
                </c:pt>
                <c:pt idx="13">
                  <c:v>43090</c:v>
                </c:pt>
                <c:pt idx="14">
                  <c:v>43089</c:v>
                </c:pt>
                <c:pt idx="15">
                  <c:v>43088</c:v>
                </c:pt>
                <c:pt idx="16">
                  <c:v>43087</c:v>
                </c:pt>
                <c:pt idx="17">
                  <c:v>43084</c:v>
                </c:pt>
                <c:pt idx="18">
                  <c:v>43083</c:v>
                </c:pt>
                <c:pt idx="19">
                  <c:v>43082</c:v>
                </c:pt>
                <c:pt idx="20">
                  <c:v>43081</c:v>
                </c:pt>
                <c:pt idx="21">
                  <c:v>43080</c:v>
                </c:pt>
                <c:pt idx="22">
                  <c:v>43077</c:v>
                </c:pt>
                <c:pt idx="23">
                  <c:v>43076</c:v>
                </c:pt>
                <c:pt idx="24">
                  <c:v>43075</c:v>
                </c:pt>
                <c:pt idx="25">
                  <c:v>43074</c:v>
                </c:pt>
                <c:pt idx="26">
                  <c:v>43073</c:v>
                </c:pt>
                <c:pt idx="27">
                  <c:v>43070</c:v>
                </c:pt>
                <c:pt idx="28">
                  <c:v>43069</c:v>
                </c:pt>
                <c:pt idx="29">
                  <c:v>43068</c:v>
                </c:pt>
                <c:pt idx="30">
                  <c:v>43067</c:v>
                </c:pt>
                <c:pt idx="31">
                  <c:v>43066</c:v>
                </c:pt>
                <c:pt idx="32">
                  <c:v>43063</c:v>
                </c:pt>
                <c:pt idx="33">
                  <c:v>43061</c:v>
                </c:pt>
                <c:pt idx="34">
                  <c:v>43060</c:v>
                </c:pt>
                <c:pt idx="35">
                  <c:v>43059</c:v>
                </c:pt>
                <c:pt idx="36">
                  <c:v>43056</c:v>
                </c:pt>
                <c:pt idx="37">
                  <c:v>43055</c:v>
                </c:pt>
                <c:pt idx="38">
                  <c:v>43054</c:v>
                </c:pt>
                <c:pt idx="39">
                  <c:v>43053</c:v>
                </c:pt>
                <c:pt idx="40">
                  <c:v>43052</c:v>
                </c:pt>
                <c:pt idx="41">
                  <c:v>43049</c:v>
                </c:pt>
                <c:pt idx="42">
                  <c:v>43048</c:v>
                </c:pt>
                <c:pt idx="43">
                  <c:v>43047</c:v>
                </c:pt>
                <c:pt idx="44">
                  <c:v>43046</c:v>
                </c:pt>
                <c:pt idx="45">
                  <c:v>43045</c:v>
                </c:pt>
                <c:pt idx="46">
                  <c:v>43041</c:v>
                </c:pt>
                <c:pt idx="47">
                  <c:v>43040</c:v>
                </c:pt>
                <c:pt idx="48">
                  <c:v>43039</c:v>
                </c:pt>
                <c:pt idx="49">
                  <c:v>43038</c:v>
                </c:pt>
                <c:pt idx="50">
                  <c:v>43035</c:v>
                </c:pt>
                <c:pt idx="51">
                  <c:v>43034</c:v>
                </c:pt>
                <c:pt idx="52">
                  <c:v>43033</c:v>
                </c:pt>
                <c:pt idx="53">
                  <c:v>43032</c:v>
                </c:pt>
                <c:pt idx="54">
                  <c:v>43031</c:v>
                </c:pt>
                <c:pt idx="55">
                  <c:v>43028</c:v>
                </c:pt>
                <c:pt idx="56">
                  <c:v>43027</c:v>
                </c:pt>
                <c:pt idx="57">
                  <c:v>43026</c:v>
                </c:pt>
                <c:pt idx="58">
                  <c:v>43025</c:v>
                </c:pt>
                <c:pt idx="59">
                  <c:v>43024</c:v>
                </c:pt>
                <c:pt idx="60">
                  <c:v>43021</c:v>
                </c:pt>
                <c:pt idx="61">
                  <c:v>43020</c:v>
                </c:pt>
                <c:pt idx="62">
                  <c:v>43019</c:v>
                </c:pt>
                <c:pt idx="63">
                  <c:v>43018</c:v>
                </c:pt>
                <c:pt idx="64">
                  <c:v>43014</c:v>
                </c:pt>
                <c:pt idx="65">
                  <c:v>43013</c:v>
                </c:pt>
                <c:pt idx="66">
                  <c:v>43012</c:v>
                </c:pt>
                <c:pt idx="67">
                  <c:v>43011</c:v>
                </c:pt>
                <c:pt idx="68">
                  <c:v>43010</c:v>
                </c:pt>
                <c:pt idx="69">
                  <c:v>43007</c:v>
                </c:pt>
                <c:pt idx="70">
                  <c:v>43006</c:v>
                </c:pt>
                <c:pt idx="71">
                  <c:v>43005</c:v>
                </c:pt>
                <c:pt idx="72">
                  <c:v>43004</c:v>
                </c:pt>
                <c:pt idx="73">
                  <c:v>43003</c:v>
                </c:pt>
                <c:pt idx="74">
                  <c:v>43000</c:v>
                </c:pt>
                <c:pt idx="75">
                  <c:v>42999</c:v>
                </c:pt>
                <c:pt idx="76">
                  <c:v>42998</c:v>
                </c:pt>
                <c:pt idx="77">
                  <c:v>42997</c:v>
                </c:pt>
                <c:pt idx="78">
                  <c:v>42993</c:v>
                </c:pt>
                <c:pt idx="79">
                  <c:v>42992</c:v>
                </c:pt>
                <c:pt idx="80">
                  <c:v>42991</c:v>
                </c:pt>
                <c:pt idx="81">
                  <c:v>42990</c:v>
                </c:pt>
                <c:pt idx="82">
                  <c:v>42989</c:v>
                </c:pt>
                <c:pt idx="83">
                  <c:v>42986</c:v>
                </c:pt>
                <c:pt idx="84">
                  <c:v>42985</c:v>
                </c:pt>
                <c:pt idx="85">
                  <c:v>42984</c:v>
                </c:pt>
                <c:pt idx="86">
                  <c:v>42983</c:v>
                </c:pt>
                <c:pt idx="87">
                  <c:v>42982</c:v>
                </c:pt>
                <c:pt idx="88">
                  <c:v>42979</c:v>
                </c:pt>
                <c:pt idx="89">
                  <c:v>42978</c:v>
                </c:pt>
                <c:pt idx="90">
                  <c:v>42977</c:v>
                </c:pt>
                <c:pt idx="91">
                  <c:v>42976</c:v>
                </c:pt>
                <c:pt idx="92">
                  <c:v>42975</c:v>
                </c:pt>
                <c:pt idx="93">
                  <c:v>42972</c:v>
                </c:pt>
                <c:pt idx="94">
                  <c:v>42971</c:v>
                </c:pt>
                <c:pt idx="95">
                  <c:v>42970</c:v>
                </c:pt>
                <c:pt idx="96">
                  <c:v>42969</c:v>
                </c:pt>
                <c:pt idx="97">
                  <c:v>42968</c:v>
                </c:pt>
                <c:pt idx="98">
                  <c:v>42965</c:v>
                </c:pt>
                <c:pt idx="99">
                  <c:v>42964</c:v>
                </c:pt>
                <c:pt idx="100">
                  <c:v>42963</c:v>
                </c:pt>
                <c:pt idx="101">
                  <c:v>42962</c:v>
                </c:pt>
                <c:pt idx="102">
                  <c:v>42961</c:v>
                </c:pt>
                <c:pt idx="103">
                  <c:v>42957</c:v>
                </c:pt>
                <c:pt idx="104">
                  <c:v>42956</c:v>
                </c:pt>
                <c:pt idx="105">
                  <c:v>42955</c:v>
                </c:pt>
                <c:pt idx="106">
                  <c:v>42954</c:v>
                </c:pt>
                <c:pt idx="107">
                  <c:v>42951</c:v>
                </c:pt>
                <c:pt idx="108">
                  <c:v>42950</c:v>
                </c:pt>
                <c:pt idx="109">
                  <c:v>42949</c:v>
                </c:pt>
                <c:pt idx="110">
                  <c:v>42948</c:v>
                </c:pt>
                <c:pt idx="111">
                  <c:v>42947</c:v>
                </c:pt>
                <c:pt idx="112">
                  <c:v>42944</c:v>
                </c:pt>
                <c:pt idx="113">
                  <c:v>42943</c:v>
                </c:pt>
                <c:pt idx="114">
                  <c:v>42942</c:v>
                </c:pt>
                <c:pt idx="115">
                  <c:v>42941</c:v>
                </c:pt>
                <c:pt idx="116">
                  <c:v>42940</c:v>
                </c:pt>
                <c:pt idx="117">
                  <c:v>42937</c:v>
                </c:pt>
                <c:pt idx="118">
                  <c:v>42936</c:v>
                </c:pt>
                <c:pt idx="119">
                  <c:v>42935</c:v>
                </c:pt>
                <c:pt idx="120">
                  <c:v>42934</c:v>
                </c:pt>
                <c:pt idx="121">
                  <c:v>42930</c:v>
                </c:pt>
                <c:pt idx="122">
                  <c:v>42929</c:v>
                </c:pt>
                <c:pt idx="123">
                  <c:v>42928</c:v>
                </c:pt>
                <c:pt idx="124">
                  <c:v>42927</c:v>
                </c:pt>
                <c:pt idx="125">
                  <c:v>42926</c:v>
                </c:pt>
                <c:pt idx="126">
                  <c:v>42923</c:v>
                </c:pt>
                <c:pt idx="127">
                  <c:v>42922</c:v>
                </c:pt>
                <c:pt idx="128">
                  <c:v>42921</c:v>
                </c:pt>
                <c:pt idx="129">
                  <c:v>42920</c:v>
                </c:pt>
                <c:pt idx="130">
                  <c:v>42919</c:v>
                </c:pt>
                <c:pt idx="131">
                  <c:v>42916</c:v>
                </c:pt>
                <c:pt idx="132">
                  <c:v>42915</c:v>
                </c:pt>
                <c:pt idx="133">
                  <c:v>42914</c:v>
                </c:pt>
                <c:pt idx="134">
                  <c:v>42913</c:v>
                </c:pt>
                <c:pt idx="135">
                  <c:v>42912</c:v>
                </c:pt>
                <c:pt idx="136">
                  <c:v>42909</c:v>
                </c:pt>
                <c:pt idx="137">
                  <c:v>42908</c:v>
                </c:pt>
                <c:pt idx="138">
                  <c:v>42907</c:v>
                </c:pt>
                <c:pt idx="139">
                  <c:v>42906</c:v>
                </c:pt>
                <c:pt idx="140">
                  <c:v>42905</c:v>
                </c:pt>
                <c:pt idx="141">
                  <c:v>42902</c:v>
                </c:pt>
                <c:pt idx="142">
                  <c:v>42901</c:v>
                </c:pt>
                <c:pt idx="143">
                  <c:v>42900</c:v>
                </c:pt>
                <c:pt idx="144">
                  <c:v>42899</c:v>
                </c:pt>
                <c:pt idx="145">
                  <c:v>42898</c:v>
                </c:pt>
                <c:pt idx="146">
                  <c:v>42895</c:v>
                </c:pt>
                <c:pt idx="147">
                  <c:v>42894</c:v>
                </c:pt>
                <c:pt idx="148">
                  <c:v>42893</c:v>
                </c:pt>
                <c:pt idx="149">
                  <c:v>42892</c:v>
                </c:pt>
                <c:pt idx="150">
                  <c:v>42891</c:v>
                </c:pt>
                <c:pt idx="151">
                  <c:v>42888</c:v>
                </c:pt>
                <c:pt idx="152">
                  <c:v>42887</c:v>
                </c:pt>
                <c:pt idx="153">
                  <c:v>42886</c:v>
                </c:pt>
                <c:pt idx="154">
                  <c:v>42885</c:v>
                </c:pt>
                <c:pt idx="155">
                  <c:v>42884</c:v>
                </c:pt>
                <c:pt idx="156">
                  <c:v>42881</c:v>
                </c:pt>
                <c:pt idx="157">
                  <c:v>42880</c:v>
                </c:pt>
                <c:pt idx="158">
                  <c:v>42879</c:v>
                </c:pt>
                <c:pt idx="159">
                  <c:v>42878</c:v>
                </c:pt>
                <c:pt idx="160">
                  <c:v>42877</c:v>
                </c:pt>
                <c:pt idx="161">
                  <c:v>42874</c:v>
                </c:pt>
                <c:pt idx="162">
                  <c:v>42873</c:v>
                </c:pt>
                <c:pt idx="163">
                  <c:v>42872</c:v>
                </c:pt>
                <c:pt idx="164">
                  <c:v>42871</c:v>
                </c:pt>
                <c:pt idx="165">
                  <c:v>42870</c:v>
                </c:pt>
                <c:pt idx="166">
                  <c:v>42867</c:v>
                </c:pt>
                <c:pt idx="167">
                  <c:v>42866</c:v>
                </c:pt>
                <c:pt idx="168">
                  <c:v>42865</c:v>
                </c:pt>
                <c:pt idx="169">
                  <c:v>42864</c:v>
                </c:pt>
                <c:pt idx="170">
                  <c:v>42863</c:v>
                </c:pt>
                <c:pt idx="171">
                  <c:v>42857</c:v>
                </c:pt>
                <c:pt idx="172">
                  <c:v>42856</c:v>
                </c:pt>
                <c:pt idx="173">
                  <c:v>42853</c:v>
                </c:pt>
                <c:pt idx="174">
                  <c:v>42852</c:v>
                </c:pt>
                <c:pt idx="175">
                  <c:v>42851</c:v>
                </c:pt>
                <c:pt idx="176">
                  <c:v>42850</c:v>
                </c:pt>
                <c:pt idx="177">
                  <c:v>42849</c:v>
                </c:pt>
                <c:pt idx="178">
                  <c:v>42846</c:v>
                </c:pt>
                <c:pt idx="179">
                  <c:v>42845</c:v>
                </c:pt>
                <c:pt idx="180">
                  <c:v>42844</c:v>
                </c:pt>
                <c:pt idx="181">
                  <c:v>42843</c:v>
                </c:pt>
                <c:pt idx="182">
                  <c:v>42842</c:v>
                </c:pt>
                <c:pt idx="183">
                  <c:v>42839</c:v>
                </c:pt>
                <c:pt idx="184">
                  <c:v>42838</c:v>
                </c:pt>
                <c:pt idx="185">
                  <c:v>42837</c:v>
                </c:pt>
                <c:pt idx="186">
                  <c:v>42836</c:v>
                </c:pt>
                <c:pt idx="187">
                  <c:v>42835</c:v>
                </c:pt>
                <c:pt idx="188">
                  <c:v>42832</c:v>
                </c:pt>
                <c:pt idx="189">
                  <c:v>42831</c:v>
                </c:pt>
                <c:pt idx="190">
                  <c:v>42830</c:v>
                </c:pt>
                <c:pt idx="191">
                  <c:v>42829</c:v>
                </c:pt>
                <c:pt idx="192">
                  <c:v>42828</c:v>
                </c:pt>
                <c:pt idx="193">
                  <c:v>42825</c:v>
                </c:pt>
                <c:pt idx="194">
                  <c:v>42824</c:v>
                </c:pt>
                <c:pt idx="195">
                  <c:v>42823</c:v>
                </c:pt>
                <c:pt idx="196">
                  <c:v>42822</c:v>
                </c:pt>
                <c:pt idx="197">
                  <c:v>42821</c:v>
                </c:pt>
                <c:pt idx="198">
                  <c:v>42818</c:v>
                </c:pt>
                <c:pt idx="199">
                  <c:v>42817</c:v>
                </c:pt>
                <c:pt idx="200">
                  <c:v>42816</c:v>
                </c:pt>
                <c:pt idx="201">
                  <c:v>42815</c:v>
                </c:pt>
                <c:pt idx="202">
                  <c:v>42811</c:v>
                </c:pt>
                <c:pt idx="203">
                  <c:v>42810</c:v>
                </c:pt>
                <c:pt idx="204">
                  <c:v>42809</c:v>
                </c:pt>
                <c:pt idx="205">
                  <c:v>42808</c:v>
                </c:pt>
                <c:pt idx="206">
                  <c:v>42807</c:v>
                </c:pt>
                <c:pt idx="207">
                  <c:v>42804</c:v>
                </c:pt>
                <c:pt idx="208">
                  <c:v>42803</c:v>
                </c:pt>
                <c:pt idx="209">
                  <c:v>42802</c:v>
                </c:pt>
                <c:pt idx="210">
                  <c:v>42801</c:v>
                </c:pt>
                <c:pt idx="211">
                  <c:v>42800</c:v>
                </c:pt>
                <c:pt idx="212">
                  <c:v>42797</c:v>
                </c:pt>
                <c:pt idx="213">
                  <c:v>42796</c:v>
                </c:pt>
                <c:pt idx="214">
                  <c:v>42795</c:v>
                </c:pt>
                <c:pt idx="215">
                  <c:v>42794</c:v>
                </c:pt>
                <c:pt idx="216">
                  <c:v>42793</c:v>
                </c:pt>
                <c:pt idx="217">
                  <c:v>42790</c:v>
                </c:pt>
                <c:pt idx="218">
                  <c:v>42789</c:v>
                </c:pt>
                <c:pt idx="219">
                  <c:v>42788</c:v>
                </c:pt>
                <c:pt idx="220">
                  <c:v>42787</c:v>
                </c:pt>
                <c:pt idx="221">
                  <c:v>42786</c:v>
                </c:pt>
                <c:pt idx="222">
                  <c:v>42783</c:v>
                </c:pt>
                <c:pt idx="223">
                  <c:v>42782</c:v>
                </c:pt>
                <c:pt idx="224">
                  <c:v>42781</c:v>
                </c:pt>
                <c:pt idx="225">
                  <c:v>42780</c:v>
                </c:pt>
                <c:pt idx="226">
                  <c:v>42779</c:v>
                </c:pt>
                <c:pt idx="227">
                  <c:v>42776</c:v>
                </c:pt>
                <c:pt idx="228">
                  <c:v>42775</c:v>
                </c:pt>
                <c:pt idx="229">
                  <c:v>42774</c:v>
                </c:pt>
                <c:pt idx="230">
                  <c:v>42773</c:v>
                </c:pt>
                <c:pt idx="231">
                  <c:v>42772</c:v>
                </c:pt>
                <c:pt idx="232">
                  <c:v>42769</c:v>
                </c:pt>
                <c:pt idx="233">
                  <c:v>42768</c:v>
                </c:pt>
                <c:pt idx="234">
                  <c:v>42767</c:v>
                </c:pt>
                <c:pt idx="235">
                  <c:v>42766</c:v>
                </c:pt>
                <c:pt idx="236">
                  <c:v>42765</c:v>
                </c:pt>
                <c:pt idx="237">
                  <c:v>42762</c:v>
                </c:pt>
                <c:pt idx="238">
                  <c:v>42761</c:v>
                </c:pt>
                <c:pt idx="239">
                  <c:v>42760</c:v>
                </c:pt>
                <c:pt idx="240">
                  <c:v>42759</c:v>
                </c:pt>
                <c:pt idx="241">
                  <c:v>42758</c:v>
                </c:pt>
                <c:pt idx="242">
                  <c:v>42755</c:v>
                </c:pt>
                <c:pt idx="243">
                  <c:v>42754</c:v>
                </c:pt>
                <c:pt idx="244">
                  <c:v>42753</c:v>
                </c:pt>
                <c:pt idx="245">
                  <c:v>42752</c:v>
                </c:pt>
                <c:pt idx="246">
                  <c:v>42751</c:v>
                </c:pt>
                <c:pt idx="247">
                  <c:v>42748</c:v>
                </c:pt>
                <c:pt idx="248">
                  <c:v>42747</c:v>
                </c:pt>
                <c:pt idx="249">
                  <c:v>42746</c:v>
                </c:pt>
                <c:pt idx="250">
                  <c:v>42745</c:v>
                </c:pt>
                <c:pt idx="251">
                  <c:v>42741</c:v>
                </c:pt>
                <c:pt idx="252">
                  <c:v>42740</c:v>
                </c:pt>
                <c:pt idx="253">
                  <c:v>42739</c:v>
                </c:pt>
                <c:pt idx="254">
                  <c:v>42734</c:v>
                </c:pt>
                <c:pt idx="255">
                  <c:v>42733</c:v>
                </c:pt>
                <c:pt idx="256">
                  <c:v>42732</c:v>
                </c:pt>
                <c:pt idx="257">
                  <c:v>42731</c:v>
                </c:pt>
                <c:pt idx="258">
                  <c:v>42730</c:v>
                </c:pt>
                <c:pt idx="259">
                  <c:v>42726</c:v>
                </c:pt>
                <c:pt idx="260">
                  <c:v>42725</c:v>
                </c:pt>
                <c:pt idx="261">
                  <c:v>42724</c:v>
                </c:pt>
                <c:pt idx="262">
                  <c:v>42723</c:v>
                </c:pt>
                <c:pt idx="263">
                  <c:v>42720</c:v>
                </c:pt>
                <c:pt idx="264">
                  <c:v>42719</c:v>
                </c:pt>
                <c:pt idx="265">
                  <c:v>42718</c:v>
                </c:pt>
                <c:pt idx="266">
                  <c:v>42717</c:v>
                </c:pt>
                <c:pt idx="267">
                  <c:v>42716</c:v>
                </c:pt>
                <c:pt idx="268">
                  <c:v>42713</c:v>
                </c:pt>
                <c:pt idx="269">
                  <c:v>42712</c:v>
                </c:pt>
                <c:pt idx="270">
                  <c:v>42711</c:v>
                </c:pt>
                <c:pt idx="271">
                  <c:v>42710</c:v>
                </c:pt>
                <c:pt idx="272">
                  <c:v>42709</c:v>
                </c:pt>
                <c:pt idx="273">
                  <c:v>42706</c:v>
                </c:pt>
                <c:pt idx="274">
                  <c:v>42705</c:v>
                </c:pt>
                <c:pt idx="275">
                  <c:v>42704</c:v>
                </c:pt>
                <c:pt idx="276">
                  <c:v>42703</c:v>
                </c:pt>
                <c:pt idx="277">
                  <c:v>42702</c:v>
                </c:pt>
                <c:pt idx="278">
                  <c:v>42699</c:v>
                </c:pt>
                <c:pt idx="279">
                  <c:v>42698</c:v>
                </c:pt>
                <c:pt idx="280">
                  <c:v>42696</c:v>
                </c:pt>
                <c:pt idx="281">
                  <c:v>42695</c:v>
                </c:pt>
                <c:pt idx="282">
                  <c:v>42692</c:v>
                </c:pt>
                <c:pt idx="283">
                  <c:v>42691</c:v>
                </c:pt>
                <c:pt idx="284">
                  <c:v>42690</c:v>
                </c:pt>
                <c:pt idx="285">
                  <c:v>42689</c:v>
                </c:pt>
                <c:pt idx="286">
                  <c:v>42688</c:v>
                </c:pt>
                <c:pt idx="287">
                  <c:v>42685</c:v>
                </c:pt>
                <c:pt idx="288">
                  <c:v>42684</c:v>
                </c:pt>
                <c:pt idx="289">
                  <c:v>42683</c:v>
                </c:pt>
                <c:pt idx="290">
                  <c:v>42682</c:v>
                </c:pt>
                <c:pt idx="291">
                  <c:v>42681</c:v>
                </c:pt>
                <c:pt idx="292">
                  <c:v>42678</c:v>
                </c:pt>
                <c:pt idx="293">
                  <c:v>42676</c:v>
                </c:pt>
                <c:pt idx="294">
                  <c:v>42675</c:v>
                </c:pt>
                <c:pt idx="295">
                  <c:v>42674</c:v>
                </c:pt>
                <c:pt idx="296">
                  <c:v>42671</c:v>
                </c:pt>
                <c:pt idx="297">
                  <c:v>42670</c:v>
                </c:pt>
                <c:pt idx="298">
                  <c:v>42669</c:v>
                </c:pt>
                <c:pt idx="299">
                  <c:v>42668</c:v>
                </c:pt>
                <c:pt idx="300">
                  <c:v>42667</c:v>
                </c:pt>
                <c:pt idx="301">
                  <c:v>42664</c:v>
                </c:pt>
                <c:pt idx="302">
                  <c:v>42663</c:v>
                </c:pt>
                <c:pt idx="303">
                  <c:v>42662</c:v>
                </c:pt>
                <c:pt idx="304">
                  <c:v>42661</c:v>
                </c:pt>
                <c:pt idx="305">
                  <c:v>42660</c:v>
                </c:pt>
                <c:pt idx="306">
                  <c:v>42657</c:v>
                </c:pt>
                <c:pt idx="307">
                  <c:v>42656</c:v>
                </c:pt>
                <c:pt idx="308">
                  <c:v>42655</c:v>
                </c:pt>
                <c:pt idx="309">
                  <c:v>42654</c:v>
                </c:pt>
                <c:pt idx="310">
                  <c:v>42650</c:v>
                </c:pt>
                <c:pt idx="311">
                  <c:v>42649</c:v>
                </c:pt>
                <c:pt idx="312">
                  <c:v>42648</c:v>
                </c:pt>
                <c:pt idx="313">
                  <c:v>42647</c:v>
                </c:pt>
                <c:pt idx="314">
                  <c:v>42646</c:v>
                </c:pt>
                <c:pt idx="315">
                  <c:v>42643</c:v>
                </c:pt>
                <c:pt idx="316">
                  <c:v>42642</c:v>
                </c:pt>
                <c:pt idx="317">
                  <c:v>42641</c:v>
                </c:pt>
                <c:pt idx="318">
                  <c:v>42640</c:v>
                </c:pt>
                <c:pt idx="319">
                  <c:v>42639</c:v>
                </c:pt>
                <c:pt idx="320">
                  <c:v>42636</c:v>
                </c:pt>
                <c:pt idx="321">
                  <c:v>42634</c:v>
                </c:pt>
                <c:pt idx="322">
                  <c:v>42633</c:v>
                </c:pt>
                <c:pt idx="323">
                  <c:v>42629</c:v>
                </c:pt>
                <c:pt idx="324">
                  <c:v>42628</c:v>
                </c:pt>
                <c:pt idx="325">
                  <c:v>42627</c:v>
                </c:pt>
                <c:pt idx="326">
                  <c:v>42626</c:v>
                </c:pt>
                <c:pt idx="327">
                  <c:v>42625</c:v>
                </c:pt>
                <c:pt idx="328">
                  <c:v>42622</c:v>
                </c:pt>
                <c:pt idx="329">
                  <c:v>42621</c:v>
                </c:pt>
                <c:pt idx="330">
                  <c:v>42620</c:v>
                </c:pt>
                <c:pt idx="331">
                  <c:v>42619</c:v>
                </c:pt>
                <c:pt idx="332">
                  <c:v>42618</c:v>
                </c:pt>
                <c:pt idx="333">
                  <c:v>42615</c:v>
                </c:pt>
                <c:pt idx="334">
                  <c:v>42614</c:v>
                </c:pt>
                <c:pt idx="335">
                  <c:v>42613</c:v>
                </c:pt>
                <c:pt idx="336">
                  <c:v>42612</c:v>
                </c:pt>
                <c:pt idx="337">
                  <c:v>42611</c:v>
                </c:pt>
                <c:pt idx="338">
                  <c:v>42608</c:v>
                </c:pt>
                <c:pt idx="339">
                  <c:v>42607</c:v>
                </c:pt>
                <c:pt idx="340">
                  <c:v>42606</c:v>
                </c:pt>
                <c:pt idx="341">
                  <c:v>42605</c:v>
                </c:pt>
                <c:pt idx="342">
                  <c:v>42604</c:v>
                </c:pt>
                <c:pt idx="343">
                  <c:v>42601</c:v>
                </c:pt>
                <c:pt idx="344">
                  <c:v>42600</c:v>
                </c:pt>
                <c:pt idx="345">
                  <c:v>42599</c:v>
                </c:pt>
                <c:pt idx="346">
                  <c:v>42598</c:v>
                </c:pt>
                <c:pt idx="347">
                  <c:v>42597</c:v>
                </c:pt>
                <c:pt idx="348">
                  <c:v>42594</c:v>
                </c:pt>
                <c:pt idx="349">
                  <c:v>42592</c:v>
                </c:pt>
                <c:pt idx="350">
                  <c:v>42591</c:v>
                </c:pt>
                <c:pt idx="351">
                  <c:v>42590</c:v>
                </c:pt>
                <c:pt idx="352">
                  <c:v>42587</c:v>
                </c:pt>
                <c:pt idx="353">
                  <c:v>42586</c:v>
                </c:pt>
                <c:pt idx="354">
                  <c:v>42585</c:v>
                </c:pt>
                <c:pt idx="355">
                  <c:v>42584</c:v>
                </c:pt>
                <c:pt idx="356">
                  <c:v>42583</c:v>
                </c:pt>
                <c:pt idx="357">
                  <c:v>42580</c:v>
                </c:pt>
                <c:pt idx="358">
                  <c:v>42579</c:v>
                </c:pt>
                <c:pt idx="359">
                  <c:v>42578</c:v>
                </c:pt>
                <c:pt idx="360">
                  <c:v>42577</c:v>
                </c:pt>
                <c:pt idx="361">
                  <c:v>42576</c:v>
                </c:pt>
                <c:pt idx="362">
                  <c:v>42573</c:v>
                </c:pt>
                <c:pt idx="363">
                  <c:v>42572</c:v>
                </c:pt>
                <c:pt idx="364">
                  <c:v>42571</c:v>
                </c:pt>
                <c:pt idx="365">
                  <c:v>42570</c:v>
                </c:pt>
                <c:pt idx="366">
                  <c:v>42566</c:v>
                </c:pt>
                <c:pt idx="367">
                  <c:v>42565</c:v>
                </c:pt>
                <c:pt idx="368">
                  <c:v>42564</c:v>
                </c:pt>
                <c:pt idx="369">
                  <c:v>42563</c:v>
                </c:pt>
                <c:pt idx="370">
                  <c:v>42562</c:v>
                </c:pt>
                <c:pt idx="371">
                  <c:v>42559</c:v>
                </c:pt>
                <c:pt idx="372">
                  <c:v>42558</c:v>
                </c:pt>
                <c:pt idx="373">
                  <c:v>42557</c:v>
                </c:pt>
                <c:pt idx="374">
                  <c:v>42556</c:v>
                </c:pt>
                <c:pt idx="375">
                  <c:v>42555</c:v>
                </c:pt>
                <c:pt idx="376">
                  <c:v>42552</c:v>
                </c:pt>
                <c:pt idx="377">
                  <c:v>42551</c:v>
                </c:pt>
                <c:pt idx="378">
                  <c:v>42550</c:v>
                </c:pt>
                <c:pt idx="379">
                  <c:v>42549</c:v>
                </c:pt>
                <c:pt idx="380">
                  <c:v>42548</c:v>
                </c:pt>
                <c:pt idx="381">
                  <c:v>42545</c:v>
                </c:pt>
                <c:pt idx="382">
                  <c:v>42544</c:v>
                </c:pt>
                <c:pt idx="383">
                  <c:v>42543</c:v>
                </c:pt>
                <c:pt idx="384">
                  <c:v>42542</c:v>
                </c:pt>
                <c:pt idx="385">
                  <c:v>42541</c:v>
                </c:pt>
                <c:pt idx="386">
                  <c:v>42538</c:v>
                </c:pt>
                <c:pt idx="387">
                  <c:v>42537</c:v>
                </c:pt>
                <c:pt idx="388">
                  <c:v>42536</c:v>
                </c:pt>
                <c:pt idx="389">
                  <c:v>42535</c:v>
                </c:pt>
                <c:pt idx="390">
                  <c:v>42534</c:v>
                </c:pt>
                <c:pt idx="391">
                  <c:v>42531</c:v>
                </c:pt>
                <c:pt idx="392">
                  <c:v>42530</c:v>
                </c:pt>
                <c:pt idx="393">
                  <c:v>42529</c:v>
                </c:pt>
                <c:pt idx="394">
                  <c:v>42528</c:v>
                </c:pt>
                <c:pt idx="395">
                  <c:v>42527</c:v>
                </c:pt>
                <c:pt idx="396">
                  <c:v>42524</c:v>
                </c:pt>
                <c:pt idx="397">
                  <c:v>42523</c:v>
                </c:pt>
                <c:pt idx="398">
                  <c:v>42522</c:v>
                </c:pt>
                <c:pt idx="399">
                  <c:v>42521</c:v>
                </c:pt>
                <c:pt idx="400">
                  <c:v>42520</c:v>
                </c:pt>
                <c:pt idx="401">
                  <c:v>42517</c:v>
                </c:pt>
                <c:pt idx="402">
                  <c:v>42516</c:v>
                </c:pt>
                <c:pt idx="403">
                  <c:v>42515</c:v>
                </c:pt>
                <c:pt idx="404">
                  <c:v>42514</c:v>
                </c:pt>
                <c:pt idx="405">
                  <c:v>42513</c:v>
                </c:pt>
                <c:pt idx="406">
                  <c:v>42510</c:v>
                </c:pt>
                <c:pt idx="407">
                  <c:v>42509</c:v>
                </c:pt>
                <c:pt idx="408">
                  <c:v>42508</c:v>
                </c:pt>
                <c:pt idx="409">
                  <c:v>42507</c:v>
                </c:pt>
                <c:pt idx="410">
                  <c:v>42506</c:v>
                </c:pt>
                <c:pt idx="411">
                  <c:v>42503</c:v>
                </c:pt>
                <c:pt idx="412">
                  <c:v>42502</c:v>
                </c:pt>
                <c:pt idx="413">
                  <c:v>42501</c:v>
                </c:pt>
                <c:pt idx="414">
                  <c:v>42500</c:v>
                </c:pt>
                <c:pt idx="415">
                  <c:v>42499</c:v>
                </c:pt>
                <c:pt idx="416">
                  <c:v>42496</c:v>
                </c:pt>
                <c:pt idx="417">
                  <c:v>42492</c:v>
                </c:pt>
                <c:pt idx="418">
                  <c:v>42488</c:v>
                </c:pt>
                <c:pt idx="419">
                  <c:v>42487</c:v>
                </c:pt>
                <c:pt idx="420">
                  <c:v>42486</c:v>
                </c:pt>
                <c:pt idx="421">
                  <c:v>42485</c:v>
                </c:pt>
                <c:pt idx="422">
                  <c:v>42482</c:v>
                </c:pt>
                <c:pt idx="423">
                  <c:v>42481</c:v>
                </c:pt>
                <c:pt idx="424">
                  <c:v>42480</c:v>
                </c:pt>
                <c:pt idx="425">
                  <c:v>42479</c:v>
                </c:pt>
                <c:pt idx="426">
                  <c:v>42478</c:v>
                </c:pt>
                <c:pt idx="427">
                  <c:v>42475</c:v>
                </c:pt>
                <c:pt idx="428">
                  <c:v>42474</c:v>
                </c:pt>
                <c:pt idx="429">
                  <c:v>42473</c:v>
                </c:pt>
                <c:pt idx="430">
                  <c:v>42472</c:v>
                </c:pt>
                <c:pt idx="431">
                  <c:v>42471</c:v>
                </c:pt>
                <c:pt idx="432">
                  <c:v>42468</c:v>
                </c:pt>
                <c:pt idx="433">
                  <c:v>42467</c:v>
                </c:pt>
                <c:pt idx="434">
                  <c:v>42466</c:v>
                </c:pt>
                <c:pt idx="435">
                  <c:v>42465</c:v>
                </c:pt>
                <c:pt idx="436">
                  <c:v>42464</c:v>
                </c:pt>
                <c:pt idx="437">
                  <c:v>42461</c:v>
                </c:pt>
                <c:pt idx="438">
                  <c:v>42460</c:v>
                </c:pt>
                <c:pt idx="439">
                  <c:v>42459</c:v>
                </c:pt>
                <c:pt idx="440">
                  <c:v>42458</c:v>
                </c:pt>
                <c:pt idx="441">
                  <c:v>42457</c:v>
                </c:pt>
                <c:pt idx="442">
                  <c:v>42454</c:v>
                </c:pt>
                <c:pt idx="443">
                  <c:v>42453</c:v>
                </c:pt>
                <c:pt idx="444">
                  <c:v>42452</c:v>
                </c:pt>
                <c:pt idx="445">
                  <c:v>42451</c:v>
                </c:pt>
                <c:pt idx="446">
                  <c:v>42447</c:v>
                </c:pt>
                <c:pt idx="447">
                  <c:v>42446</c:v>
                </c:pt>
                <c:pt idx="448">
                  <c:v>42445</c:v>
                </c:pt>
                <c:pt idx="449">
                  <c:v>42444</c:v>
                </c:pt>
                <c:pt idx="450">
                  <c:v>42443</c:v>
                </c:pt>
                <c:pt idx="451">
                  <c:v>42440</c:v>
                </c:pt>
                <c:pt idx="452">
                  <c:v>42439</c:v>
                </c:pt>
                <c:pt idx="453">
                  <c:v>42438</c:v>
                </c:pt>
                <c:pt idx="454">
                  <c:v>42437</c:v>
                </c:pt>
                <c:pt idx="455">
                  <c:v>42436</c:v>
                </c:pt>
                <c:pt idx="456">
                  <c:v>42433</c:v>
                </c:pt>
                <c:pt idx="457">
                  <c:v>42432</c:v>
                </c:pt>
                <c:pt idx="458">
                  <c:v>42431</c:v>
                </c:pt>
                <c:pt idx="459">
                  <c:v>42430</c:v>
                </c:pt>
                <c:pt idx="460">
                  <c:v>42429</c:v>
                </c:pt>
                <c:pt idx="461">
                  <c:v>42426</c:v>
                </c:pt>
                <c:pt idx="462">
                  <c:v>42425</c:v>
                </c:pt>
                <c:pt idx="463">
                  <c:v>42424</c:v>
                </c:pt>
                <c:pt idx="464">
                  <c:v>42423</c:v>
                </c:pt>
                <c:pt idx="465">
                  <c:v>42422</c:v>
                </c:pt>
                <c:pt idx="466">
                  <c:v>42419</c:v>
                </c:pt>
                <c:pt idx="467">
                  <c:v>42418</c:v>
                </c:pt>
                <c:pt idx="468">
                  <c:v>42417</c:v>
                </c:pt>
                <c:pt idx="469">
                  <c:v>42416</c:v>
                </c:pt>
                <c:pt idx="470">
                  <c:v>42415</c:v>
                </c:pt>
                <c:pt idx="471">
                  <c:v>42412</c:v>
                </c:pt>
                <c:pt idx="472">
                  <c:v>42410</c:v>
                </c:pt>
                <c:pt idx="473">
                  <c:v>42409</c:v>
                </c:pt>
                <c:pt idx="474">
                  <c:v>42408</c:v>
                </c:pt>
                <c:pt idx="475">
                  <c:v>42405</c:v>
                </c:pt>
                <c:pt idx="476">
                  <c:v>42404</c:v>
                </c:pt>
                <c:pt idx="477">
                  <c:v>42403</c:v>
                </c:pt>
                <c:pt idx="478">
                  <c:v>42402</c:v>
                </c:pt>
                <c:pt idx="479">
                  <c:v>42401</c:v>
                </c:pt>
                <c:pt idx="480">
                  <c:v>42398</c:v>
                </c:pt>
                <c:pt idx="481">
                  <c:v>42397</c:v>
                </c:pt>
                <c:pt idx="482">
                  <c:v>42396</c:v>
                </c:pt>
                <c:pt idx="483">
                  <c:v>42395</c:v>
                </c:pt>
                <c:pt idx="484">
                  <c:v>42394</c:v>
                </c:pt>
                <c:pt idx="485">
                  <c:v>42391</c:v>
                </c:pt>
                <c:pt idx="486">
                  <c:v>42390</c:v>
                </c:pt>
                <c:pt idx="487">
                  <c:v>42389</c:v>
                </c:pt>
                <c:pt idx="488">
                  <c:v>42388</c:v>
                </c:pt>
                <c:pt idx="489">
                  <c:v>42387</c:v>
                </c:pt>
                <c:pt idx="490">
                  <c:v>42384</c:v>
                </c:pt>
                <c:pt idx="491">
                  <c:v>42383</c:v>
                </c:pt>
                <c:pt idx="492">
                  <c:v>42382</c:v>
                </c:pt>
                <c:pt idx="493">
                  <c:v>42381</c:v>
                </c:pt>
                <c:pt idx="494">
                  <c:v>42377</c:v>
                </c:pt>
                <c:pt idx="495">
                  <c:v>42376</c:v>
                </c:pt>
                <c:pt idx="496">
                  <c:v>42375</c:v>
                </c:pt>
                <c:pt idx="497">
                  <c:v>42374</c:v>
                </c:pt>
                <c:pt idx="498">
                  <c:v>42373</c:v>
                </c:pt>
                <c:pt idx="499">
                  <c:v>42368</c:v>
                </c:pt>
                <c:pt idx="500">
                  <c:v>42367</c:v>
                </c:pt>
                <c:pt idx="501">
                  <c:v>42366</c:v>
                </c:pt>
                <c:pt idx="502">
                  <c:v>42363</c:v>
                </c:pt>
                <c:pt idx="503">
                  <c:v>42362</c:v>
                </c:pt>
                <c:pt idx="504">
                  <c:v>42360</c:v>
                </c:pt>
                <c:pt idx="505">
                  <c:v>42359</c:v>
                </c:pt>
                <c:pt idx="506">
                  <c:v>42356</c:v>
                </c:pt>
                <c:pt idx="507">
                  <c:v>42355</c:v>
                </c:pt>
                <c:pt idx="508">
                  <c:v>42354</c:v>
                </c:pt>
                <c:pt idx="509">
                  <c:v>42353</c:v>
                </c:pt>
                <c:pt idx="510">
                  <c:v>42352</c:v>
                </c:pt>
                <c:pt idx="511">
                  <c:v>42349</c:v>
                </c:pt>
                <c:pt idx="512">
                  <c:v>42348</c:v>
                </c:pt>
                <c:pt idx="513">
                  <c:v>42347</c:v>
                </c:pt>
                <c:pt idx="514">
                  <c:v>42346</c:v>
                </c:pt>
                <c:pt idx="515">
                  <c:v>42345</c:v>
                </c:pt>
                <c:pt idx="516">
                  <c:v>42342</c:v>
                </c:pt>
                <c:pt idx="517">
                  <c:v>42341</c:v>
                </c:pt>
                <c:pt idx="518">
                  <c:v>42340</c:v>
                </c:pt>
                <c:pt idx="519">
                  <c:v>42339</c:v>
                </c:pt>
                <c:pt idx="520">
                  <c:v>42338</c:v>
                </c:pt>
                <c:pt idx="521">
                  <c:v>42335</c:v>
                </c:pt>
                <c:pt idx="522">
                  <c:v>42334</c:v>
                </c:pt>
                <c:pt idx="523">
                  <c:v>42333</c:v>
                </c:pt>
                <c:pt idx="524">
                  <c:v>42332</c:v>
                </c:pt>
                <c:pt idx="525">
                  <c:v>42328</c:v>
                </c:pt>
                <c:pt idx="526">
                  <c:v>42327</c:v>
                </c:pt>
                <c:pt idx="527">
                  <c:v>42326</c:v>
                </c:pt>
                <c:pt idx="528">
                  <c:v>42325</c:v>
                </c:pt>
                <c:pt idx="529">
                  <c:v>42324</c:v>
                </c:pt>
                <c:pt idx="530">
                  <c:v>42321</c:v>
                </c:pt>
                <c:pt idx="531">
                  <c:v>42320</c:v>
                </c:pt>
                <c:pt idx="532">
                  <c:v>42319</c:v>
                </c:pt>
                <c:pt idx="533">
                  <c:v>42318</c:v>
                </c:pt>
                <c:pt idx="534">
                  <c:v>42317</c:v>
                </c:pt>
                <c:pt idx="535">
                  <c:v>42314</c:v>
                </c:pt>
                <c:pt idx="536">
                  <c:v>42313</c:v>
                </c:pt>
                <c:pt idx="537">
                  <c:v>42312</c:v>
                </c:pt>
                <c:pt idx="538">
                  <c:v>42310</c:v>
                </c:pt>
                <c:pt idx="539">
                  <c:v>42307</c:v>
                </c:pt>
                <c:pt idx="540">
                  <c:v>42306</c:v>
                </c:pt>
                <c:pt idx="541">
                  <c:v>42305</c:v>
                </c:pt>
                <c:pt idx="542">
                  <c:v>42304</c:v>
                </c:pt>
                <c:pt idx="543">
                  <c:v>42303</c:v>
                </c:pt>
                <c:pt idx="544">
                  <c:v>42300</c:v>
                </c:pt>
                <c:pt idx="545">
                  <c:v>42299</c:v>
                </c:pt>
                <c:pt idx="546">
                  <c:v>42298</c:v>
                </c:pt>
                <c:pt idx="547">
                  <c:v>42297</c:v>
                </c:pt>
                <c:pt idx="548">
                  <c:v>42296</c:v>
                </c:pt>
                <c:pt idx="549">
                  <c:v>42293</c:v>
                </c:pt>
                <c:pt idx="550">
                  <c:v>42292</c:v>
                </c:pt>
                <c:pt idx="551">
                  <c:v>42291</c:v>
                </c:pt>
                <c:pt idx="552">
                  <c:v>42290</c:v>
                </c:pt>
                <c:pt idx="553">
                  <c:v>42286</c:v>
                </c:pt>
                <c:pt idx="554">
                  <c:v>42285</c:v>
                </c:pt>
                <c:pt idx="555">
                  <c:v>42284</c:v>
                </c:pt>
                <c:pt idx="556">
                  <c:v>42283</c:v>
                </c:pt>
                <c:pt idx="557">
                  <c:v>42282</c:v>
                </c:pt>
                <c:pt idx="558">
                  <c:v>42279</c:v>
                </c:pt>
                <c:pt idx="559">
                  <c:v>42278</c:v>
                </c:pt>
                <c:pt idx="560">
                  <c:v>42277</c:v>
                </c:pt>
                <c:pt idx="561">
                  <c:v>42276</c:v>
                </c:pt>
                <c:pt idx="562">
                  <c:v>42275</c:v>
                </c:pt>
                <c:pt idx="563">
                  <c:v>42272</c:v>
                </c:pt>
                <c:pt idx="564">
                  <c:v>42271</c:v>
                </c:pt>
                <c:pt idx="565">
                  <c:v>42265</c:v>
                </c:pt>
                <c:pt idx="566">
                  <c:v>42264</c:v>
                </c:pt>
                <c:pt idx="567">
                  <c:v>42263</c:v>
                </c:pt>
                <c:pt idx="568">
                  <c:v>42262</c:v>
                </c:pt>
                <c:pt idx="569">
                  <c:v>42261</c:v>
                </c:pt>
                <c:pt idx="570">
                  <c:v>42258</c:v>
                </c:pt>
                <c:pt idx="571">
                  <c:v>42257</c:v>
                </c:pt>
                <c:pt idx="572">
                  <c:v>42256</c:v>
                </c:pt>
                <c:pt idx="573">
                  <c:v>42255</c:v>
                </c:pt>
                <c:pt idx="574">
                  <c:v>42254</c:v>
                </c:pt>
                <c:pt idx="575">
                  <c:v>42251</c:v>
                </c:pt>
                <c:pt idx="576">
                  <c:v>42250</c:v>
                </c:pt>
                <c:pt idx="577">
                  <c:v>42249</c:v>
                </c:pt>
                <c:pt idx="578">
                  <c:v>42248</c:v>
                </c:pt>
                <c:pt idx="579">
                  <c:v>42247</c:v>
                </c:pt>
                <c:pt idx="580">
                  <c:v>42244</c:v>
                </c:pt>
                <c:pt idx="581">
                  <c:v>42243</c:v>
                </c:pt>
                <c:pt idx="582">
                  <c:v>42242</c:v>
                </c:pt>
                <c:pt idx="583">
                  <c:v>42241</c:v>
                </c:pt>
                <c:pt idx="584">
                  <c:v>42240</c:v>
                </c:pt>
                <c:pt idx="585">
                  <c:v>42237</c:v>
                </c:pt>
                <c:pt idx="586">
                  <c:v>42236</c:v>
                </c:pt>
                <c:pt idx="587">
                  <c:v>42235</c:v>
                </c:pt>
                <c:pt idx="588">
                  <c:v>42234</c:v>
                </c:pt>
                <c:pt idx="589">
                  <c:v>42233</c:v>
                </c:pt>
                <c:pt idx="590">
                  <c:v>42230</c:v>
                </c:pt>
                <c:pt idx="591">
                  <c:v>42229</c:v>
                </c:pt>
                <c:pt idx="592">
                  <c:v>42228</c:v>
                </c:pt>
                <c:pt idx="593">
                  <c:v>42227</c:v>
                </c:pt>
                <c:pt idx="594">
                  <c:v>42226</c:v>
                </c:pt>
                <c:pt idx="595">
                  <c:v>42223</c:v>
                </c:pt>
                <c:pt idx="596">
                  <c:v>42222</c:v>
                </c:pt>
                <c:pt idx="597">
                  <c:v>42221</c:v>
                </c:pt>
                <c:pt idx="598">
                  <c:v>42220</c:v>
                </c:pt>
                <c:pt idx="599">
                  <c:v>42219</c:v>
                </c:pt>
                <c:pt idx="600">
                  <c:v>42216</c:v>
                </c:pt>
                <c:pt idx="601">
                  <c:v>42215</c:v>
                </c:pt>
                <c:pt idx="602">
                  <c:v>42214</c:v>
                </c:pt>
                <c:pt idx="603">
                  <c:v>42213</c:v>
                </c:pt>
                <c:pt idx="604">
                  <c:v>42212</c:v>
                </c:pt>
                <c:pt idx="605">
                  <c:v>42209</c:v>
                </c:pt>
                <c:pt idx="606">
                  <c:v>42208</c:v>
                </c:pt>
                <c:pt idx="607">
                  <c:v>42207</c:v>
                </c:pt>
                <c:pt idx="608">
                  <c:v>42206</c:v>
                </c:pt>
                <c:pt idx="609">
                  <c:v>42202</c:v>
                </c:pt>
                <c:pt idx="610">
                  <c:v>42201</c:v>
                </c:pt>
                <c:pt idx="611">
                  <c:v>42200</c:v>
                </c:pt>
                <c:pt idx="612">
                  <c:v>42199</c:v>
                </c:pt>
                <c:pt idx="613">
                  <c:v>42198</c:v>
                </c:pt>
                <c:pt idx="614">
                  <c:v>42195</c:v>
                </c:pt>
                <c:pt idx="615">
                  <c:v>42194</c:v>
                </c:pt>
                <c:pt idx="616">
                  <c:v>42193</c:v>
                </c:pt>
                <c:pt idx="617">
                  <c:v>42192</c:v>
                </c:pt>
                <c:pt idx="618">
                  <c:v>42191</c:v>
                </c:pt>
                <c:pt idx="619">
                  <c:v>42188</c:v>
                </c:pt>
                <c:pt idx="620">
                  <c:v>42187</c:v>
                </c:pt>
                <c:pt idx="621">
                  <c:v>42186</c:v>
                </c:pt>
                <c:pt idx="622">
                  <c:v>42185</c:v>
                </c:pt>
                <c:pt idx="623">
                  <c:v>42184</c:v>
                </c:pt>
                <c:pt idx="624">
                  <c:v>42181</c:v>
                </c:pt>
                <c:pt idx="625">
                  <c:v>42180</c:v>
                </c:pt>
                <c:pt idx="626">
                  <c:v>42179</c:v>
                </c:pt>
                <c:pt idx="627">
                  <c:v>42178</c:v>
                </c:pt>
                <c:pt idx="628">
                  <c:v>42177</c:v>
                </c:pt>
                <c:pt idx="629">
                  <c:v>42174</c:v>
                </c:pt>
                <c:pt idx="630">
                  <c:v>42173</c:v>
                </c:pt>
                <c:pt idx="631">
                  <c:v>42172</c:v>
                </c:pt>
                <c:pt idx="632">
                  <c:v>42171</c:v>
                </c:pt>
                <c:pt idx="633">
                  <c:v>42170</c:v>
                </c:pt>
                <c:pt idx="634">
                  <c:v>42167</c:v>
                </c:pt>
                <c:pt idx="635">
                  <c:v>42166</c:v>
                </c:pt>
                <c:pt idx="636">
                  <c:v>42165</c:v>
                </c:pt>
                <c:pt idx="637">
                  <c:v>42164</c:v>
                </c:pt>
                <c:pt idx="638">
                  <c:v>42163</c:v>
                </c:pt>
                <c:pt idx="639">
                  <c:v>42160</c:v>
                </c:pt>
                <c:pt idx="640">
                  <c:v>42159</c:v>
                </c:pt>
                <c:pt idx="641">
                  <c:v>42158</c:v>
                </c:pt>
                <c:pt idx="642">
                  <c:v>42157</c:v>
                </c:pt>
                <c:pt idx="643">
                  <c:v>42156</c:v>
                </c:pt>
                <c:pt idx="644">
                  <c:v>42153</c:v>
                </c:pt>
                <c:pt idx="645">
                  <c:v>42152</c:v>
                </c:pt>
                <c:pt idx="646">
                  <c:v>42151</c:v>
                </c:pt>
                <c:pt idx="647">
                  <c:v>42150</c:v>
                </c:pt>
                <c:pt idx="648">
                  <c:v>42149</c:v>
                </c:pt>
                <c:pt idx="649">
                  <c:v>42146</c:v>
                </c:pt>
                <c:pt idx="650">
                  <c:v>42145</c:v>
                </c:pt>
                <c:pt idx="651">
                  <c:v>42144</c:v>
                </c:pt>
                <c:pt idx="652">
                  <c:v>42143</c:v>
                </c:pt>
                <c:pt idx="653">
                  <c:v>42142</c:v>
                </c:pt>
                <c:pt idx="654">
                  <c:v>42139</c:v>
                </c:pt>
                <c:pt idx="655">
                  <c:v>42138</c:v>
                </c:pt>
                <c:pt idx="656">
                  <c:v>42137</c:v>
                </c:pt>
                <c:pt idx="657">
                  <c:v>42136</c:v>
                </c:pt>
                <c:pt idx="658">
                  <c:v>42135</c:v>
                </c:pt>
                <c:pt idx="659">
                  <c:v>42132</c:v>
                </c:pt>
                <c:pt idx="660">
                  <c:v>42131</c:v>
                </c:pt>
                <c:pt idx="661">
                  <c:v>42125</c:v>
                </c:pt>
                <c:pt idx="662">
                  <c:v>42124</c:v>
                </c:pt>
                <c:pt idx="663">
                  <c:v>42122</c:v>
                </c:pt>
                <c:pt idx="664">
                  <c:v>42121</c:v>
                </c:pt>
                <c:pt idx="665">
                  <c:v>42118</c:v>
                </c:pt>
                <c:pt idx="666">
                  <c:v>42117</c:v>
                </c:pt>
                <c:pt idx="667">
                  <c:v>42116</c:v>
                </c:pt>
                <c:pt idx="668">
                  <c:v>42115</c:v>
                </c:pt>
                <c:pt idx="669">
                  <c:v>42114</c:v>
                </c:pt>
                <c:pt idx="670">
                  <c:v>42111</c:v>
                </c:pt>
                <c:pt idx="671">
                  <c:v>42110</c:v>
                </c:pt>
                <c:pt idx="672">
                  <c:v>42109</c:v>
                </c:pt>
                <c:pt idx="673">
                  <c:v>42108</c:v>
                </c:pt>
                <c:pt idx="674">
                  <c:v>42107</c:v>
                </c:pt>
                <c:pt idx="675">
                  <c:v>42104</c:v>
                </c:pt>
                <c:pt idx="676">
                  <c:v>42103</c:v>
                </c:pt>
                <c:pt idx="677">
                  <c:v>42102</c:v>
                </c:pt>
                <c:pt idx="678">
                  <c:v>42101</c:v>
                </c:pt>
                <c:pt idx="679">
                  <c:v>42100</c:v>
                </c:pt>
                <c:pt idx="680">
                  <c:v>42097</c:v>
                </c:pt>
                <c:pt idx="681">
                  <c:v>42096</c:v>
                </c:pt>
                <c:pt idx="682">
                  <c:v>42095</c:v>
                </c:pt>
                <c:pt idx="683">
                  <c:v>42094</c:v>
                </c:pt>
                <c:pt idx="684">
                  <c:v>42093</c:v>
                </c:pt>
                <c:pt idx="685">
                  <c:v>42090</c:v>
                </c:pt>
                <c:pt idx="686">
                  <c:v>42089</c:v>
                </c:pt>
                <c:pt idx="687">
                  <c:v>42088</c:v>
                </c:pt>
                <c:pt idx="688">
                  <c:v>42087</c:v>
                </c:pt>
                <c:pt idx="689">
                  <c:v>42086</c:v>
                </c:pt>
                <c:pt idx="690">
                  <c:v>42083</c:v>
                </c:pt>
                <c:pt idx="691">
                  <c:v>42082</c:v>
                </c:pt>
                <c:pt idx="692">
                  <c:v>42081</c:v>
                </c:pt>
                <c:pt idx="693">
                  <c:v>42080</c:v>
                </c:pt>
                <c:pt idx="694">
                  <c:v>42079</c:v>
                </c:pt>
                <c:pt idx="695">
                  <c:v>42076</c:v>
                </c:pt>
                <c:pt idx="696">
                  <c:v>42075</c:v>
                </c:pt>
                <c:pt idx="697">
                  <c:v>42074</c:v>
                </c:pt>
                <c:pt idx="698">
                  <c:v>42073</c:v>
                </c:pt>
                <c:pt idx="699">
                  <c:v>42072</c:v>
                </c:pt>
                <c:pt idx="700">
                  <c:v>42069</c:v>
                </c:pt>
                <c:pt idx="701">
                  <c:v>42068</c:v>
                </c:pt>
                <c:pt idx="702">
                  <c:v>42067</c:v>
                </c:pt>
                <c:pt idx="703">
                  <c:v>42066</c:v>
                </c:pt>
                <c:pt idx="704">
                  <c:v>42065</c:v>
                </c:pt>
                <c:pt idx="705">
                  <c:v>42062</c:v>
                </c:pt>
                <c:pt idx="706">
                  <c:v>42061</c:v>
                </c:pt>
                <c:pt idx="707">
                  <c:v>42060</c:v>
                </c:pt>
                <c:pt idx="708">
                  <c:v>42059</c:v>
                </c:pt>
                <c:pt idx="709">
                  <c:v>42058</c:v>
                </c:pt>
                <c:pt idx="710">
                  <c:v>42055</c:v>
                </c:pt>
                <c:pt idx="711">
                  <c:v>42054</c:v>
                </c:pt>
                <c:pt idx="712">
                  <c:v>42053</c:v>
                </c:pt>
                <c:pt idx="713">
                  <c:v>42052</c:v>
                </c:pt>
                <c:pt idx="714">
                  <c:v>42051</c:v>
                </c:pt>
                <c:pt idx="715">
                  <c:v>42048</c:v>
                </c:pt>
                <c:pt idx="716">
                  <c:v>42047</c:v>
                </c:pt>
                <c:pt idx="717">
                  <c:v>42045</c:v>
                </c:pt>
                <c:pt idx="718">
                  <c:v>42044</c:v>
                </c:pt>
                <c:pt idx="719">
                  <c:v>42041</c:v>
                </c:pt>
                <c:pt idx="720">
                  <c:v>42040</c:v>
                </c:pt>
                <c:pt idx="721">
                  <c:v>42039</c:v>
                </c:pt>
                <c:pt idx="722">
                  <c:v>42038</c:v>
                </c:pt>
                <c:pt idx="723">
                  <c:v>42037</c:v>
                </c:pt>
                <c:pt idx="724">
                  <c:v>42034</c:v>
                </c:pt>
                <c:pt idx="725">
                  <c:v>42033</c:v>
                </c:pt>
                <c:pt idx="726">
                  <c:v>42032</c:v>
                </c:pt>
                <c:pt idx="727">
                  <c:v>42031</c:v>
                </c:pt>
                <c:pt idx="728">
                  <c:v>42030</c:v>
                </c:pt>
                <c:pt idx="729">
                  <c:v>42027</c:v>
                </c:pt>
                <c:pt idx="730">
                  <c:v>42026</c:v>
                </c:pt>
                <c:pt idx="731">
                  <c:v>42025</c:v>
                </c:pt>
                <c:pt idx="732">
                  <c:v>42024</c:v>
                </c:pt>
                <c:pt idx="733">
                  <c:v>42023</c:v>
                </c:pt>
                <c:pt idx="734">
                  <c:v>42020</c:v>
                </c:pt>
                <c:pt idx="735">
                  <c:v>42019</c:v>
                </c:pt>
                <c:pt idx="736">
                  <c:v>42018</c:v>
                </c:pt>
                <c:pt idx="737">
                  <c:v>42017</c:v>
                </c:pt>
                <c:pt idx="738">
                  <c:v>42013</c:v>
                </c:pt>
                <c:pt idx="739">
                  <c:v>42012</c:v>
                </c:pt>
                <c:pt idx="740">
                  <c:v>42011</c:v>
                </c:pt>
                <c:pt idx="741">
                  <c:v>42010</c:v>
                </c:pt>
                <c:pt idx="742">
                  <c:v>42009</c:v>
                </c:pt>
                <c:pt idx="743">
                  <c:v>42003</c:v>
                </c:pt>
                <c:pt idx="744">
                  <c:v>42002</c:v>
                </c:pt>
                <c:pt idx="745">
                  <c:v>41999</c:v>
                </c:pt>
                <c:pt idx="746">
                  <c:v>41998</c:v>
                </c:pt>
                <c:pt idx="747">
                  <c:v>41997</c:v>
                </c:pt>
                <c:pt idx="748">
                  <c:v>41995</c:v>
                </c:pt>
                <c:pt idx="749">
                  <c:v>41992</c:v>
                </c:pt>
                <c:pt idx="750">
                  <c:v>41991</c:v>
                </c:pt>
                <c:pt idx="751">
                  <c:v>41990</c:v>
                </c:pt>
                <c:pt idx="752">
                  <c:v>41989</c:v>
                </c:pt>
                <c:pt idx="753">
                  <c:v>41988</c:v>
                </c:pt>
                <c:pt idx="754">
                  <c:v>41985</c:v>
                </c:pt>
                <c:pt idx="755">
                  <c:v>41984</c:v>
                </c:pt>
                <c:pt idx="756">
                  <c:v>41983</c:v>
                </c:pt>
                <c:pt idx="757">
                  <c:v>41982</c:v>
                </c:pt>
                <c:pt idx="758">
                  <c:v>41981</c:v>
                </c:pt>
                <c:pt idx="759">
                  <c:v>41978</c:v>
                </c:pt>
                <c:pt idx="760">
                  <c:v>41977</c:v>
                </c:pt>
                <c:pt idx="761">
                  <c:v>41976</c:v>
                </c:pt>
                <c:pt idx="762">
                  <c:v>41975</c:v>
                </c:pt>
                <c:pt idx="763">
                  <c:v>41974</c:v>
                </c:pt>
                <c:pt idx="764">
                  <c:v>41971</c:v>
                </c:pt>
                <c:pt idx="765">
                  <c:v>41970</c:v>
                </c:pt>
                <c:pt idx="766">
                  <c:v>41969</c:v>
                </c:pt>
                <c:pt idx="767">
                  <c:v>41968</c:v>
                </c:pt>
                <c:pt idx="768">
                  <c:v>41964</c:v>
                </c:pt>
                <c:pt idx="769">
                  <c:v>41963</c:v>
                </c:pt>
                <c:pt idx="770">
                  <c:v>41962</c:v>
                </c:pt>
                <c:pt idx="771">
                  <c:v>41961</c:v>
                </c:pt>
                <c:pt idx="772">
                  <c:v>41960</c:v>
                </c:pt>
                <c:pt idx="773">
                  <c:v>41957</c:v>
                </c:pt>
                <c:pt idx="774">
                  <c:v>41956</c:v>
                </c:pt>
                <c:pt idx="775">
                  <c:v>41955</c:v>
                </c:pt>
                <c:pt idx="776">
                  <c:v>41954</c:v>
                </c:pt>
                <c:pt idx="777">
                  <c:v>41953</c:v>
                </c:pt>
                <c:pt idx="778">
                  <c:v>41950</c:v>
                </c:pt>
                <c:pt idx="779">
                  <c:v>41949</c:v>
                </c:pt>
                <c:pt idx="780">
                  <c:v>41948</c:v>
                </c:pt>
                <c:pt idx="781">
                  <c:v>41947</c:v>
                </c:pt>
                <c:pt idx="782">
                  <c:v>41943</c:v>
                </c:pt>
                <c:pt idx="783">
                  <c:v>41942</c:v>
                </c:pt>
                <c:pt idx="784">
                  <c:v>41941</c:v>
                </c:pt>
                <c:pt idx="785">
                  <c:v>41940</c:v>
                </c:pt>
                <c:pt idx="786">
                  <c:v>41939</c:v>
                </c:pt>
                <c:pt idx="787">
                  <c:v>41936</c:v>
                </c:pt>
                <c:pt idx="788">
                  <c:v>41935</c:v>
                </c:pt>
                <c:pt idx="789">
                  <c:v>41934</c:v>
                </c:pt>
                <c:pt idx="790">
                  <c:v>41933</c:v>
                </c:pt>
                <c:pt idx="791">
                  <c:v>41932</c:v>
                </c:pt>
                <c:pt idx="792">
                  <c:v>41929</c:v>
                </c:pt>
                <c:pt idx="793">
                  <c:v>41928</c:v>
                </c:pt>
                <c:pt idx="794">
                  <c:v>41927</c:v>
                </c:pt>
                <c:pt idx="795">
                  <c:v>41926</c:v>
                </c:pt>
                <c:pt idx="796">
                  <c:v>41922</c:v>
                </c:pt>
                <c:pt idx="797">
                  <c:v>41921</c:v>
                </c:pt>
                <c:pt idx="798">
                  <c:v>41920</c:v>
                </c:pt>
                <c:pt idx="799">
                  <c:v>41919</c:v>
                </c:pt>
                <c:pt idx="800">
                  <c:v>41918</c:v>
                </c:pt>
                <c:pt idx="801">
                  <c:v>41915</c:v>
                </c:pt>
                <c:pt idx="802">
                  <c:v>41914</c:v>
                </c:pt>
                <c:pt idx="803">
                  <c:v>41913</c:v>
                </c:pt>
                <c:pt idx="804">
                  <c:v>41912</c:v>
                </c:pt>
                <c:pt idx="805">
                  <c:v>41911</c:v>
                </c:pt>
                <c:pt idx="806">
                  <c:v>41908</c:v>
                </c:pt>
                <c:pt idx="807">
                  <c:v>41907</c:v>
                </c:pt>
                <c:pt idx="808">
                  <c:v>41906</c:v>
                </c:pt>
                <c:pt idx="809">
                  <c:v>41904</c:v>
                </c:pt>
                <c:pt idx="810">
                  <c:v>41901</c:v>
                </c:pt>
                <c:pt idx="811">
                  <c:v>41900</c:v>
                </c:pt>
                <c:pt idx="812">
                  <c:v>41899</c:v>
                </c:pt>
                <c:pt idx="813">
                  <c:v>41898</c:v>
                </c:pt>
                <c:pt idx="814">
                  <c:v>41894</c:v>
                </c:pt>
                <c:pt idx="815">
                  <c:v>41893</c:v>
                </c:pt>
                <c:pt idx="816">
                  <c:v>41892</c:v>
                </c:pt>
                <c:pt idx="817">
                  <c:v>41891</c:v>
                </c:pt>
                <c:pt idx="818">
                  <c:v>41890</c:v>
                </c:pt>
                <c:pt idx="819">
                  <c:v>41887</c:v>
                </c:pt>
                <c:pt idx="820">
                  <c:v>41886</c:v>
                </c:pt>
                <c:pt idx="821">
                  <c:v>41885</c:v>
                </c:pt>
                <c:pt idx="822">
                  <c:v>41884</c:v>
                </c:pt>
                <c:pt idx="823">
                  <c:v>41883</c:v>
                </c:pt>
                <c:pt idx="824">
                  <c:v>41880</c:v>
                </c:pt>
                <c:pt idx="825">
                  <c:v>41879</c:v>
                </c:pt>
                <c:pt idx="826">
                  <c:v>41878</c:v>
                </c:pt>
                <c:pt idx="827">
                  <c:v>41877</c:v>
                </c:pt>
                <c:pt idx="828">
                  <c:v>41876</c:v>
                </c:pt>
                <c:pt idx="829">
                  <c:v>41873</c:v>
                </c:pt>
                <c:pt idx="830">
                  <c:v>41872</c:v>
                </c:pt>
                <c:pt idx="831">
                  <c:v>41871</c:v>
                </c:pt>
                <c:pt idx="832">
                  <c:v>41870</c:v>
                </c:pt>
                <c:pt idx="833">
                  <c:v>41869</c:v>
                </c:pt>
                <c:pt idx="834">
                  <c:v>41866</c:v>
                </c:pt>
                <c:pt idx="835">
                  <c:v>41865</c:v>
                </c:pt>
                <c:pt idx="836">
                  <c:v>41864</c:v>
                </c:pt>
                <c:pt idx="837">
                  <c:v>41863</c:v>
                </c:pt>
                <c:pt idx="838">
                  <c:v>41862</c:v>
                </c:pt>
                <c:pt idx="839">
                  <c:v>41859</c:v>
                </c:pt>
                <c:pt idx="840">
                  <c:v>41858</c:v>
                </c:pt>
                <c:pt idx="841">
                  <c:v>41857</c:v>
                </c:pt>
                <c:pt idx="842">
                  <c:v>41856</c:v>
                </c:pt>
                <c:pt idx="843">
                  <c:v>41855</c:v>
                </c:pt>
                <c:pt idx="844">
                  <c:v>41852</c:v>
                </c:pt>
                <c:pt idx="845">
                  <c:v>41851</c:v>
                </c:pt>
                <c:pt idx="846">
                  <c:v>41850</c:v>
                </c:pt>
                <c:pt idx="847">
                  <c:v>41849</c:v>
                </c:pt>
                <c:pt idx="848">
                  <c:v>41848</c:v>
                </c:pt>
                <c:pt idx="849">
                  <c:v>41845</c:v>
                </c:pt>
                <c:pt idx="850">
                  <c:v>41844</c:v>
                </c:pt>
                <c:pt idx="851">
                  <c:v>41843</c:v>
                </c:pt>
                <c:pt idx="852">
                  <c:v>41842</c:v>
                </c:pt>
                <c:pt idx="853">
                  <c:v>41838</c:v>
                </c:pt>
                <c:pt idx="854">
                  <c:v>41837</c:v>
                </c:pt>
                <c:pt idx="855">
                  <c:v>41836</c:v>
                </c:pt>
                <c:pt idx="856">
                  <c:v>41835</c:v>
                </c:pt>
                <c:pt idx="857">
                  <c:v>41834</c:v>
                </c:pt>
                <c:pt idx="858">
                  <c:v>41831</c:v>
                </c:pt>
                <c:pt idx="859">
                  <c:v>41830</c:v>
                </c:pt>
                <c:pt idx="860">
                  <c:v>41829</c:v>
                </c:pt>
                <c:pt idx="861">
                  <c:v>41828</c:v>
                </c:pt>
                <c:pt idx="862">
                  <c:v>41827</c:v>
                </c:pt>
                <c:pt idx="863">
                  <c:v>41824</c:v>
                </c:pt>
                <c:pt idx="864">
                  <c:v>41823</c:v>
                </c:pt>
                <c:pt idx="865">
                  <c:v>41822</c:v>
                </c:pt>
                <c:pt idx="866">
                  <c:v>41821</c:v>
                </c:pt>
                <c:pt idx="867">
                  <c:v>41820</c:v>
                </c:pt>
                <c:pt idx="868">
                  <c:v>41817</c:v>
                </c:pt>
                <c:pt idx="869">
                  <c:v>41816</c:v>
                </c:pt>
                <c:pt idx="870">
                  <c:v>41815</c:v>
                </c:pt>
                <c:pt idx="871">
                  <c:v>41814</c:v>
                </c:pt>
                <c:pt idx="872">
                  <c:v>41813</c:v>
                </c:pt>
                <c:pt idx="873">
                  <c:v>41810</c:v>
                </c:pt>
                <c:pt idx="874">
                  <c:v>41809</c:v>
                </c:pt>
                <c:pt idx="875">
                  <c:v>41808</c:v>
                </c:pt>
                <c:pt idx="876">
                  <c:v>41807</c:v>
                </c:pt>
                <c:pt idx="877">
                  <c:v>41806</c:v>
                </c:pt>
                <c:pt idx="878">
                  <c:v>41803</c:v>
                </c:pt>
                <c:pt idx="879">
                  <c:v>41802</c:v>
                </c:pt>
                <c:pt idx="880">
                  <c:v>41801</c:v>
                </c:pt>
                <c:pt idx="881">
                  <c:v>41800</c:v>
                </c:pt>
                <c:pt idx="882">
                  <c:v>41799</c:v>
                </c:pt>
                <c:pt idx="883">
                  <c:v>41796</c:v>
                </c:pt>
                <c:pt idx="884">
                  <c:v>41795</c:v>
                </c:pt>
                <c:pt idx="885">
                  <c:v>41794</c:v>
                </c:pt>
                <c:pt idx="886">
                  <c:v>41793</c:v>
                </c:pt>
                <c:pt idx="887">
                  <c:v>41792</c:v>
                </c:pt>
                <c:pt idx="888">
                  <c:v>41789</c:v>
                </c:pt>
                <c:pt idx="889">
                  <c:v>41788</c:v>
                </c:pt>
                <c:pt idx="890">
                  <c:v>41787</c:v>
                </c:pt>
                <c:pt idx="891">
                  <c:v>41786</c:v>
                </c:pt>
                <c:pt idx="892">
                  <c:v>41785</c:v>
                </c:pt>
                <c:pt idx="893">
                  <c:v>41782</c:v>
                </c:pt>
                <c:pt idx="894">
                  <c:v>41781</c:v>
                </c:pt>
                <c:pt idx="895">
                  <c:v>41780</c:v>
                </c:pt>
                <c:pt idx="896">
                  <c:v>41779</c:v>
                </c:pt>
                <c:pt idx="897">
                  <c:v>41778</c:v>
                </c:pt>
                <c:pt idx="898">
                  <c:v>41775</c:v>
                </c:pt>
                <c:pt idx="899">
                  <c:v>41774</c:v>
                </c:pt>
                <c:pt idx="900">
                  <c:v>41773</c:v>
                </c:pt>
                <c:pt idx="901">
                  <c:v>41772</c:v>
                </c:pt>
                <c:pt idx="902">
                  <c:v>41771</c:v>
                </c:pt>
                <c:pt idx="903">
                  <c:v>41768</c:v>
                </c:pt>
                <c:pt idx="904">
                  <c:v>41767</c:v>
                </c:pt>
                <c:pt idx="905">
                  <c:v>41766</c:v>
                </c:pt>
                <c:pt idx="906">
                  <c:v>41761</c:v>
                </c:pt>
                <c:pt idx="907">
                  <c:v>41760</c:v>
                </c:pt>
                <c:pt idx="908">
                  <c:v>41759</c:v>
                </c:pt>
                <c:pt idx="909">
                  <c:v>41757</c:v>
                </c:pt>
                <c:pt idx="910">
                  <c:v>41754</c:v>
                </c:pt>
                <c:pt idx="911">
                  <c:v>41753</c:v>
                </c:pt>
                <c:pt idx="912">
                  <c:v>41752</c:v>
                </c:pt>
                <c:pt idx="913">
                  <c:v>41751</c:v>
                </c:pt>
                <c:pt idx="914">
                  <c:v>41750</c:v>
                </c:pt>
                <c:pt idx="915">
                  <c:v>41747</c:v>
                </c:pt>
                <c:pt idx="916">
                  <c:v>41746</c:v>
                </c:pt>
                <c:pt idx="917">
                  <c:v>41745</c:v>
                </c:pt>
                <c:pt idx="918">
                  <c:v>41744</c:v>
                </c:pt>
                <c:pt idx="919">
                  <c:v>41743</c:v>
                </c:pt>
                <c:pt idx="920">
                  <c:v>41740</c:v>
                </c:pt>
                <c:pt idx="921">
                  <c:v>41739</c:v>
                </c:pt>
                <c:pt idx="922">
                  <c:v>41738</c:v>
                </c:pt>
                <c:pt idx="923">
                  <c:v>41737</c:v>
                </c:pt>
                <c:pt idx="924">
                  <c:v>41736</c:v>
                </c:pt>
                <c:pt idx="925">
                  <c:v>41733</c:v>
                </c:pt>
                <c:pt idx="926">
                  <c:v>41732</c:v>
                </c:pt>
                <c:pt idx="927">
                  <c:v>41731</c:v>
                </c:pt>
                <c:pt idx="928">
                  <c:v>41730</c:v>
                </c:pt>
                <c:pt idx="929">
                  <c:v>41729</c:v>
                </c:pt>
                <c:pt idx="930">
                  <c:v>41726</c:v>
                </c:pt>
                <c:pt idx="931">
                  <c:v>41725</c:v>
                </c:pt>
                <c:pt idx="932">
                  <c:v>41724</c:v>
                </c:pt>
                <c:pt idx="933">
                  <c:v>41723</c:v>
                </c:pt>
                <c:pt idx="934">
                  <c:v>41722</c:v>
                </c:pt>
                <c:pt idx="935">
                  <c:v>41718</c:v>
                </c:pt>
                <c:pt idx="936">
                  <c:v>41717</c:v>
                </c:pt>
                <c:pt idx="937">
                  <c:v>41716</c:v>
                </c:pt>
                <c:pt idx="938">
                  <c:v>41715</c:v>
                </c:pt>
                <c:pt idx="939">
                  <c:v>41712</c:v>
                </c:pt>
                <c:pt idx="940">
                  <c:v>41711</c:v>
                </c:pt>
                <c:pt idx="941">
                  <c:v>41710</c:v>
                </c:pt>
                <c:pt idx="942">
                  <c:v>41709</c:v>
                </c:pt>
                <c:pt idx="943">
                  <c:v>41708</c:v>
                </c:pt>
                <c:pt idx="944">
                  <c:v>41705</c:v>
                </c:pt>
                <c:pt idx="945">
                  <c:v>41704</c:v>
                </c:pt>
                <c:pt idx="946">
                  <c:v>41703</c:v>
                </c:pt>
                <c:pt idx="947">
                  <c:v>41702</c:v>
                </c:pt>
                <c:pt idx="948">
                  <c:v>41701</c:v>
                </c:pt>
                <c:pt idx="949">
                  <c:v>41698</c:v>
                </c:pt>
                <c:pt idx="950">
                  <c:v>41697</c:v>
                </c:pt>
                <c:pt idx="951">
                  <c:v>41696</c:v>
                </c:pt>
                <c:pt idx="952">
                  <c:v>41695</c:v>
                </c:pt>
                <c:pt idx="953">
                  <c:v>41694</c:v>
                </c:pt>
                <c:pt idx="954">
                  <c:v>41691</c:v>
                </c:pt>
                <c:pt idx="955">
                  <c:v>41690</c:v>
                </c:pt>
                <c:pt idx="956">
                  <c:v>41689</c:v>
                </c:pt>
                <c:pt idx="957">
                  <c:v>41688</c:v>
                </c:pt>
                <c:pt idx="958">
                  <c:v>41687</c:v>
                </c:pt>
                <c:pt idx="959">
                  <c:v>41684</c:v>
                </c:pt>
                <c:pt idx="960">
                  <c:v>41683</c:v>
                </c:pt>
                <c:pt idx="961">
                  <c:v>41682</c:v>
                </c:pt>
                <c:pt idx="962">
                  <c:v>41680</c:v>
                </c:pt>
                <c:pt idx="963">
                  <c:v>41677</c:v>
                </c:pt>
                <c:pt idx="964">
                  <c:v>41676</c:v>
                </c:pt>
                <c:pt idx="965">
                  <c:v>41675</c:v>
                </c:pt>
                <c:pt idx="966">
                  <c:v>41674</c:v>
                </c:pt>
                <c:pt idx="967">
                  <c:v>41673</c:v>
                </c:pt>
                <c:pt idx="968">
                  <c:v>41670</c:v>
                </c:pt>
                <c:pt idx="969">
                  <c:v>41669</c:v>
                </c:pt>
                <c:pt idx="970">
                  <c:v>41668</c:v>
                </c:pt>
                <c:pt idx="971">
                  <c:v>41667</c:v>
                </c:pt>
                <c:pt idx="972">
                  <c:v>41666</c:v>
                </c:pt>
                <c:pt idx="973">
                  <c:v>41663</c:v>
                </c:pt>
                <c:pt idx="974">
                  <c:v>41662</c:v>
                </c:pt>
                <c:pt idx="975">
                  <c:v>41661</c:v>
                </c:pt>
                <c:pt idx="976">
                  <c:v>41660</c:v>
                </c:pt>
                <c:pt idx="977">
                  <c:v>41659</c:v>
                </c:pt>
                <c:pt idx="978">
                  <c:v>41656</c:v>
                </c:pt>
                <c:pt idx="979">
                  <c:v>41655</c:v>
                </c:pt>
                <c:pt idx="980">
                  <c:v>41654</c:v>
                </c:pt>
                <c:pt idx="981">
                  <c:v>41653</c:v>
                </c:pt>
                <c:pt idx="982">
                  <c:v>41649</c:v>
                </c:pt>
                <c:pt idx="983">
                  <c:v>41648</c:v>
                </c:pt>
                <c:pt idx="984">
                  <c:v>41647</c:v>
                </c:pt>
                <c:pt idx="985">
                  <c:v>41646</c:v>
                </c:pt>
                <c:pt idx="986">
                  <c:v>41645</c:v>
                </c:pt>
                <c:pt idx="987">
                  <c:v>41638</c:v>
                </c:pt>
                <c:pt idx="988">
                  <c:v>41635</c:v>
                </c:pt>
                <c:pt idx="989">
                  <c:v>41634</c:v>
                </c:pt>
                <c:pt idx="990">
                  <c:v>41633</c:v>
                </c:pt>
                <c:pt idx="991">
                  <c:v>41632</c:v>
                </c:pt>
                <c:pt idx="992">
                  <c:v>41628</c:v>
                </c:pt>
                <c:pt idx="993">
                  <c:v>41627</c:v>
                </c:pt>
                <c:pt idx="994">
                  <c:v>41626</c:v>
                </c:pt>
                <c:pt idx="995">
                  <c:v>41625</c:v>
                </c:pt>
                <c:pt idx="996">
                  <c:v>41624</c:v>
                </c:pt>
                <c:pt idx="997">
                  <c:v>41621</c:v>
                </c:pt>
                <c:pt idx="998">
                  <c:v>41620</c:v>
                </c:pt>
                <c:pt idx="999">
                  <c:v>41619</c:v>
                </c:pt>
                <c:pt idx="1000">
                  <c:v>41618</c:v>
                </c:pt>
                <c:pt idx="1001">
                  <c:v>41617</c:v>
                </c:pt>
                <c:pt idx="1002">
                  <c:v>41614</c:v>
                </c:pt>
                <c:pt idx="1003">
                  <c:v>41613</c:v>
                </c:pt>
                <c:pt idx="1004">
                  <c:v>41612</c:v>
                </c:pt>
                <c:pt idx="1005">
                  <c:v>41611</c:v>
                </c:pt>
                <c:pt idx="1006">
                  <c:v>41610</c:v>
                </c:pt>
                <c:pt idx="1007">
                  <c:v>41607</c:v>
                </c:pt>
                <c:pt idx="1008">
                  <c:v>41606</c:v>
                </c:pt>
                <c:pt idx="1009">
                  <c:v>41605</c:v>
                </c:pt>
                <c:pt idx="1010">
                  <c:v>41604</c:v>
                </c:pt>
                <c:pt idx="1011">
                  <c:v>41603</c:v>
                </c:pt>
                <c:pt idx="1012">
                  <c:v>41600</c:v>
                </c:pt>
                <c:pt idx="1013">
                  <c:v>41599</c:v>
                </c:pt>
                <c:pt idx="1014">
                  <c:v>41598</c:v>
                </c:pt>
                <c:pt idx="1015">
                  <c:v>41597</c:v>
                </c:pt>
                <c:pt idx="1016">
                  <c:v>41596</c:v>
                </c:pt>
                <c:pt idx="1017">
                  <c:v>41593</c:v>
                </c:pt>
                <c:pt idx="1018">
                  <c:v>41592</c:v>
                </c:pt>
                <c:pt idx="1019">
                  <c:v>41591</c:v>
                </c:pt>
                <c:pt idx="1020">
                  <c:v>41590</c:v>
                </c:pt>
                <c:pt idx="1021">
                  <c:v>41589</c:v>
                </c:pt>
                <c:pt idx="1022">
                  <c:v>41586</c:v>
                </c:pt>
                <c:pt idx="1023">
                  <c:v>41585</c:v>
                </c:pt>
                <c:pt idx="1024">
                  <c:v>41584</c:v>
                </c:pt>
                <c:pt idx="1025">
                  <c:v>41583</c:v>
                </c:pt>
                <c:pt idx="1026">
                  <c:v>41579</c:v>
                </c:pt>
                <c:pt idx="1027">
                  <c:v>41578</c:v>
                </c:pt>
                <c:pt idx="1028">
                  <c:v>41577</c:v>
                </c:pt>
                <c:pt idx="1029">
                  <c:v>41576</c:v>
                </c:pt>
                <c:pt idx="1030">
                  <c:v>41575</c:v>
                </c:pt>
                <c:pt idx="1031">
                  <c:v>41572</c:v>
                </c:pt>
                <c:pt idx="1032">
                  <c:v>41571</c:v>
                </c:pt>
                <c:pt idx="1033">
                  <c:v>41570</c:v>
                </c:pt>
                <c:pt idx="1034">
                  <c:v>41569</c:v>
                </c:pt>
                <c:pt idx="1035">
                  <c:v>41568</c:v>
                </c:pt>
                <c:pt idx="1036">
                  <c:v>41565</c:v>
                </c:pt>
                <c:pt idx="1037">
                  <c:v>41564</c:v>
                </c:pt>
                <c:pt idx="1038">
                  <c:v>41563</c:v>
                </c:pt>
                <c:pt idx="1039">
                  <c:v>41562</c:v>
                </c:pt>
                <c:pt idx="1040">
                  <c:v>41558</c:v>
                </c:pt>
                <c:pt idx="1041">
                  <c:v>41557</c:v>
                </c:pt>
                <c:pt idx="1042">
                  <c:v>41556</c:v>
                </c:pt>
                <c:pt idx="1043">
                  <c:v>41555</c:v>
                </c:pt>
                <c:pt idx="1044">
                  <c:v>41554</c:v>
                </c:pt>
                <c:pt idx="1045">
                  <c:v>41551</c:v>
                </c:pt>
                <c:pt idx="1046">
                  <c:v>41550</c:v>
                </c:pt>
                <c:pt idx="1047">
                  <c:v>41549</c:v>
                </c:pt>
                <c:pt idx="1048">
                  <c:v>41548</c:v>
                </c:pt>
                <c:pt idx="1049">
                  <c:v>41547</c:v>
                </c:pt>
                <c:pt idx="1050">
                  <c:v>41544</c:v>
                </c:pt>
                <c:pt idx="1051">
                  <c:v>41543</c:v>
                </c:pt>
                <c:pt idx="1052">
                  <c:v>41542</c:v>
                </c:pt>
                <c:pt idx="1053">
                  <c:v>41541</c:v>
                </c:pt>
                <c:pt idx="1054">
                  <c:v>41537</c:v>
                </c:pt>
                <c:pt idx="1055">
                  <c:v>41536</c:v>
                </c:pt>
                <c:pt idx="1056">
                  <c:v>41535</c:v>
                </c:pt>
                <c:pt idx="1057">
                  <c:v>41534</c:v>
                </c:pt>
                <c:pt idx="1058">
                  <c:v>41530</c:v>
                </c:pt>
                <c:pt idx="1059">
                  <c:v>41529</c:v>
                </c:pt>
                <c:pt idx="1060">
                  <c:v>41528</c:v>
                </c:pt>
                <c:pt idx="1061">
                  <c:v>41527</c:v>
                </c:pt>
                <c:pt idx="1062">
                  <c:v>41526</c:v>
                </c:pt>
                <c:pt idx="1063">
                  <c:v>41523</c:v>
                </c:pt>
                <c:pt idx="1064">
                  <c:v>41522</c:v>
                </c:pt>
                <c:pt idx="1065">
                  <c:v>41521</c:v>
                </c:pt>
                <c:pt idx="1066">
                  <c:v>41520</c:v>
                </c:pt>
                <c:pt idx="1067">
                  <c:v>41519</c:v>
                </c:pt>
                <c:pt idx="1068">
                  <c:v>41516</c:v>
                </c:pt>
                <c:pt idx="1069">
                  <c:v>41515</c:v>
                </c:pt>
                <c:pt idx="1070">
                  <c:v>41514</c:v>
                </c:pt>
                <c:pt idx="1071">
                  <c:v>41513</c:v>
                </c:pt>
                <c:pt idx="1072">
                  <c:v>41512</c:v>
                </c:pt>
                <c:pt idx="1073">
                  <c:v>41509</c:v>
                </c:pt>
                <c:pt idx="1074">
                  <c:v>41508</c:v>
                </c:pt>
                <c:pt idx="1075">
                  <c:v>41507</c:v>
                </c:pt>
                <c:pt idx="1076">
                  <c:v>41506</c:v>
                </c:pt>
                <c:pt idx="1077">
                  <c:v>41505</c:v>
                </c:pt>
                <c:pt idx="1078">
                  <c:v>41502</c:v>
                </c:pt>
                <c:pt idx="1079">
                  <c:v>41501</c:v>
                </c:pt>
                <c:pt idx="1080">
                  <c:v>41500</c:v>
                </c:pt>
                <c:pt idx="1081">
                  <c:v>41499</c:v>
                </c:pt>
                <c:pt idx="1082">
                  <c:v>41498</c:v>
                </c:pt>
                <c:pt idx="1083">
                  <c:v>41495</c:v>
                </c:pt>
                <c:pt idx="1084">
                  <c:v>41494</c:v>
                </c:pt>
                <c:pt idx="1085">
                  <c:v>41493</c:v>
                </c:pt>
                <c:pt idx="1086">
                  <c:v>41492</c:v>
                </c:pt>
                <c:pt idx="1087">
                  <c:v>41491</c:v>
                </c:pt>
                <c:pt idx="1088">
                  <c:v>41488</c:v>
                </c:pt>
                <c:pt idx="1089">
                  <c:v>41487</c:v>
                </c:pt>
                <c:pt idx="1090">
                  <c:v>41486</c:v>
                </c:pt>
                <c:pt idx="1091">
                  <c:v>41485</c:v>
                </c:pt>
                <c:pt idx="1092">
                  <c:v>41484</c:v>
                </c:pt>
                <c:pt idx="1093">
                  <c:v>41481</c:v>
                </c:pt>
                <c:pt idx="1094">
                  <c:v>41480</c:v>
                </c:pt>
                <c:pt idx="1095">
                  <c:v>41479</c:v>
                </c:pt>
                <c:pt idx="1096">
                  <c:v>41478</c:v>
                </c:pt>
                <c:pt idx="1097">
                  <c:v>41477</c:v>
                </c:pt>
                <c:pt idx="1098">
                  <c:v>41474</c:v>
                </c:pt>
                <c:pt idx="1099">
                  <c:v>41473</c:v>
                </c:pt>
                <c:pt idx="1100">
                  <c:v>41472</c:v>
                </c:pt>
                <c:pt idx="1101">
                  <c:v>41471</c:v>
                </c:pt>
                <c:pt idx="1102">
                  <c:v>41467</c:v>
                </c:pt>
                <c:pt idx="1103">
                  <c:v>41466</c:v>
                </c:pt>
                <c:pt idx="1104">
                  <c:v>41465</c:v>
                </c:pt>
                <c:pt idx="1105">
                  <c:v>41464</c:v>
                </c:pt>
                <c:pt idx="1106">
                  <c:v>41463</c:v>
                </c:pt>
                <c:pt idx="1107">
                  <c:v>41460</c:v>
                </c:pt>
                <c:pt idx="1108">
                  <c:v>41459</c:v>
                </c:pt>
                <c:pt idx="1109">
                  <c:v>41458</c:v>
                </c:pt>
                <c:pt idx="1110">
                  <c:v>41457</c:v>
                </c:pt>
                <c:pt idx="1111">
                  <c:v>41456</c:v>
                </c:pt>
                <c:pt idx="1112">
                  <c:v>41453</c:v>
                </c:pt>
                <c:pt idx="1113">
                  <c:v>41452</c:v>
                </c:pt>
                <c:pt idx="1114">
                  <c:v>41451</c:v>
                </c:pt>
                <c:pt idx="1115">
                  <c:v>41450</c:v>
                </c:pt>
                <c:pt idx="1116">
                  <c:v>41449</c:v>
                </c:pt>
                <c:pt idx="1117">
                  <c:v>41446</c:v>
                </c:pt>
                <c:pt idx="1118">
                  <c:v>41445</c:v>
                </c:pt>
                <c:pt idx="1119">
                  <c:v>41444</c:v>
                </c:pt>
                <c:pt idx="1120">
                  <c:v>41443</c:v>
                </c:pt>
                <c:pt idx="1121">
                  <c:v>41442</c:v>
                </c:pt>
                <c:pt idx="1122">
                  <c:v>41439</c:v>
                </c:pt>
                <c:pt idx="1123">
                  <c:v>41438</c:v>
                </c:pt>
                <c:pt idx="1124">
                  <c:v>41437</c:v>
                </c:pt>
                <c:pt idx="1125">
                  <c:v>41436</c:v>
                </c:pt>
                <c:pt idx="1126">
                  <c:v>41435</c:v>
                </c:pt>
                <c:pt idx="1127">
                  <c:v>41432</c:v>
                </c:pt>
                <c:pt idx="1128">
                  <c:v>41431</c:v>
                </c:pt>
                <c:pt idx="1129">
                  <c:v>41430</c:v>
                </c:pt>
                <c:pt idx="1130">
                  <c:v>41429</c:v>
                </c:pt>
                <c:pt idx="1131">
                  <c:v>41428</c:v>
                </c:pt>
                <c:pt idx="1132">
                  <c:v>41425</c:v>
                </c:pt>
                <c:pt idx="1133">
                  <c:v>41424</c:v>
                </c:pt>
                <c:pt idx="1134">
                  <c:v>41423</c:v>
                </c:pt>
                <c:pt idx="1135">
                  <c:v>41422</c:v>
                </c:pt>
                <c:pt idx="1136">
                  <c:v>41421</c:v>
                </c:pt>
                <c:pt idx="1137">
                  <c:v>41418</c:v>
                </c:pt>
                <c:pt idx="1138">
                  <c:v>41417</c:v>
                </c:pt>
                <c:pt idx="1139">
                  <c:v>41416</c:v>
                </c:pt>
                <c:pt idx="1140">
                  <c:v>41415</c:v>
                </c:pt>
                <c:pt idx="1141">
                  <c:v>41414</c:v>
                </c:pt>
                <c:pt idx="1142">
                  <c:v>41411</c:v>
                </c:pt>
                <c:pt idx="1143">
                  <c:v>41410</c:v>
                </c:pt>
                <c:pt idx="1144">
                  <c:v>41409</c:v>
                </c:pt>
                <c:pt idx="1145">
                  <c:v>41408</c:v>
                </c:pt>
                <c:pt idx="1146">
                  <c:v>41407</c:v>
                </c:pt>
                <c:pt idx="1147">
                  <c:v>41404</c:v>
                </c:pt>
                <c:pt idx="1148">
                  <c:v>41403</c:v>
                </c:pt>
                <c:pt idx="1149">
                  <c:v>41402</c:v>
                </c:pt>
                <c:pt idx="1150">
                  <c:v>41401</c:v>
                </c:pt>
                <c:pt idx="1151">
                  <c:v>41396</c:v>
                </c:pt>
                <c:pt idx="1152">
                  <c:v>41395</c:v>
                </c:pt>
                <c:pt idx="1153">
                  <c:v>41394</c:v>
                </c:pt>
                <c:pt idx="1154">
                  <c:v>41390</c:v>
                </c:pt>
                <c:pt idx="1155">
                  <c:v>41389</c:v>
                </c:pt>
                <c:pt idx="1156">
                  <c:v>41388</c:v>
                </c:pt>
                <c:pt idx="1157">
                  <c:v>41387</c:v>
                </c:pt>
                <c:pt idx="1158">
                  <c:v>41386</c:v>
                </c:pt>
                <c:pt idx="1159">
                  <c:v>41383</c:v>
                </c:pt>
                <c:pt idx="1160">
                  <c:v>41382</c:v>
                </c:pt>
                <c:pt idx="1161">
                  <c:v>41381</c:v>
                </c:pt>
                <c:pt idx="1162">
                  <c:v>41380</c:v>
                </c:pt>
                <c:pt idx="1163">
                  <c:v>41379</c:v>
                </c:pt>
                <c:pt idx="1164">
                  <c:v>41376</c:v>
                </c:pt>
                <c:pt idx="1165">
                  <c:v>41375</c:v>
                </c:pt>
                <c:pt idx="1166">
                  <c:v>41374</c:v>
                </c:pt>
                <c:pt idx="1167">
                  <c:v>41373</c:v>
                </c:pt>
                <c:pt idx="1168">
                  <c:v>41372</c:v>
                </c:pt>
                <c:pt idx="1169">
                  <c:v>41369</c:v>
                </c:pt>
                <c:pt idx="1170">
                  <c:v>41368</c:v>
                </c:pt>
                <c:pt idx="1171">
                  <c:v>41367</c:v>
                </c:pt>
                <c:pt idx="1172">
                  <c:v>41366</c:v>
                </c:pt>
                <c:pt idx="1173">
                  <c:v>41365</c:v>
                </c:pt>
                <c:pt idx="1174">
                  <c:v>41362</c:v>
                </c:pt>
                <c:pt idx="1175">
                  <c:v>41361</c:v>
                </c:pt>
                <c:pt idx="1176">
                  <c:v>41360</c:v>
                </c:pt>
                <c:pt idx="1177">
                  <c:v>41359</c:v>
                </c:pt>
                <c:pt idx="1178">
                  <c:v>41358</c:v>
                </c:pt>
                <c:pt idx="1179">
                  <c:v>41355</c:v>
                </c:pt>
                <c:pt idx="1180">
                  <c:v>41354</c:v>
                </c:pt>
                <c:pt idx="1181">
                  <c:v>41352</c:v>
                </c:pt>
                <c:pt idx="1182">
                  <c:v>41351</c:v>
                </c:pt>
                <c:pt idx="1183">
                  <c:v>41348</c:v>
                </c:pt>
                <c:pt idx="1184">
                  <c:v>41347</c:v>
                </c:pt>
                <c:pt idx="1185">
                  <c:v>41346</c:v>
                </c:pt>
                <c:pt idx="1186">
                  <c:v>41345</c:v>
                </c:pt>
                <c:pt idx="1187">
                  <c:v>41344</c:v>
                </c:pt>
                <c:pt idx="1188">
                  <c:v>41341</c:v>
                </c:pt>
                <c:pt idx="1189">
                  <c:v>41340</c:v>
                </c:pt>
                <c:pt idx="1190">
                  <c:v>41339</c:v>
                </c:pt>
                <c:pt idx="1191">
                  <c:v>41338</c:v>
                </c:pt>
                <c:pt idx="1192">
                  <c:v>41337</c:v>
                </c:pt>
                <c:pt idx="1193">
                  <c:v>41334</c:v>
                </c:pt>
                <c:pt idx="1194">
                  <c:v>41333</c:v>
                </c:pt>
                <c:pt idx="1195">
                  <c:v>41332</c:v>
                </c:pt>
                <c:pt idx="1196">
                  <c:v>41331</c:v>
                </c:pt>
                <c:pt idx="1197">
                  <c:v>41330</c:v>
                </c:pt>
                <c:pt idx="1198">
                  <c:v>41327</c:v>
                </c:pt>
                <c:pt idx="1199">
                  <c:v>41326</c:v>
                </c:pt>
                <c:pt idx="1200">
                  <c:v>41325</c:v>
                </c:pt>
                <c:pt idx="1201">
                  <c:v>41324</c:v>
                </c:pt>
                <c:pt idx="1202">
                  <c:v>41323</c:v>
                </c:pt>
                <c:pt idx="1203">
                  <c:v>41320</c:v>
                </c:pt>
                <c:pt idx="1204">
                  <c:v>41319</c:v>
                </c:pt>
                <c:pt idx="1205">
                  <c:v>41318</c:v>
                </c:pt>
                <c:pt idx="1206">
                  <c:v>41317</c:v>
                </c:pt>
                <c:pt idx="1207">
                  <c:v>41313</c:v>
                </c:pt>
                <c:pt idx="1208">
                  <c:v>41312</c:v>
                </c:pt>
                <c:pt idx="1209">
                  <c:v>41311</c:v>
                </c:pt>
                <c:pt idx="1210">
                  <c:v>41310</c:v>
                </c:pt>
                <c:pt idx="1211">
                  <c:v>41309</c:v>
                </c:pt>
                <c:pt idx="1212">
                  <c:v>41306</c:v>
                </c:pt>
                <c:pt idx="1213">
                  <c:v>41305</c:v>
                </c:pt>
                <c:pt idx="1214">
                  <c:v>41304</c:v>
                </c:pt>
                <c:pt idx="1215">
                  <c:v>41303</c:v>
                </c:pt>
                <c:pt idx="1216">
                  <c:v>41302</c:v>
                </c:pt>
                <c:pt idx="1217">
                  <c:v>41299</c:v>
                </c:pt>
                <c:pt idx="1218">
                  <c:v>41298</c:v>
                </c:pt>
                <c:pt idx="1219">
                  <c:v>41297</c:v>
                </c:pt>
                <c:pt idx="1220">
                  <c:v>41296</c:v>
                </c:pt>
                <c:pt idx="1221">
                  <c:v>41295</c:v>
                </c:pt>
                <c:pt idx="1222">
                  <c:v>41292</c:v>
                </c:pt>
                <c:pt idx="1223">
                  <c:v>41291</c:v>
                </c:pt>
                <c:pt idx="1224">
                  <c:v>41290</c:v>
                </c:pt>
                <c:pt idx="1225">
                  <c:v>41289</c:v>
                </c:pt>
                <c:pt idx="1226">
                  <c:v>41285</c:v>
                </c:pt>
                <c:pt idx="1227">
                  <c:v>41284</c:v>
                </c:pt>
                <c:pt idx="1228">
                  <c:v>41283</c:v>
                </c:pt>
                <c:pt idx="1229">
                  <c:v>41282</c:v>
                </c:pt>
                <c:pt idx="1230">
                  <c:v>41281</c:v>
                </c:pt>
                <c:pt idx="1231">
                  <c:v>41278</c:v>
                </c:pt>
                <c:pt idx="1232">
                  <c:v>41271</c:v>
                </c:pt>
                <c:pt idx="1233">
                  <c:v>41270</c:v>
                </c:pt>
                <c:pt idx="1234">
                  <c:v>41269</c:v>
                </c:pt>
                <c:pt idx="1235">
                  <c:v>41268</c:v>
                </c:pt>
                <c:pt idx="1236">
                  <c:v>41264</c:v>
                </c:pt>
                <c:pt idx="1237">
                  <c:v>41263</c:v>
                </c:pt>
                <c:pt idx="1238">
                  <c:v>41262</c:v>
                </c:pt>
                <c:pt idx="1239">
                  <c:v>41261</c:v>
                </c:pt>
                <c:pt idx="1240">
                  <c:v>41260</c:v>
                </c:pt>
                <c:pt idx="1241">
                  <c:v>41257</c:v>
                </c:pt>
                <c:pt idx="1242">
                  <c:v>41256</c:v>
                </c:pt>
                <c:pt idx="1243">
                  <c:v>41255</c:v>
                </c:pt>
                <c:pt idx="1244">
                  <c:v>41254</c:v>
                </c:pt>
                <c:pt idx="1245">
                  <c:v>41253</c:v>
                </c:pt>
                <c:pt idx="1246">
                  <c:v>41250</c:v>
                </c:pt>
                <c:pt idx="1247">
                  <c:v>41249</c:v>
                </c:pt>
                <c:pt idx="1248">
                  <c:v>41248</c:v>
                </c:pt>
                <c:pt idx="1249">
                  <c:v>41247</c:v>
                </c:pt>
                <c:pt idx="1250">
                  <c:v>41246</c:v>
                </c:pt>
                <c:pt idx="1251">
                  <c:v>41243</c:v>
                </c:pt>
                <c:pt idx="1252">
                  <c:v>41242</c:v>
                </c:pt>
                <c:pt idx="1253">
                  <c:v>41241</c:v>
                </c:pt>
                <c:pt idx="1254">
                  <c:v>41240</c:v>
                </c:pt>
                <c:pt idx="1255">
                  <c:v>41239</c:v>
                </c:pt>
                <c:pt idx="1256">
                  <c:v>41235</c:v>
                </c:pt>
                <c:pt idx="1257">
                  <c:v>41234</c:v>
                </c:pt>
                <c:pt idx="1258">
                  <c:v>41233</c:v>
                </c:pt>
                <c:pt idx="1259">
                  <c:v>41232</c:v>
                </c:pt>
                <c:pt idx="1260">
                  <c:v>41229</c:v>
                </c:pt>
                <c:pt idx="1261">
                  <c:v>41228</c:v>
                </c:pt>
                <c:pt idx="1262">
                  <c:v>41227</c:v>
                </c:pt>
                <c:pt idx="1263">
                  <c:v>41226</c:v>
                </c:pt>
                <c:pt idx="1264">
                  <c:v>41225</c:v>
                </c:pt>
                <c:pt idx="1265">
                  <c:v>41222</c:v>
                </c:pt>
                <c:pt idx="1266">
                  <c:v>41221</c:v>
                </c:pt>
                <c:pt idx="1267">
                  <c:v>41220</c:v>
                </c:pt>
                <c:pt idx="1268">
                  <c:v>41219</c:v>
                </c:pt>
                <c:pt idx="1269">
                  <c:v>41218</c:v>
                </c:pt>
                <c:pt idx="1270">
                  <c:v>41215</c:v>
                </c:pt>
                <c:pt idx="1271">
                  <c:v>41214</c:v>
                </c:pt>
                <c:pt idx="1272">
                  <c:v>41213</c:v>
                </c:pt>
                <c:pt idx="1273">
                  <c:v>41212</c:v>
                </c:pt>
                <c:pt idx="1274">
                  <c:v>41211</c:v>
                </c:pt>
                <c:pt idx="1275">
                  <c:v>41208</c:v>
                </c:pt>
                <c:pt idx="1276">
                  <c:v>41207</c:v>
                </c:pt>
                <c:pt idx="1277">
                  <c:v>41206</c:v>
                </c:pt>
                <c:pt idx="1278">
                  <c:v>41205</c:v>
                </c:pt>
                <c:pt idx="1279">
                  <c:v>41204</c:v>
                </c:pt>
                <c:pt idx="1280">
                  <c:v>41201</c:v>
                </c:pt>
                <c:pt idx="1281">
                  <c:v>41200</c:v>
                </c:pt>
                <c:pt idx="1282">
                  <c:v>41199</c:v>
                </c:pt>
                <c:pt idx="1283">
                  <c:v>41198</c:v>
                </c:pt>
                <c:pt idx="1284">
                  <c:v>41197</c:v>
                </c:pt>
                <c:pt idx="1285">
                  <c:v>41194</c:v>
                </c:pt>
                <c:pt idx="1286">
                  <c:v>41193</c:v>
                </c:pt>
                <c:pt idx="1287">
                  <c:v>41192</c:v>
                </c:pt>
                <c:pt idx="1288">
                  <c:v>41191</c:v>
                </c:pt>
                <c:pt idx="1289">
                  <c:v>41187</c:v>
                </c:pt>
                <c:pt idx="1290">
                  <c:v>41186</c:v>
                </c:pt>
                <c:pt idx="1291">
                  <c:v>41185</c:v>
                </c:pt>
                <c:pt idx="1292">
                  <c:v>41184</c:v>
                </c:pt>
                <c:pt idx="1293">
                  <c:v>41183</c:v>
                </c:pt>
                <c:pt idx="1294">
                  <c:v>41180</c:v>
                </c:pt>
                <c:pt idx="1295">
                  <c:v>41179</c:v>
                </c:pt>
                <c:pt idx="1296">
                  <c:v>41178</c:v>
                </c:pt>
                <c:pt idx="1297">
                  <c:v>41177</c:v>
                </c:pt>
                <c:pt idx="1298">
                  <c:v>41176</c:v>
                </c:pt>
                <c:pt idx="1299">
                  <c:v>41173</c:v>
                </c:pt>
                <c:pt idx="1300">
                  <c:v>41172</c:v>
                </c:pt>
                <c:pt idx="1301">
                  <c:v>41171</c:v>
                </c:pt>
                <c:pt idx="1302">
                  <c:v>41170</c:v>
                </c:pt>
                <c:pt idx="1303">
                  <c:v>41166</c:v>
                </c:pt>
                <c:pt idx="1304">
                  <c:v>41165</c:v>
                </c:pt>
                <c:pt idx="1305">
                  <c:v>41164</c:v>
                </c:pt>
                <c:pt idx="1306">
                  <c:v>41163</c:v>
                </c:pt>
                <c:pt idx="1307">
                  <c:v>41162</c:v>
                </c:pt>
                <c:pt idx="1308">
                  <c:v>41159</c:v>
                </c:pt>
                <c:pt idx="1309">
                  <c:v>41158</c:v>
                </c:pt>
                <c:pt idx="1310">
                  <c:v>41157</c:v>
                </c:pt>
                <c:pt idx="1311">
                  <c:v>41156</c:v>
                </c:pt>
                <c:pt idx="1312">
                  <c:v>41155</c:v>
                </c:pt>
                <c:pt idx="1313">
                  <c:v>41152</c:v>
                </c:pt>
                <c:pt idx="1314">
                  <c:v>41151</c:v>
                </c:pt>
                <c:pt idx="1315">
                  <c:v>41150</c:v>
                </c:pt>
                <c:pt idx="1316">
                  <c:v>41149</c:v>
                </c:pt>
                <c:pt idx="1317">
                  <c:v>41148</c:v>
                </c:pt>
                <c:pt idx="1318">
                  <c:v>41145</c:v>
                </c:pt>
                <c:pt idx="1319">
                  <c:v>41144</c:v>
                </c:pt>
                <c:pt idx="1320">
                  <c:v>41143</c:v>
                </c:pt>
                <c:pt idx="1321">
                  <c:v>41142</c:v>
                </c:pt>
                <c:pt idx="1322">
                  <c:v>41141</c:v>
                </c:pt>
                <c:pt idx="1323">
                  <c:v>41138</c:v>
                </c:pt>
                <c:pt idx="1324">
                  <c:v>41137</c:v>
                </c:pt>
                <c:pt idx="1325">
                  <c:v>41136</c:v>
                </c:pt>
                <c:pt idx="1326">
                  <c:v>41135</c:v>
                </c:pt>
                <c:pt idx="1327">
                  <c:v>41134</c:v>
                </c:pt>
                <c:pt idx="1328">
                  <c:v>41131</c:v>
                </c:pt>
                <c:pt idx="1329">
                  <c:v>41130</c:v>
                </c:pt>
                <c:pt idx="1330">
                  <c:v>41129</c:v>
                </c:pt>
                <c:pt idx="1331">
                  <c:v>41128</c:v>
                </c:pt>
                <c:pt idx="1332">
                  <c:v>41127</c:v>
                </c:pt>
                <c:pt idx="1333">
                  <c:v>41124</c:v>
                </c:pt>
                <c:pt idx="1334">
                  <c:v>41123</c:v>
                </c:pt>
                <c:pt idx="1335">
                  <c:v>41122</c:v>
                </c:pt>
                <c:pt idx="1336">
                  <c:v>41121</c:v>
                </c:pt>
                <c:pt idx="1337">
                  <c:v>41120</c:v>
                </c:pt>
                <c:pt idx="1338">
                  <c:v>41117</c:v>
                </c:pt>
                <c:pt idx="1339">
                  <c:v>41116</c:v>
                </c:pt>
                <c:pt idx="1340">
                  <c:v>41115</c:v>
                </c:pt>
                <c:pt idx="1341">
                  <c:v>41114</c:v>
                </c:pt>
                <c:pt idx="1342">
                  <c:v>41113</c:v>
                </c:pt>
                <c:pt idx="1343">
                  <c:v>41110</c:v>
                </c:pt>
                <c:pt idx="1344">
                  <c:v>41109</c:v>
                </c:pt>
                <c:pt idx="1345">
                  <c:v>41108</c:v>
                </c:pt>
                <c:pt idx="1346">
                  <c:v>41107</c:v>
                </c:pt>
                <c:pt idx="1347">
                  <c:v>41103</c:v>
                </c:pt>
                <c:pt idx="1348">
                  <c:v>41102</c:v>
                </c:pt>
                <c:pt idx="1349">
                  <c:v>41101</c:v>
                </c:pt>
                <c:pt idx="1350">
                  <c:v>41100</c:v>
                </c:pt>
                <c:pt idx="1351">
                  <c:v>41099</c:v>
                </c:pt>
                <c:pt idx="1352">
                  <c:v>41096</c:v>
                </c:pt>
                <c:pt idx="1353">
                  <c:v>41095</c:v>
                </c:pt>
                <c:pt idx="1354">
                  <c:v>41094</c:v>
                </c:pt>
                <c:pt idx="1355">
                  <c:v>41093</c:v>
                </c:pt>
                <c:pt idx="1356">
                  <c:v>41092</c:v>
                </c:pt>
                <c:pt idx="1357">
                  <c:v>41089</c:v>
                </c:pt>
                <c:pt idx="1358">
                  <c:v>41088</c:v>
                </c:pt>
                <c:pt idx="1359">
                  <c:v>41087</c:v>
                </c:pt>
                <c:pt idx="1360">
                  <c:v>41086</c:v>
                </c:pt>
                <c:pt idx="1361">
                  <c:v>41085</c:v>
                </c:pt>
                <c:pt idx="1362">
                  <c:v>41082</c:v>
                </c:pt>
                <c:pt idx="1363">
                  <c:v>41081</c:v>
                </c:pt>
                <c:pt idx="1364">
                  <c:v>41080</c:v>
                </c:pt>
                <c:pt idx="1365">
                  <c:v>41079</c:v>
                </c:pt>
                <c:pt idx="1366">
                  <c:v>41078</c:v>
                </c:pt>
                <c:pt idx="1367">
                  <c:v>41075</c:v>
                </c:pt>
                <c:pt idx="1368">
                  <c:v>41074</c:v>
                </c:pt>
                <c:pt idx="1369">
                  <c:v>41073</c:v>
                </c:pt>
                <c:pt idx="1370">
                  <c:v>41072</c:v>
                </c:pt>
                <c:pt idx="1371">
                  <c:v>41071</c:v>
                </c:pt>
                <c:pt idx="1372">
                  <c:v>41068</c:v>
                </c:pt>
                <c:pt idx="1373">
                  <c:v>41067</c:v>
                </c:pt>
                <c:pt idx="1374">
                  <c:v>41066</c:v>
                </c:pt>
                <c:pt idx="1375">
                  <c:v>41065</c:v>
                </c:pt>
                <c:pt idx="1376">
                  <c:v>41064</c:v>
                </c:pt>
                <c:pt idx="1377">
                  <c:v>41061</c:v>
                </c:pt>
                <c:pt idx="1378">
                  <c:v>41060</c:v>
                </c:pt>
                <c:pt idx="1379">
                  <c:v>41059</c:v>
                </c:pt>
                <c:pt idx="1380">
                  <c:v>41058</c:v>
                </c:pt>
                <c:pt idx="1381">
                  <c:v>41057</c:v>
                </c:pt>
                <c:pt idx="1382">
                  <c:v>41054</c:v>
                </c:pt>
                <c:pt idx="1383">
                  <c:v>41053</c:v>
                </c:pt>
                <c:pt idx="1384">
                  <c:v>41052</c:v>
                </c:pt>
                <c:pt idx="1385">
                  <c:v>41051</c:v>
                </c:pt>
                <c:pt idx="1386">
                  <c:v>41050</c:v>
                </c:pt>
                <c:pt idx="1387">
                  <c:v>41047</c:v>
                </c:pt>
                <c:pt idx="1388">
                  <c:v>41046</c:v>
                </c:pt>
                <c:pt idx="1389">
                  <c:v>41045</c:v>
                </c:pt>
                <c:pt idx="1390">
                  <c:v>41044</c:v>
                </c:pt>
                <c:pt idx="1391">
                  <c:v>41043</c:v>
                </c:pt>
                <c:pt idx="1392">
                  <c:v>41040</c:v>
                </c:pt>
                <c:pt idx="1393">
                  <c:v>41039</c:v>
                </c:pt>
                <c:pt idx="1394">
                  <c:v>41038</c:v>
                </c:pt>
                <c:pt idx="1395">
                  <c:v>41037</c:v>
                </c:pt>
                <c:pt idx="1396">
                  <c:v>41036</c:v>
                </c:pt>
                <c:pt idx="1397">
                  <c:v>41031</c:v>
                </c:pt>
                <c:pt idx="1398">
                  <c:v>41030</c:v>
                </c:pt>
                <c:pt idx="1399">
                  <c:v>41026</c:v>
                </c:pt>
                <c:pt idx="1400">
                  <c:v>41025</c:v>
                </c:pt>
                <c:pt idx="1401">
                  <c:v>41024</c:v>
                </c:pt>
                <c:pt idx="1402">
                  <c:v>41023</c:v>
                </c:pt>
                <c:pt idx="1403">
                  <c:v>41022</c:v>
                </c:pt>
                <c:pt idx="1404">
                  <c:v>41019</c:v>
                </c:pt>
                <c:pt idx="1405">
                  <c:v>41018</c:v>
                </c:pt>
                <c:pt idx="1406">
                  <c:v>41017</c:v>
                </c:pt>
                <c:pt idx="1407">
                  <c:v>41016</c:v>
                </c:pt>
                <c:pt idx="1408">
                  <c:v>41015</c:v>
                </c:pt>
                <c:pt idx="1409">
                  <c:v>41012</c:v>
                </c:pt>
                <c:pt idx="1410">
                  <c:v>41011</c:v>
                </c:pt>
                <c:pt idx="1411">
                  <c:v>41010</c:v>
                </c:pt>
                <c:pt idx="1412">
                  <c:v>41009</c:v>
                </c:pt>
                <c:pt idx="1413">
                  <c:v>41008</c:v>
                </c:pt>
                <c:pt idx="1414">
                  <c:v>41005</c:v>
                </c:pt>
                <c:pt idx="1415">
                  <c:v>41004</c:v>
                </c:pt>
                <c:pt idx="1416">
                  <c:v>41003</c:v>
                </c:pt>
                <c:pt idx="1417">
                  <c:v>41002</c:v>
                </c:pt>
                <c:pt idx="1418">
                  <c:v>41001</c:v>
                </c:pt>
                <c:pt idx="1419">
                  <c:v>40998</c:v>
                </c:pt>
                <c:pt idx="1420">
                  <c:v>40997</c:v>
                </c:pt>
                <c:pt idx="1421">
                  <c:v>40996</c:v>
                </c:pt>
                <c:pt idx="1422">
                  <c:v>40995</c:v>
                </c:pt>
                <c:pt idx="1423">
                  <c:v>40994</c:v>
                </c:pt>
                <c:pt idx="1424">
                  <c:v>40991</c:v>
                </c:pt>
                <c:pt idx="1425">
                  <c:v>40990</c:v>
                </c:pt>
                <c:pt idx="1426">
                  <c:v>40989</c:v>
                </c:pt>
                <c:pt idx="1427">
                  <c:v>40987</c:v>
                </c:pt>
                <c:pt idx="1428">
                  <c:v>40984</c:v>
                </c:pt>
                <c:pt idx="1429">
                  <c:v>40983</c:v>
                </c:pt>
                <c:pt idx="1430">
                  <c:v>40982</c:v>
                </c:pt>
                <c:pt idx="1431">
                  <c:v>40981</c:v>
                </c:pt>
                <c:pt idx="1432">
                  <c:v>40980</c:v>
                </c:pt>
                <c:pt idx="1433">
                  <c:v>40977</c:v>
                </c:pt>
                <c:pt idx="1434">
                  <c:v>40976</c:v>
                </c:pt>
                <c:pt idx="1435">
                  <c:v>40975</c:v>
                </c:pt>
                <c:pt idx="1436">
                  <c:v>40974</c:v>
                </c:pt>
                <c:pt idx="1437">
                  <c:v>40973</c:v>
                </c:pt>
                <c:pt idx="1438">
                  <c:v>40970</c:v>
                </c:pt>
                <c:pt idx="1439">
                  <c:v>40969</c:v>
                </c:pt>
                <c:pt idx="1440">
                  <c:v>40968</c:v>
                </c:pt>
                <c:pt idx="1441">
                  <c:v>40967</c:v>
                </c:pt>
                <c:pt idx="1442">
                  <c:v>40966</c:v>
                </c:pt>
                <c:pt idx="1443">
                  <c:v>40963</c:v>
                </c:pt>
                <c:pt idx="1444">
                  <c:v>40962</c:v>
                </c:pt>
                <c:pt idx="1445">
                  <c:v>40961</c:v>
                </c:pt>
                <c:pt idx="1446">
                  <c:v>40960</c:v>
                </c:pt>
                <c:pt idx="1447">
                  <c:v>40959</c:v>
                </c:pt>
                <c:pt idx="1448">
                  <c:v>40956</c:v>
                </c:pt>
                <c:pt idx="1449">
                  <c:v>40955</c:v>
                </c:pt>
                <c:pt idx="1450">
                  <c:v>40954</c:v>
                </c:pt>
                <c:pt idx="1451">
                  <c:v>40953</c:v>
                </c:pt>
                <c:pt idx="1452">
                  <c:v>40952</c:v>
                </c:pt>
                <c:pt idx="1453">
                  <c:v>40949</c:v>
                </c:pt>
                <c:pt idx="1454">
                  <c:v>40948</c:v>
                </c:pt>
              </c:numCache>
            </c:numRef>
          </c:cat>
          <c:val>
            <c:numRef>
              <c:f>信用!$AB$26:$AB$1480</c:f>
              <c:numCache>
                <c:formatCode>#,##0"円"</c:formatCode>
                <c:ptCount val="1455"/>
                <c:pt idx="0">
                  <c:v>899894.52000000048</c:v>
                </c:pt>
                <c:pt idx="1">
                  <c:v>899807.6800000004</c:v>
                </c:pt>
                <c:pt idx="2">
                  <c:v>899721.28000000049</c:v>
                </c:pt>
                <c:pt idx="3">
                  <c:v>899635.28000000049</c:v>
                </c:pt>
                <c:pt idx="4">
                  <c:v>899550.16000000038</c:v>
                </c:pt>
                <c:pt idx="5">
                  <c:v>899465.32000000053</c:v>
                </c:pt>
                <c:pt idx="6">
                  <c:v>899381.52000000048</c:v>
                </c:pt>
                <c:pt idx="7">
                  <c:v>897705.84000000055</c:v>
                </c:pt>
                <c:pt idx="8">
                  <c:v>896193.84000000043</c:v>
                </c:pt>
                <c:pt idx="9">
                  <c:v>894517.0400000005</c:v>
                </c:pt>
                <c:pt idx="10">
                  <c:v>894517.0400000005</c:v>
                </c:pt>
                <c:pt idx="11">
                  <c:v>893005.04000000039</c:v>
                </c:pt>
                <c:pt idx="12">
                  <c:v>892922.00000000047</c:v>
                </c:pt>
                <c:pt idx="13">
                  <c:v>892839.56000000041</c:v>
                </c:pt>
                <c:pt idx="14">
                  <c:v>892756.12000000034</c:v>
                </c:pt>
                <c:pt idx="15">
                  <c:v>892674.32000000041</c:v>
                </c:pt>
                <c:pt idx="16">
                  <c:v>890997.84000000043</c:v>
                </c:pt>
                <c:pt idx="17">
                  <c:v>890997.84000000043</c:v>
                </c:pt>
                <c:pt idx="18">
                  <c:v>889485.84000000043</c:v>
                </c:pt>
                <c:pt idx="19">
                  <c:v>889402.92000000039</c:v>
                </c:pt>
                <c:pt idx="20">
                  <c:v>889320.44000000041</c:v>
                </c:pt>
                <c:pt idx="21">
                  <c:v>889239.12000000046</c:v>
                </c:pt>
                <c:pt idx="22">
                  <c:v>889158.24000000034</c:v>
                </c:pt>
                <c:pt idx="23">
                  <c:v>887484.96000000043</c:v>
                </c:pt>
                <c:pt idx="24">
                  <c:v>887484.96000000043</c:v>
                </c:pt>
                <c:pt idx="25">
                  <c:v>887484.96000000043</c:v>
                </c:pt>
                <c:pt idx="26">
                  <c:v>885972.96000000054</c:v>
                </c:pt>
                <c:pt idx="27">
                  <c:v>885891.48000000056</c:v>
                </c:pt>
                <c:pt idx="28">
                  <c:v>885809.92000000051</c:v>
                </c:pt>
                <c:pt idx="29">
                  <c:v>884136.40000000061</c:v>
                </c:pt>
                <c:pt idx="30">
                  <c:v>883056.40000000049</c:v>
                </c:pt>
                <c:pt idx="31">
                  <c:v>882976.44000000041</c:v>
                </c:pt>
                <c:pt idx="32">
                  <c:v>882896.72000000044</c:v>
                </c:pt>
                <c:pt idx="33">
                  <c:v>882817.28000000049</c:v>
                </c:pt>
                <c:pt idx="34">
                  <c:v>881579.84000000043</c:v>
                </c:pt>
                <c:pt idx="35">
                  <c:v>880499.84000000043</c:v>
                </c:pt>
                <c:pt idx="36">
                  <c:v>880421.20000000042</c:v>
                </c:pt>
                <c:pt idx="37">
                  <c:v>879182.8000000004</c:v>
                </c:pt>
                <c:pt idx="38">
                  <c:v>879182.8000000004</c:v>
                </c:pt>
                <c:pt idx="39">
                  <c:v>879182.8000000004</c:v>
                </c:pt>
                <c:pt idx="40">
                  <c:v>879182.8000000004</c:v>
                </c:pt>
                <c:pt idx="41">
                  <c:v>877670.8000000004</c:v>
                </c:pt>
                <c:pt idx="42">
                  <c:v>877588.72000000032</c:v>
                </c:pt>
                <c:pt idx="43">
                  <c:v>875913.12000000046</c:v>
                </c:pt>
                <c:pt idx="44">
                  <c:v>875913.12000000046</c:v>
                </c:pt>
                <c:pt idx="45">
                  <c:v>874401.12000000046</c:v>
                </c:pt>
                <c:pt idx="46">
                  <c:v>874318.24000000046</c:v>
                </c:pt>
                <c:pt idx="47">
                  <c:v>872640.96000000054</c:v>
                </c:pt>
                <c:pt idx="48">
                  <c:v>871128.96000000066</c:v>
                </c:pt>
                <c:pt idx="49">
                  <c:v>871045.60000000056</c:v>
                </c:pt>
                <c:pt idx="50">
                  <c:v>869366.56000000064</c:v>
                </c:pt>
                <c:pt idx="51">
                  <c:v>867854.56000000064</c:v>
                </c:pt>
                <c:pt idx="52">
                  <c:v>867772.72000000055</c:v>
                </c:pt>
                <c:pt idx="53">
                  <c:v>867691.68000000063</c:v>
                </c:pt>
                <c:pt idx="54">
                  <c:v>866019.44000000053</c:v>
                </c:pt>
                <c:pt idx="55">
                  <c:v>864939.44000000053</c:v>
                </c:pt>
                <c:pt idx="56">
                  <c:v>863699.60000000044</c:v>
                </c:pt>
                <c:pt idx="57">
                  <c:v>862619.60000000044</c:v>
                </c:pt>
                <c:pt idx="58">
                  <c:v>862539.68000000052</c:v>
                </c:pt>
                <c:pt idx="59">
                  <c:v>860867.28000000061</c:v>
                </c:pt>
                <c:pt idx="60">
                  <c:v>860867.28000000061</c:v>
                </c:pt>
                <c:pt idx="61">
                  <c:v>859787.28000000061</c:v>
                </c:pt>
                <c:pt idx="62">
                  <c:v>858548.96000000066</c:v>
                </c:pt>
                <c:pt idx="63">
                  <c:v>857468.96000000054</c:v>
                </c:pt>
                <c:pt idx="64">
                  <c:v>856230.16000000061</c:v>
                </c:pt>
                <c:pt idx="65">
                  <c:v>855150.16000000073</c:v>
                </c:pt>
                <c:pt idx="66">
                  <c:v>855071.16000000073</c:v>
                </c:pt>
                <c:pt idx="67">
                  <c:v>854992.16000000073</c:v>
                </c:pt>
                <c:pt idx="68">
                  <c:v>853754.32000000065</c:v>
                </c:pt>
                <c:pt idx="69">
                  <c:v>852674.32000000065</c:v>
                </c:pt>
                <c:pt idx="70">
                  <c:v>851435.5200000006</c:v>
                </c:pt>
                <c:pt idx="71">
                  <c:v>850355.52000000072</c:v>
                </c:pt>
                <c:pt idx="72">
                  <c:v>850275.64000000071</c:v>
                </c:pt>
                <c:pt idx="73">
                  <c:v>849036.60000000079</c:v>
                </c:pt>
                <c:pt idx="74">
                  <c:v>847956.60000000079</c:v>
                </c:pt>
                <c:pt idx="75">
                  <c:v>847877.32000000088</c:v>
                </c:pt>
                <c:pt idx="76">
                  <c:v>847798.96000000078</c:v>
                </c:pt>
                <c:pt idx="77">
                  <c:v>846562.32000000088</c:v>
                </c:pt>
                <c:pt idx="78">
                  <c:v>846562.32000000088</c:v>
                </c:pt>
                <c:pt idx="79">
                  <c:v>845482.32000000076</c:v>
                </c:pt>
                <c:pt idx="80">
                  <c:v>845405.8800000007</c:v>
                </c:pt>
                <c:pt idx="81">
                  <c:v>845330.16000000073</c:v>
                </c:pt>
                <c:pt idx="82">
                  <c:v>844100.40000000084</c:v>
                </c:pt>
                <c:pt idx="83">
                  <c:v>843020.40000000095</c:v>
                </c:pt>
                <c:pt idx="84">
                  <c:v>841791.52000000095</c:v>
                </c:pt>
                <c:pt idx="85">
                  <c:v>841791.52000000095</c:v>
                </c:pt>
                <c:pt idx="86">
                  <c:v>841791.52000000095</c:v>
                </c:pt>
                <c:pt idx="87">
                  <c:v>840711.52000000095</c:v>
                </c:pt>
                <c:pt idx="88">
                  <c:v>840635.88000000094</c:v>
                </c:pt>
                <c:pt idx="89">
                  <c:v>840560.24000000092</c:v>
                </c:pt>
                <c:pt idx="90">
                  <c:v>839330.24000000104</c:v>
                </c:pt>
                <c:pt idx="91">
                  <c:v>839330.24000000104</c:v>
                </c:pt>
                <c:pt idx="92">
                  <c:v>838250.24000000104</c:v>
                </c:pt>
                <c:pt idx="93">
                  <c:v>837019.92000000097</c:v>
                </c:pt>
                <c:pt idx="94">
                  <c:v>835939.92000000109</c:v>
                </c:pt>
                <c:pt idx="95">
                  <c:v>834710.16000000096</c:v>
                </c:pt>
                <c:pt idx="96">
                  <c:v>833630.16000000096</c:v>
                </c:pt>
                <c:pt idx="97">
                  <c:v>832400.16000000096</c:v>
                </c:pt>
                <c:pt idx="98">
                  <c:v>832400.16000000096</c:v>
                </c:pt>
                <c:pt idx="99">
                  <c:v>831320.16000000096</c:v>
                </c:pt>
                <c:pt idx="100">
                  <c:v>831243.52000000095</c:v>
                </c:pt>
                <c:pt idx="101">
                  <c:v>830010.7200000009</c:v>
                </c:pt>
                <c:pt idx="102">
                  <c:v>830010.7200000009</c:v>
                </c:pt>
                <c:pt idx="103">
                  <c:v>830010.7200000009</c:v>
                </c:pt>
                <c:pt idx="104">
                  <c:v>830010.7200000009</c:v>
                </c:pt>
                <c:pt idx="105">
                  <c:v>828930.72000000079</c:v>
                </c:pt>
                <c:pt idx="106">
                  <c:v>827694.64000000095</c:v>
                </c:pt>
                <c:pt idx="107">
                  <c:v>827694.64000000095</c:v>
                </c:pt>
                <c:pt idx="108">
                  <c:v>826614.64000000095</c:v>
                </c:pt>
                <c:pt idx="109">
                  <c:v>825379.20000000088</c:v>
                </c:pt>
                <c:pt idx="110">
                  <c:v>824299.200000001</c:v>
                </c:pt>
                <c:pt idx="111">
                  <c:v>823062.08000000101</c:v>
                </c:pt>
                <c:pt idx="112">
                  <c:v>823062.08000000101</c:v>
                </c:pt>
                <c:pt idx="113">
                  <c:v>821982.08000000089</c:v>
                </c:pt>
                <c:pt idx="114">
                  <c:v>821902.60000000091</c:v>
                </c:pt>
                <c:pt idx="115">
                  <c:v>820665.24000000092</c:v>
                </c:pt>
                <c:pt idx="116">
                  <c:v>820665.24000000092</c:v>
                </c:pt>
                <c:pt idx="117">
                  <c:v>819585.24000000092</c:v>
                </c:pt>
                <c:pt idx="118">
                  <c:v>818345.80000000098</c:v>
                </c:pt>
                <c:pt idx="119">
                  <c:v>818345.80000000098</c:v>
                </c:pt>
                <c:pt idx="120">
                  <c:v>817265.80000000098</c:v>
                </c:pt>
                <c:pt idx="121">
                  <c:v>815593.00000000093</c:v>
                </c:pt>
                <c:pt idx="122">
                  <c:v>815593.00000000093</c:v>
                </c:pt>
                <c:pt idx="123">
                  <c:v>814081.00000000105</c:v>
                </c:pt>
                <c:pt idx="124">
                  <c:v>812405.00000000105</c:v>
                </c:pt>
                <c:pt idx="125">
                  <c:v>812405.00000000105</c:v>
                </c:pt>
                <c:pt idx="126">
                  <c:v>810893.00000000105</c:v>
                </c:pt>
                <c:pt idx="127">
                  <c:v>810809.96000000101</c:v>
                </c:pt>
                <c:pt idx="128">
                  <c:v>810726.56000000099</c:v>
                </c:pt>
                <c:pt idx="129">
                  <c:v>809049.84000000102</c:v>
                </c:pt>
                <c:pt idx="130">
                  <c:v>809049.84000000102</c:v>
                </c:pt>
                <c:pt idx="131">
                  <c:v>807537.84000000102</c:v>
                </c:pt>
                <c:pt idx="132">
                  <c:v>807455.5600000011</c:v>
                </c:pt>
                <c:pt idx="133">
                  <c:v>807373.96000000113</c:v>
                </c:pt>
                <c:pt idx="134">
                  <c:v>806135.5600000011</c:v>
                </c:pt>
                <c:pt idx="135">
                  <c:v>805055.56000000122</c:v>
                </c:pt>
                <c:pt idx="136">
                  <c:v>804975.84000000125</c:v>
                </c:pt>
                <c:pt idx="137">
                  <c:v>803737.36000000115</c:v>
                </c:pt>
                <c:pt idx="138">
                  <c:v>802657.36000000115</c:v>
                </c:pt>
                <c:pt idx="139">
                  <c:v>801418.72000000114</c:v>
                </c:pt>
                <c:pt idx="140">
                  <c:v>800338.7200000009</c:v>
                </c:pt>
                <c:pt idx="141">
                  <c:v>799100.16000000085</c:v>
                </c:pt>
                <c:pt idx="142">
                  <c:v>798020.16000000108</c:v>
                </c:pt>
                <c:pt idx="143">
                  <c:v>796347.92000000097</c:v>
                </c:pt>
                <c:pt idx="144">
                  <c:v>794835.92000000097</c:v>
                </c:pt>
                <c:pt idx="145">
                  <c:v>794755.64000000095</c:v>
                </c:pt>
                <c:pt idx="146">
                  <c:v>794675.76000000094</c:v>
                </c:pt>
                <c:pt idx="147">
                  <c:v>793437.8400000009</c:v>
                </c:pt>
                <c:pt idx="148">
                  <c:v>792357.8400000009</c:v>
                </c:pt>
                <c:pt idx="149">
                  <c:v>792279.16000000096</c:v>
                </c:pt>
                <c:pt idx="150">
                  <c:v>792200.36000000092</c:v>
                </c:pt>
                <c:pt idx="151">
                  <c:v>792120.32000000088</c:v>
                </c:pt>
                <c:pt idx="152">
                  <c:v>790885.04000000097</c:v>
                </c:pt>
                <c:pt idx="153">
                  <c:v>790885.04000000097</c:v>
                </c:pt>
                <c:pt idx="154">
                  <c:v>790885.04000000097</c:v>
                </c:pt>
                <c:pt idx="155">
                  <c:v>790885.04000000097</c:v>
                </c:pt>
                <c:pt idx="156">
                  <c:v>790885.04000000097</c:v>
                </c:pt>
                <c:pt idx="157">
                  <c:v>789805.04000000097</c:v>
                </c:pt>
                <c:pt idx="158">
                  <c:v>788566.24000000104</c:v>
                </c:pt>
                <c:pt idx="159">
                  <c:v>787486.24000000104</c:v>
                </c:pt>
                <c:pt idx="160">
                  <c:v>787407.44000000111</c:v>
                </c:pt>
                <c:pt idx="161">
                  <c:v>786170.56000000099</c:v>
                </c:pt>
                <c:pt idx="162">
                  <c:v>786170.56000000099</c:v>
                </c:pt>
                <c:pt idx="163">
                  <c:v>785090.56000000099</c:v>
                </c:pt>
                <c:pt idx="164">
                  <c:v>783416.08000000112</c:v>
                </c:pt>
                <c:pt idx="165">
                  <c:v>783416.08000000112</c:v>
                </c:pt>
                <c:pt idx="166">
                  <c:v>781904.08000000112</c:v>
                </c:pt>
                <c:pt idx="167">
                  <c:v>781820.00000000116</c:v>
                </c:pt>
                <c:pt idx="168">
                  <c:v>781736.44000000122</c:v>
                </c:pt>
                <c:pt idx="169">
                  <c:v>781652.68000000122</c:v>
                </c:pt>
                <c:pt idx="170">
                  <c:v>781568.72000000125</c:v>
                </c:pt>
                <c:pt idx="171">
                  <c:v>779891.36000000115</c:v>
                </c:pt>
                <c:pt idx="172">
                  <c:v>779891.36000000115</c:v>
                </c:pt>
                <c:pt idx="173">
                  <c:v>778379.36000000115</c:v>
                </c:pt>
                <c:pt idx="174">
                  <c:v>778296.64000000118</c:v>
                </c:pt>
                <c:pt idx="175">
                  <c:v>778214.1600000012</c:v>
                </c:pt>
                <c:pt idx="176">
                  <c:v>778133.32000000111</c:v>
                </c:pt>
                <c:pt idx="177">
                  <c:v>778054.08000000112</c:v>
                </c:pt>
                <c:pt idx="178">
                  <c:v>777975.68000000122</c:v>
                </c:pt>
                <c:pt idx="179">
                  <c:v>776740.48000000103</c:v>
                </c:pt>
                <c:pt idx="180">
                  <c:v>775660.48000000103</c:v>
                </c:pt>
                <c:pt idx="181">
                  <c:v>774427.60000000102</c:v>
                </c:pt>
                <c:pt idx="182">
                  <c:v>774427.60000000102</c:v>
                </c:pt>
                <c:pt idx="183">
                  <c:v>774427.60000000102</c:v>
                </c:pt>
                <c:pt idx="184">
                  <c:v>774427.60000000102</c:v>
                </c:pt>
                <c:pt idx="185">
                  <c:v>774427.60000000102</c:v>
                </c:pt>
                <c:pt idx="186">
                  <c:v>773347.60000000102</c:v>
                </c:pt>
                <c:pt idx="187">
                  <c:v>773269.08000000101</c:v>
                </c:pt>
                <c:pt idx="188">
                  <c:v>772033.96000000101</c:v>
                </c:pt>
                <c:pt idx="189">
                  <c:v>772033.96000000101</c:v>
                </c:pt>
                <c:pt idx="190">
                  <c:v>772033.96000000101</c:v>
                </c:pt>
                <c:pt idx="191">
                  <c:v>772033.96000000101</c:v>
                </c:pt>
                <c:pt idx="192">
                  <c:v>770521.96000000101</c:v>
                </c:pt>
                <c:pt idx="193">
                  <c:v>768846.76000000094</c:v>
                </c:pt>
                <c:pt idx="194">
                  <c:v>768846.76000000094</c:v>
                </c:pt>
                <c:pt idx="195">
                  <c:v>767334.76000000082</c:v>
                </c:pt>
                <c:pt idx="196">
                  <c:v>765654.04000000097</c:v>
                </c:pt>
                <c:pt idx="197">
                  <c:v>764142.04000000085</c:v>
                </c:pt>
                <c:pt idx="198">
                  <c:v>764058.16000000096</c:v>
                </c:pt>
                <c:pt idx="199">
                  <c:v>762380.7200000009</c:v>
                </c:pt>
                <c:pt idx="200">
                  <c:v>762380.7200000009</c:v>
                </c:pt>
                <c:pt idx="201">
                  <c:v>760868.7200000009</c:v>
                </c:pt>
                <c:pt idx="202">
                  <c:v>760783.64000000095</c:v>
                </c:pt>
                <c:pt idx="203">
                  <c:v>759101.88000000082</c:v>
                </c:pt>
                <c:pt idx="204">
                  <c:v>759101.88000000082</c:v>
                </c:pt>
                <c:pt idx="205">
                  <c:v>757589.88000000082</c:v>
                </c:pt>
                <c:pt idx="206">
                  <c:v>757504.32000000076</c:v>
                </c:pt>
                <c:pt idx="207">
                  <c:v>757418.68000000087</c:v>
                </c:pt>
                <c:pt idx="208">
                  <c:v>755737.64000000083</c:v>
                </c:pt>
                <c:pt idx="209">
                  <c:v>754225.64000000083</c:v>
                </c:pt>
                <c:pt idx="210">
                  <c:v>752544.52000000083</c:v>
                </c:pt>
                <c:pt idx="211">
                  <c:v>752544.52000000083</c:v>
                </c:pt>
                <c:pt idx="212">
                  <c:v>751032.52000000072</c:v>
                </c:pt>
                <c:pt idx="213">
                  <c:v>750947.20000000077</c:v>
                </c:pt>
                <c:pt idx="214">
                  <c:v>750863.0000000007</c:v>
                </c:pt>
                <c:pt idx="215">
                  <c:v>749183.24000000069</c:v>
                </c:pt>
                <c:pt idx="216">
                  <c:v>747671.24000000081</c:v>
                </c:pt>
                <c:pt idx="217">
                  <c:v>745990.3600000008</c:v>
                </c:pt>
                <c:pt idx="218">
                  <c:v>744478.36000000092</c:v>
                </c:pt>
                <c:pt idx="219">
                  <c:v>744393.56000000099</c:v>
                </c:pt>
                <c:pt idx="220">
                  <c:v>742712.20000000088</c:v>
                </c:pt>
                <c:pt idx="221">
                  <c:v>742712.20000000088</c:v>
                </c:pt>
                <c:pt idx="222">
                  <c:v>742712.20000000088</c:v>
                </c:pt>
                <c:pt idx="223">
                  <c:v>741200.200000001</c:v>
                </c:pt>
                <c:pt idx="224">
                  <c:v>739519.48000000091</c:v>
                </c:pt>
                <c:pt idx="225">
                  <c:v>738007.48000000091</c:v>
                </c:pt>
                <c:pt idx="226">
                  <c:v>737923.00000000093</c:v>
                </c:pt>
                <c:pt idx="227">
                  <c:v>736242.36000000103</c:v>
                </c:pt>
                <c:pt idx="228">
                  <c:v>734730.36000000103</c:v>
                </c:pt>
                <c:pt idx="229">
                  <c:v>733051.00000000093</c:v>
                </c:pt>
                <c:pt idx="230">
                  <c:v>731539.00000000081</c:v>
                </c:pt>
                <c:pt idx="231">
                  <c:v>731455.20000000077</c:v>
                </c:pt>
                <c:pt idx="232">
                  <c:v>731372.04000000085</c:v>
                </c:pt>
                <c:pt idx="233">
                  <c:v>729695.24000000081</c:v>
                </c:pt>
                <c:pt idx="234">
                  <c:v>729695.24000000081</c:v>
                </c:pt>
                <c:pt idx="235">
                  <c:v>729695.24000000081</c:v>
                </c:pt>
                <c:pt idx="236">
                  <c:v>728183.24000000081</c:v>
                </c:pt>
                <c:pt idx="237">
                  <c:v>728096.60000000079</c:v>
                </c:pt>
                <c:pt idx="238">
                  <c:v>728011.44000000076</c:v>
                </c:pt>
                <c:pt idx="239">
                  <c:v>726334.08000000077</c:v>
                </c:pt>
                <c:pt idx="240">
                  <c:v>726334.08000000077</c:v>
                </c:pt>
                <c:pt idx="241">
                  <c:v>724822.08000000077</c:v>
                </c:pt>
                <c:pt idx="242">
                  <c:v>724736.96000000078</c:v>
                </c:pt>
                <c:pt idx="243">
                  <c:v>723055.68000000063</c:v>
                </c:pt>
                <c:pt idx="244">
                  <c:v>723055.68000000063</c:v>
                </c:pt>
                <c:pt idx="245">
                  <c:v>721543.68000000075</c:v>
                </c:pt>
                <c:pt idx="246">
                  <c:v>721459.0000000007</c:v>
                </c:pt>
                <c:pt idx="247">
                  <c:v>719775.8800000007</c:v>
                </c:pt>
                <c:pt idx="248">
                  <c:v>718263.8800000007</c:v>
                </c:pt>
                <c:pt idx="249">
                  <c:v>716579.40000000084</c:v>
                </c:pt>
                <c:pt idx="250">
                  <c:v>716579.40000000084</c:v>
                </c:pt>
                <c:pt idx="251">
                  <c:v>715067.40000000084</c:v>
                </c:pt>
                <c:pt idx="252">
                  <c:v>714980.80000000075</c:v>
                </c:pt>
                <c:pt idx="253">
                  <c:v>713296.24000000069</c:v>
                </c:pt>
                <c:pt idx="254">
                  <c:v>713296.24000000069</c:v>
                </c:pt>
                <c:pt idx="255">
                  <c:v>711784.24000000081</c:v>
                </c:pt>
                <c:pt idx="256">
                  <c:v>711698.44000000076</c:v>
                </c:pt>
                <c:pt idx="257">
                  <c:v>710013.8800000007</c:v>
                </c:pt>
                <c:pt idx="258">
                  <c:v>710013.8800000007</c:v>
                </c:pt>
                <c:pt idx="259">
                  <c:v>708501.8800000007</c:v>
                </c:pt>
                <c:pt idx="260">
                  <c:v>706814.52000000072</c:v>
                </c:pt>
                <c:pt idx="261">
                  <c:v>706814.52000000072</c:v>
                </c:pt>
                <c:pt idx="262">
                  <c:v>705302.52000000072</c:v>
                </c:pt>
                <c:pt idx="263">
                  <c:v>705212.80000000075</c:v>
                </c:pt>
                <c:pt idx="264">
                  <c:v>705125.0000000007</c:v>
                </c:pt>
                <c:pt idx="265">
                  <c:v>705036.96000000066</c:v>
                </c:pt>
                <c:pt idx="266">
                  <c:v>704948.96000000066</c:v>
                </c:pt>
                <c:pt idx="267">
                  <c:v>704860.68000000063</c:v>
                </c:pt>
                <c:pt idx="268">
                  <c:v>704771.96000000066</c:v>
                </c:pt>
                <c:pt idx="269">
                  <c:v>704684.20000000065</c:v>
                </c:pt>
                <c:pt idx="270">
                  <c:v>704597.68000000063</c:v>
                </c:pt>
                <c:pt idx="271">
                  <c:v>704512.76000000059</c:v>
                </c:pt>
                <c:pt idx="272">
                  <c:v>704429.44000000064</c:v>
                </c:pt>
                <c:pt idx="273">
                  <c:v>704344.80000000063</c:v>
                </c:pt>
                <c:pt idx="274">
                  <c:v>704262.68000000063</c:v>
                </c:pt>
                <c:pt idx="275">
                  <c:v>704181.64000000071</c:v>
                </c:pt>
                <c:pt idx="276">
                  <c:v>704100.44000000076</c:v>
                </c:pt>
                <c:pt idx="277">
                  <c:v>702426.76000000071</c:v>
                </c:pt>
                <c:pt idx="278">
                  <c:v>701346.76000000059</c:v>
                </c:pt>
                <c:pt idx="279">
                  <c:v>701266.28000000061</c:v>
                </c:pt>
                <c:pt idx="280">
                  <c:v>699593.24000000057</c:v>
                </c:pt>
                <c:pt idx="281">
                  <c:v>698081.24000000057</c:v>
                </c:pt>
                <c:pt idx="282">
                  <c:v>698002.40000000049</c:v>
                </c:pt>
                <c:pt idx="283">
                  <c:v>697923.24000000057</c:v>
                </c:pt>
                <c:pt idx="284">
                  <c:v>697843.6400000006</c:v>
                </c:pt>
                <c:pt idx="285">
                  <c:v>697768.72000000055</c:v>
                </c:pt>
                <c:pt idx="286">
                  <c:v>697694.76000000059</c:v>
                </c:pt>
                <c:pt idx="287">
                  <c:v>697621.48000000056</c:v>
                </c:pt>
                <c:pt idx="288">
                  <c:v>697550.84000000055</c:v>
                </c:pt>
                <c:pt idx="289">
                  <c:v>697484.44000000053</c:v>
                </c:pt>
                <c:pt idx="290">
                  <c:v>697414.1600000005</c:v>
                </c:pt>
                <c:pt idx="291">
                  <c:v>696194.1600000005</c:v>
                </c:pt>
                <c:pt idx="292">
                  <c:v>696194.1600000005</c:v>
                </c:pt>
                <c:pt idx="293">
                  <c:v>695114.1600000005</c:v>
                </c:pt>
                <c:pt idx="294">
                  <c:v>695043.12000000046</c:v>
                </c:pt>
                <c:pt idx="295">
                  <c:v>694972.28000000061</c:v>
                </c:pt>
                <c:pt idx="296">
                  <c:v>694902.1600000005</c:v>
                </c:pt>
                <c:pt idx="297">
                  <c:v>693683.92000000051</c:v>
                </c:pt>
                <c:pt idx="298">
                  <c:v>692603.92000000051</c:v>
                </c:pt>
                <c:pt idx="299">
                  <c:v>691386.8000000004</c:v>
                </c:pt>
                <c:pt idx="300">
                  <c:v>690306.8000000004</c:v>
                </c:pt>
                <c:pt idx="301">
                  <c:v>690238.44000000053</c:v>
                </c:pt>
                <c:pt idx="302">
                  <c:v>690170.08000000042</c:v>
                </c:pt>
                <c:pt idx="303">
                  <c:v>688955.92000000051</c:v>
                </c:pt>
                <c:pt idx="304">
                  <c:v>687875.92000000051</c:v>
                </c:pt>
                <c:pt idx="305">
                  <c:v>686661.76000000047</c:v>
                </c:pt>
                <c:pt idx="306">
                  <c:v>685581.76000000047</c:v>
                </c:pt>
                <c:pt idx="307">
                  <c:v>684367.52000000037</c:v>
                </c:pt>
                <c:pt idx="308">
                  <c:v>683287.52000000048</c:v>
                </c:pt>
                <c:pt idx="309">
                  <c:v>682069.60000000044</c:v>
                </c:pt>
                <c:pt idx="310">
                  <c:v>680989.60000000044</c:v>
                </c:pt>
                <c:pt idx="311">
                  <c:v>680920.24000000046</c:v>
                </c:pt>
                <c:pt idx="312">
                  <c:v>680851.28000000038</c:v>
                </c:pt>
                <c:pt idx="313">
                  <c:v>680782.64000000048</c:v>
                </c:pt>
                <c:pt idx="314">
                  <c:v>679567.6800000004</c:v>
                </c:pt>
                <c:pt idx="315">
                  <c:v>678487.6800000004</c:v>
                </c:pt>
                <c:pt idx="316">
                  <c:v>677269.76000000036</c:v>
                </c:pt>
                <c:pt idx="317">
                  <c:v>677269.76000000036</c:v>
                </c:pt>
                <c:pt idx="318">
                  <c:v>677269.76000000036</c:v>
                </c:pt>
                <c:pt idx="319">
                  <c:v>676189.76000000024</c:v>
                </c:pt>
                <c:pt idx="320">
                  <c:v>676116.76000000024</c:v>
                </c:pt>
                <c:pt idx="321">
                  <c:v>676042.3200000003</c:v>
                </c:pt>
                <c:pt idx="322">
                  <c:v>675972.64000000025</c:v>
                </c:pt>
                <c:pt idx="323">
                  <c:v>674753.92000000027</c:v>
                </c:pt>
                <c:pt idx="324">
                  <c:v>674753.92000000027</c:v>
                </c:pt>
                <c:pt idx="325">
                  <c:v>674753.92000000027</c:v>
                </c:pt>
                <c:pt idx="326">
                  <c:v>674753.92000000027</c:v>
                </c:pt>
                <c:pt idx="327">
                  <c:v>673673.92000000027</c:v>
                </c:pt>
                <c:pt idx="328">
                  <c:v>672449.8400000002</c:v>
                </c:pt>
                <c:pt idx="329">
                  <c:v>672449.8400000002</c:v>
                </c:pt>
                <c:pt idx="330">
                  <c:v>671369.8400000002</c:v>
                </c:pt>
                <c:pt idx="331">
                  <c:v>671296.36000000022</c:v>
                </c:pt>
                <c:pt idx="332">
                  <c:v>670070.68000000017</c:v>
                </c:pt>
                <c:pt idx="333">
                  <c:v>668990.68000000017</c:v>
                </c:pt>
                <c:pt idx="334">
                  <c:v>668918.12000000011</c:v>
                </c:pt>
                <c:pt idx="335">
                  <c:v>668846.24000000022</c:v>
                </c:pt>
                <c:pt idx="336">
                  <c:v>668776.9600000002</c:v>
                </c:pt>
                <c:pt idx="337">
                  <c:v>668708.36000000022</c:v>
                </c:pt>
                <c:pt idx="338">
                  <c:v>667494.04000000027</c:v>
                </c:pt>
                <c:pt idx="339">
                  <c:v>666414.04000000027</c:v>
                </c:pt>
                <c:pt idx="340">
                  <c:v>666346.64000000025</c:v>
                </c:pt>
                <c:pt idx="341">
                  <c:v>665133.12000000034</c:v>
                </c:pt>
                <c:pt idx="342">
                  <c:v>664053.12000000034</c:v>
                </c:pt>
                <c:pt idx="343">
                  <c:v>663985.88000000035</c:v>
                </c:pt>
                <c:pt idx="344">
                  <c:v>663919.40000000037</c:v>
                </c:pt>
                <c:pt idx="345">
                  <c:v>662704.92000000039</c:v>
                </c:pt>
                <c:pt idx="346">
                  <c:v>661624.92000000039</c:v>
                </c:pt>
                <c:pt idx="347">
                  <c:v>661558.80000000028</c:v>
                </c:pt>
                <c:pt idx="348">
                  <c:v>660345.92000000039</c:v>
                </c:pt>
                <c:pt idx="349">
                  <c:v>659265.92000000039</c:v>
                </c:pt>
                <c:pt idx="350">
                  <c:v>659198.84000000032</c:v>
                </c:pt>
                <c:pt idx="351">
                  <c:v>659131.6800000004</c:v>
                </c:pt>
                <c:pt idx="352">
                  <c:v>659066.72000000032</c:v>
                </c:pt>
                <c:pt idx="353">
                  <c:v>657856.48000000021</c:v>
                </c:pt>
                <c:pt idx="354">
                  <c:v>656776.48000000033</c:v>
                </c:pt>
                <c:pt idx="355">
                  <c:v>656710.16000000027</c:v>
                </c:pt>
                <c:pt idx="356">
                  <c:v>656641.76000000024</c:v>
                </c:pt>
                <c:pt idx="357">
                  <c:v>655428.08000000031</c:v>
                </c:pt>
                <c:pt idx="358">
                  <c:v>654348.08000000031</c:v>
                </c:pt>
                <c:pt idx="359">
                  <c:v>653140.64000000036</c:v>
                </c:pt>
                <c:pt idx="360">
                  <c:v>652060.64000000025</c:v>
                </c:pt>
                <c:pt idx="361">
                  <c:v>650851.84000000032</c:v>
                </c:pt>
                <c:pt idx="362">
                  <c:v>649771.84000000043</c:v>
                </c:pt>
                <c:pt idx="363">
                  <c:v>648560.64000000036</c:v>
                </c:pt>
                <c:pt idx="364">
                  <c:v>647480.64000000036</c:v>
                </c:pt>
                <c:pt idx="365">
                  <c:v>647415.16000000038</c:v>
                </c:pt>
                <c:pt idx="366">
                  <c:v>647349.64000000036</c:v>
                </c:pt>
                <c:pt idx="367">
                  <c:v>647285.84000000032</c:v>
                </c:pt>
                <c:pt idx="368">
                  <c:v>647221.72000000044</c:v>
                </c:pt>
                <c:pt idx="369">
                  <c:v>647159.92000000039</c:v>
                </c:pt>
                <c:pt idx="370">
                  <c:v>645962.88000000035</c:v>
                </c:pt>
                <c:pt idx="371">
                  <c:v>644882.88000000035</c:v>
                </c:pt>
                <c:pt idx="372">
                  <c:v>643687.92000000039</c:v>
                </c:pt>
                <c:pt idx="373">
                  <c:v>642607.92000000027</c:v>
                </c:pt>
                <c:pt idx="374">
                  <c:v>641410.3200000003</c:v>
                </c:pt>
                <c:pt idx="375">
                  <c:v>641410.3200000003</c:v>
                </c:pt>
                <c:pt idx="376">
                  <c:v>640330.3200000003</c:v>
                </c:pt>
                <c:pt idx="377">
                  <c:v>640271.00000000023</c:v>
                </c:pt>
                <c:pt idx="378">
                  <c:v>639071.64000000036</c:v>
                </c:pt>
                <c:pt idx="379">
                  <c:v>639071.64000000036</c:v>
                </c:pt>
                <c:pt idx="380">
                  <c:v>637991.64000000013</c:v>
                </c:pt>
                <c:pt idx="381">
                  <c:v>637930.44000000018</c:v>
                </c:pt>
                <c:pt idx="382">
                  <c:v>637865.04000000015</c:v>
                </c:pt>
                <c:pt idx="383">
                  <c:v>636656.88000000024</c:v>
                </c:pt>
                <c:pt idx="384">
                  <c:v>635576.88000000024</c:v>
                </c:pt>
                <c:pt idx="385">
                  <c:v>635512.60000000021</c:v>
                </c:pt>
                <c:pt idx="386">
                  <c:v>635449.36000000022</c:v>
                </c:pt>
                <c:pt idx="387">
                  <c:v>635387.12000000023</c:v>
                </c:pt>
                <c:pt idx="388">
                  <c:v>634181.28000000026</c:v>
                </c:pt>
                <c:pt idx="389">
                  <c:v>634181.28000000026</c:v>
                </c:pt>
                <c:pt idx="390">
                  <c:v>634181.28000000026</c:v>
                </c:pt>
                <c:pt idx="391">
                  <c:v>634181.28000000026</c:v>
                </c:pt>
                <c:pt idx="392">
                  <c:v>633101.28000000026</c:v>
                </c:pt>
                <c:pt idx="393">
                  <c:v>633033.80000000028</c:v>
                </c:pt>
                <c:pt idx="394">
                  <c:v>631819.00000000023</c:v>
                </c:pt>
                <c:pt idx="395">
                  <c:v>630739.00000000023</c:v>
                </c:pt>
                <c:pt idx="396">
                  <c:v>629524.11999999988</c:v>
                </c:pt>
                <c:pt idx="397">
                  <c:v>628444.11999999965</c:v>
                </c:pt>
                <c:pt idx="398">
                  <c:v>628374.95999999973</c:v>
                </c:pt>
                <c:pt idx="399">
                  <c:v>628305.19999999972</c:v>
                </c:pt>
                <c:pt idx="400">
                  <c:v>628236.35999999964</c:v>
                </c:pt>
                <c:pt idx="401">
                  <c:v>628167.83999999962</c:v>
                </c:pt>
                <c:pt idx="402">
                  <c:v>628100.07999999961</c:v>
                </c:pt>
                <c:pt idx="403">
                  <c:v>628032.15999999968</c:v>
                </c:pt>
                <c:pt idx="404">
                  <c:v>626817.67999999959</c:v>
                </c:pt>
                <c:pt idx="405">
                  <c:v>625737.67999999959</c:v>
                </c:pt>
                <c:pt idx="406">
                  <c:v>625669.35999999964</c:v>
                </c:pt>
                <c:pt idx="407">
                  <c:v>625601.91999999958</c:v>
                </c:pt>
                <c:pt idx="408">
                  <c:v>625534.47999999952</c:v>
                </c:pt>
                <c:pt idx="409">
                  <c:v>624323.11999999976</c:v>
                </c:pt>
                <c:pt idx="410">
                  <c:v>623243.11999999965</c:v>
                </c:pt>
                <c:pt idx="411">
                  <c:v>622031.83999999973</c:v>
                </c:pt>
                <c:pt idx="412">
                  <c:v>620951.83999999973</c:v>
                </c:pt>
                <c:pt idx="413">
                  <c:v>620885.51999999967</c:v>
                </c:pt>
                <c:pt idx="414">
                  <c:v>620819.1999999996</c:v>
                </c:pt>
                <c:pt idx="415">
                  <c:v>619610.23999999964</c:v>
                </c:pt>
                <c:pt idx="416">
                  <c:v>619610.23999999964</c:v>
                </c:pt>
                <c:pt idx="417">
                  <c:v>618530.23999999964</c:v>
                </c:pt>
                <c:pt idx="418">
                  <c:v>618463.11999999965</c:v>
                </c:pt>
                <c:pt idx="419">
                  <c:v>617239.59999999963</c:v>
                </c:pt>
                <c:pt idx="420">
                  <c:v>616159.59999999951</c:v>
                </c:pt>
                <c:pt idx="421">
                  <c:v>616086.47999999963</c:v>
                </c:pt>
                <c:pt idx="422">
                  <c:v>616013.95999999961</c:v>
                </c:pt>
                <c:pt idx="423">
                  <c:v>615944.6799999997</c:v>
                </c:pt>
                <c:pt idx="424">
                  <c:v>615876.23999999964</c:v>
                </c:pt>
                <c:pt idx="425">
                  <c:v>614659.27999999968</c:v>
                </c:pt>
                <c:pt idx="426">
                  <c:v>614659.27999999968</c:v>
                </c:pt>
                <c:pt idx="427">
                  <c:v>613579.27999999956</c:v>
                </c:pt>
                <c:pt idx="428">
                  <c:v>613510.75999999954</c:v>
                </c:pt>
                <c:pt idx="429">
                  <c:v>613444.15999999968</c:v>
                </c:pt>
                <c:pt idx="430">
                  <c:v>613379.35999999964</c:v>
                </c:pt>
                <c:pt idx="431">
                  <c:v>613317.75999999966</c:v>
                </c:pt>
                <c:pt idx="432">
                  <c:v>612112.39999999956</c:v>
                </c:pt>
                <c:pt idx="433">
                  <c:v>612112.39999999956</c:v>
                </c:pt>
                <c:pt idx="434">
                  <c:v>612112.39999999956</c:v>
                </c:pt>
                <c:pt idx="435">
                  <c:v>612112.39999999956</c:v>
                </c:pt>
                <c:pt idx="436">
                  <c:v>612112.39999999956</c:v>
                </c:pt>
                <c:pt idx="437">
                  <c:v>611032.39999999967</c:v>
                </c:pt>
                <c:pt idx="438">
                  <c:v>609817.91999999969</c:v>
                </c:pt>
                <c:pt idx="439">
                  <c:v>609817.91999999969</c:v>
                </c:pt>
                <c:pt idx="440">
                  <c:v>608737.91999999969</c:v>
                </c:pt>
                <c:pt idx="441">
                  <c:v>607517.99999999977</c:v>
                </c:pt>
                <c:pt idx="442">
                  <c:v>607517.99999999977</c:v>
                </c:pt>
                <c:pt idx="443">
                  <c:v>606437.99999999965</c:v>
                </c:pt>
                <c:pt idx="444">
                  <c:v>606366.63999999966</c:v>
                </c:pt>
                <c:pt idx="445">
                  <c:v>605143.35999999975</c:v>
                </c:pt>
                <c:pt idx="446">
                  <c:v>604063.35999999987</c:v>
                </c:pt>
                <c:pt idx="447">
                  <c:v>602838.1599999998</c:v>
                </c:pt>
                <c:pt idx="448">
                  <c:v>602838.1599999998</c:v>
                </c:pt>
                <c:pt idx="449">
                  <c:v>601758.1599999998</c:v>
                </c:pt>
                <c:pt idx="450">
                  <c:v>601684.07999999973</c:v>
                </c:pt>
                <c:pt idx="451">
                  <c:v>601610.99999999977</c:v>
                </c:pt>
                <c:pt idx="452">
                  <c:v>600388.35999999975</c:v>
                </c:pt>
                <c:pt idx="453">
                  <c:v>600388.35999999975</c:v>
                </c:pt>
                <c:pt idx="454">
                  <c:v>600388.35999999975</c:v>
                </c:pt>
                <c:pt idx="455">
                  <c:v>599308.35999999975</c:v>
                </c:pt>
                <c:pt idx="456">
                  <c:v>599234.47999999975</c:v>
                </c:pt>
                <c:pt idx="457">
                  <c:v>599160.55999999982</c:v>
                </c:pt>
                <c:pt idx="458">
                  <c:v>597941.19999999972</c:v>
                </c:pt>
                <c:pt idx="459">
                  <c:v>597941.19999999972</c:v>
                </c:pt>
                <c:pt idx="460">
                  <c:v>596861.19999999972</c:v>
                </c:pt>
                <c:pt idx="461">
                  <c:v>596793.95999999973</c:v>
                </c:pt>
                <c:pt idx="462">
                  <c:v>596725.71999999974</c:v>
                </c:pt>
                <c:pt idx="463">
                  <c:v>596659.27999999968</c:v>
                </c:pt>
                <c:pt idx="464">
                  <c:v>595446.55999999971</c:v>
                </c:pt>
                <c:pt idx="465">
                  <c:v>595446.55999999971</c:v>
                </c:pt>
                <c:pt idx="466">
                  <c:v>594366.55999999971</c:v>
                </c:pt>
                <c:pt idx="467">
                  <c:v>594297.35999999975</c:v>
                </c:pt>
                <c:pt idx="468">
                  <c:v>594229.87999999977</c:v>
                </c:pt>
                <c:pt idx="469">
                  <c:v>594160.63999999966</c:v>
                </c:pt>
                <c:pt idx="470">
                  <c:v>592945.99999999965</c:v>
                </c:pt>
                <c:pt idx="471">
                  <c:v>592945.99999999965</c:v>
                </c:pt>
                <c:pt idx="472">
                  <c:v>592945.99999999965</c:v>
                </c:pt>
                <c:pt idx="473">
                  <c:v>592945.99999999965</c:v>
                </c:pt>
                <c:pt idx="474">
                  <c:v>592945.99999999965</c:v>
                </c:pt>
                <c:pt idx="475">
                  <c:v>591865.99999999977</c:v>
                </c:pt>
                <c:pt idx="476">
                  <c:v>590633.67999999959</c:v>
                </c:pt>
                <c:pt idx="477">
                  <c:v>590633.67999999959</c:v>
                </c:pt>
                <c:pt idx="478">
                  <c:v>590633.67999999959</c:v>
                </c:pt>
                <c:pt idx="479">
                  <c:v>589553.67999999959</c:v>
                </c:pt>
                <c:pt idx="480">
                  <c:v>589471.35999999952</c:v>
                </c:pt>
                <c:pt idx="481">
                  <c:v>589387.63999999955</c:v>
                </c:pt>
                <c:pt idx="482">
                  <c:v>587706.99999999953</c:v>
                </c:pt>
                <c:pt idx="483">
                  <c:v>586194.99999999953</c:v>
                </c:pt>
                <c:pt idx="484">
                  <c:v>586111.27999999956</c:v>
                </c:pt>
                <c:pt idx="485">
                  <c:v>584432.71999999962</c:v>
                </c:pt>
                <c:pt idx="486">
                  <c:v>584432.71999999962</c:v>
                </c:pt>
                <c:pt idx="487">
                  <c:v>584432.71999999962</c:v>
                </c:pt>
                <c:pt idx="488">
                  <c:v>584432.71999999962</c:v>
                </c:pt>
                <c:pt idx="489">
                  <c:v>582920.71999999962</c:v>
                </c:pt>
                <c:pt idx="490">
                  <c:v>581230.7999999997</c:v>
                </c:pt>
                <c:pt idx="491">
                  <c:v>579718.7999999997</c:v>
                </c:pt>
                <c:pt idx="492">
                  <c:v>578024.07999999973</c:v>
                </c:pt>
                <c:pt idx="493">
                  <c:v>578024.07999999973</c:v>
                </c:pt>
                <c:pt idx="494">
                  <c:v>578024.07999999973</c:v>
                </c:pt>
                <c:pt idx="495">
                  <c:v>576512.07999999973</c:v>
                </c:pt>
                <c:pt idx="496">
                  <c:v>574810.87999999989</c:v>
                </c:pt>
                <c:pt idx="497">
                  <c:v>574810.87999999989</c:v>
                </c:pt>
                <c:pt idx="498">
                  <c:v>573298.87999999989</c:v>
                </c:pt>
                <c:pt idx="499">
                  <c:v>573201.48</c:v>
                </c:pt>
                <c:pt idx="500">
                  <c:v>573103.96</c:v>
                </c:pt>
                <c:pt idx="501">
                  <c:v>571399.55999999994</c:v>
                </c:pt>
                <c:pt idx="502">
                  <c:v>569887.55999999994</c:v>
                </c:pt>
                <c:pt idx="503">
                  <c:v>569790.79999999993</c:v>
                </c:pt>
                <c:pt idx="504">
                  <c:v>568085.60000000009</c:v>
                </c:pt>
                <c:pt idx="505">
                  <c:v>566573.6</c:v>
                </c:pt>
                <c:pt idx="506">
                  <c:v>566476.24</c:v>
                </c:pt>
                <c:pt idx="507">
                  <c:v>566376.32000000007</c:v>
                </c:pt>
                <c:pt idx="508">
                  <c:v>564665.99999999988</c:v>
                </c:pt>
                <c:pt idx="509">
                  <c:v>564665.99999999988</c:v>
                </c:pt>
                <c:pt idx="510">
                  <c:v>563154</c:v>
                </c:pt>
                <c:pt idx="511">
                  <c:v>561447.04</c:v>
                </c:pt>
                <c:pt idx="512">
                  <c:v>561447.04</c:v>
                </c:pt>
                <c:pt idx="513">
                  <c:v>561447.04</c:v>
                </c:pt>
                <c:pt idx="514">
                  <c:v>559935.04</c:v>
                </c:pt>
                <c:pt idx="515">
                  <c:v>558223.67999999993</c:v>
                </c:pt>
                <c:pt idx="516">
                  <c:v>558223.67999999993</c:v>
                </c:pt>
                <c:pt idx="517">
                  <c:v>556711.67999999993</c:v>
                </c:pt>
                <c:pt idx="518">
                  <c:v>556610.88</c:v>
                </c:pt>
                <c:pt idx="519">
                  <c:v>554896.79999999981</c:v>
                </c:pt>
                <c:pt idx="520">
                  <c:v>554896.79999999981</c:v>
                </c:pt>
                <c:pt idx="521">
                  <c:v>553384.79999999993</c:v>
                </c:pt>
                <c:pt idx="522">
                  <c:v>551669.19999999984</c:v>
                </c:pt>
                <c:pt idx="523">
                  <c:v>550157.19999999984</c:v>
                </c:pt>
                <c:pt idx="524">
                  <c:v>548438.47999999986</c:v>
                </c:pt>
                <c:pt idx="525">
                  <c:v>546926.47999999963</c:v>
                </c:pt>
                <c:pt idx="526">
                  <c:v>546822.31999999972</c:v>
                </c:pt>
                <c:pt idx="527">
                  <c:v>546718.31999999972</c:v>
                </c:pt>
                <c:pt idx="528">
                  <c:v>546615.07999999973</c:v>
                </c:pt>
                <c:pt idx="529">
                  <c:v>544897.15999999968</c:v>
                </c:pt>
                <c:pt idx="530">
                  <c:v>543385.15999999968</c:v>
                </c:pt>
                <c:pt idx="531">
                  <c:v>543282.31999999972</c:v>
                </c:pt>
                <c:pt idx="532">
                  <c:v>543178.83999999973</c:v>
                </c:pt>
                <c:pt idx="533">
                  <c:v>543075.67999999959</c:v>
                </c:pt>
                <c:pt idx="534">
                  <c:v>542973.03999999969</c:v>
                </c:pt>
                <c:pt idx="535">
                  <c:v>542873.51999999967</c:v>
                </c:pt>
                <c:pt idx="536">
                  <c:v>542774.23999999964</c:v>
                </c:pt>
                <c:pt idx="537">
                  <c:v>541066.39999999967</c:v>
                </c:pt>
                <c:pt idx="538">
                  <c:v>539554.39999999956</c:v>
                </c:pt>
                <c:pt idx="539">
                  <c:v>539454.27999999968</c:v>
                </c:pt>
                <c:pt idx="540">
                  <c:v>539355.39999999956</c:v>
                </c:pt>
                <c:pt idx="541">
                  <c:v>537644.99999999965</c:v>
                </c:pt>
                <c:pt idx="542">
                  <c:v>536132.99999999977</c:v>
                </c:pt>
                <c:pt idx="543">
                  <c:v>536033.63999999978</c:v>
                </c:pt>
                <c:pt idx="544">
                  <c:v>535934.63999999978</c:v>
                </c:pt>
                <c:pt idx="545">
                  <c:v>535837.1599999998</c:v>
                </c:pt>
                <c:pt idx="546">
                  <c:v>535739.6799999997</c:v>
                </c:pt>
                <c:pt idx="547">
                  <c:v>535644.1599999998</c:v>
                </c:pt>
                <c:pt idx="548">
                  <c:v>535550.79999999981</c:v>
                </c:pt>
                <c:pt idx="549">
                  <c:v>533849.27999999968</c:v>
                </c:pt>
                <c:pt idx="550">
                  <c:v>533849.27999999968</c:v>
                </c:pt>
                <c:pt idx="551">
                  <c:v>533849.27999999968</c:v>
                </c:pt>
                <c:pt idx="552">
                  <c:v>532337.27999999968</c:v>
                </c:pt>
                <c:pt idx="553">
                  <c:v>532241.91999999969</c:v>
                </c:pt>
                <c:pt idx="554">
                  <c:v>532147.43999999971</c:v>
                </c:pt>
                <c:pt idx="555">
                  <c:v>532052.7999999997</c:v>
                </c:pt>
                <c:pt idx="556">
                  <c:v>531958.99999999965</c:v>
                </c:pt>
                <c:pt idx="557">
                  <c:v>531866.59999999963</c:v>
                </c:pt>
                <c:pt idx="558">
                  <c:v>531774.83999999962</c:v>
                </c:pt>
                <c:pt idx="559">
                  <c:v>531682.7999999997</c:v>
                </c:pt>
                <c:pt idx="560">
                  <c:v>529992.47999999963</c:v>
                </c:pt>
                <c:pt idx="561">
                  <c:v>528480.47999999963</c:v>
                </c:pt>
                <c:pt idx="562">
                  <c:v>528388.43999999959</c:v>
                </c:pt>
                <c:pt idx="563">
                  <c:v>526688.2799999998</c:v>
                </c:pt>
                <c:pt idx="564">
                  <c:v>526688.2799999998</c:v>
                </c:pt>
                <c:pt idx="565">
                  <c:v>525176.2799999998</c:v>
                </c:pt>
                <c:pt idx="566">
                  <c:v>525081.1599999998</c:v>
                </c:pt>
                <c:pt idx="567">
                  <c:v>524986.59999999974</c:v>
                </c:pt>
                <c:pt idx="568">
                  <c:v>524892.51999999979</c:v>
                </c:pt>
                <c:pt idx="569">
                  <c:v>523191.95999999979</c:v>
                </c:pt>
                <c:pt idx="570">
                  <c:v>521679.95999999973</c:v>
                </c:pt>
                <c:pt idx="571">
                  <c:v>521585.35999999975</c:v>
                </c:pt>
                <c:pt idx="572">
                  <c:v>521487.43999999977</c:v>
                </c:pt>
                <c:pt idx="573">
                  <c:v>519794.31999999977</c:v>
                </c:pt>
                <c:pt idx="574">
                  <c:v>519794.31999999977</c:v>
                </c:pt>
                <c:pt idx="575">
                  <c:v>518282.31999999983</c:v>
                </c:pt>
                <c:pt idx="576">
                  <c:v>516579.75999999983</c:v>
                </c:pt>
                <c:pt idx="577">
                  <c:v>516579.75999999983</c:v>
                </c:pt>
                <c:pt idx="578">
                  <c:v>516579.75999999983</c:v>
                </c:pt>
                <c:pt idx="579">
                  <c:v>515067.75999999983</c:v>
                </c:pt>
                <c:pt idx="580">
                  <c:v>514966.79999999981</c:v>
                </c:pt>
                <c:pt idx="581">
                  <c:v>514869.95999999985</c:v>
                </c:pt>
                <c:pt idx="582">
                  <c:v>513168.51999999984</c:v>
                </c:pt>
                <c:pt idx="583">
                  <c:v>513168.51999999984</c:v>
                </c:pt>
                <c:pt idx="584">
                  <c:v>513168.51999999984</c:v>
                </c:pt>
                <c:pt idx="585">
                  <c:v>513168.51999999984</c:v>
                </c:pt>
                <c:pt idx="586">
                  <c:v>511656.51999999979</c:v>
                </c:pt>
                <c:pt idx="587">
                  <c:v>511551.5999999998</c:v>
                </c:pt>
                <c:pt idx="588">
                  <c:v>511446.55999999982</c:v>
                </c:pt>
                <c:pt idx="589">
                  <c:v>509727.75999999978</c:v>
                </c:pt>
                <c:pt idx="590">
                  <c:v>509727.75999999978</c:v>
                </c:pt>
                <c:pt idx="591">
                  <c:v>509727.75999999978</c:v>
                </c:pt>
                <c:pt idx="592">
                  <c:v>508215.75999999978</c:v>
                </c:pt>
                <c:pt idx="593">
                  <c:v>508108.79999999981</c:v>
                </c:pt>
                <c:pt idx="594">
                  <c:v>506382.95999999979</c:v>
                </c:pt>
                <c:pt idx="595">
                  <c:v>504870.95999999979</c:v>
                </c:pt>
                <c:pt idx="596">
                  <c:v>503147.5999999998</c:v>
                </c:pt>
                <c:pt idx="597">
                  <c:v>503147.5999999998</c:v>
                </c:pt>
                <c:pt idx="598">
                  <c:v>501635.5999999998</c:v>
                </c:pt>
                <c:pt idx="599">
                  <c:v>501530.19999999984</c:v>
                </c:pt>
                <c:pt idx="600">
                  <c:v>501423.03999999986</c:v>
                </c:pt>
                <c:pt idx="601">
                  <c:v>501315.83999999979</c:v>
                </c:pt>
                <c:pt idx="602">
                  <c:v>499593.91999999975</c:v>
                </c:pt>
                <c:pt idx="603">
                  <c:v>499593.91999999975</c:v>
                </c:pt>
                <c:pt idx="604">
                  <c:v>499593.91999999975</c:v>
                </c:pt>
                <c:pt idx="605">
                  <c:v>499593.91999999975</c:v>
                </c:pt>
                <c:pt idx="606">
                  <c:v>499593.91999999975</c:v>
                </c:pt>
                <c:pt idx="607">
                  <c:v>498081.91999999975</c:v>
                </c:pt>
                <c:pt idx="608">
                  <c:v>497973.15999999974</c:v>
                </c:pt>
                <c:pt idx="609">
                  <c:v>497865.1599999998</c:v>
                </c:pt>
                <c:pt idx="610">
                  <c:v>497757.55999999982</c:v>
                </c:pt>
                <c:pt idx="611">
                  <c:v>497651.27999999985</c:v>
                </c:pt>
                <c:pt idx="612">
                  <c:v>497545.0399999998</c:v>
                </c:pt>
                <c:pt idx="613">
                  <c:v>497440.23999999987</c:v>
                </c:pt>
                <c:pt idx="614">
                  <c:v>495721.5999999998</c:v>
                </c:pt>
                <c:pt idx="615">
                  <c:v>495721.5999999998</c:v>
                </c:pt>
                <c:pt idx="616">
                  <c:v>494209.59999999986</c:v>
                </c:pt>
                <c:pt idx="617">
                  <c:v>492485.27999999985</c:v>
                </c:pt>
                <c:pt idx="618">
                  <c:v>490973.27999999985</c:v>
                </c:pt>
                <c:pt idx="619">
                  <c:v>490864.59999999986</c:v>
                </c:pt>
                <c:pt idx="620">
                  <c:v>490758.47999999981</c:v>
                </c:pt>
                <c:pt idx="621">
                  <c:v>490652.35999999981</c:v>
                </c:pt>
                <c:pt idx="622">
                  <c:v>488928.35999999981</c:v>
                </c:pt>
                <c:pt idx="623">
                  <c:v>487416.35999999981</c:v>
                </c:pt>
                <c:pt idx="624">
                  <c:v>485684.43999999989</c:v>
                </c:pt>
                <c:pt idx="625">
                  <c:v>484172.43999999989</c:v>
                </c:pt>
                <c:pt idx="626">
                  <c:v>484063.71999999991</c:v>
                </c:pt>
                <c:pt idx="627">
                  <c:v>483955.51999999984</c:v>
                </c:pt>
                <c:pt idx="628">
                  <c:v>482236.6399999999</c:v>
                </c:pt>
                <c:pt idx="629">
                  <c:v>482236.6399999999</c:v>
                </c:pt>
                <c:pt idx="630">
                  <c:v>482236.6399999999</c:v>
                </c:pt>
                <c:pt idx="631">
                  <c:v>482236.6399999999</c:v>
                </c:pt>
                <c:pt idx="632">
                  <c:v>480724.6399999999</c:v>
                </c:pt>
                <c:pt idx="633">
                  <c:v>480619.27999999985</c:v>
                </c:pt>
                <c:pt idx="634">
                  <c:v>480514.19999999984</c:v>
                </c:pt>
                <c:pt idx="635">
                  <c:v>478793.39999999985</c:v>
                </c:pt>
                <c:pt idx="636">
                  <c:v>478793.39999999985</c:v>
                </c:pt>
                <c:pt idx="637">
                  <c:v>477281.39999999979</c:v>
                </c:pt>
                <c:pt idx="638">
                  <c:v>475557.23999999987</c:v>
                </c:pt>
                <c:pt idx="639">
                  <c:v>474045.23999999993</c:v>
                </c:pt>
                <c:pt idx="640">
                  <c:v>472317.95999999996</c:v>
                </c:pt>
                <c:pt idx="641">
                  <c:v>470805.95999999996</c:v>
                </c:pt>
                <c:pt idx="642">
                  <c:v>470697.75999999995</c:v>
                </c:pt>
                <c:pt idx="643">
                  <c:v>470585.92</c:v>
                </c:pt>
                <c:pt idx="644">
                  <c:v>470476.07999999996</c:v>
                </c:pt>
                <c:pt idx="645">
                  <c:v>470367.63999999996</c:v>
                </c:pt>
                <c:pt idx="646">
                  <c:v>470265.24</c:v>
                </c:pt>
                <c:pt idx="647">
                  <c:v>470165.24</c:v>
                </c:pt>
                <c:pt idx="648">
                  <c:v>470064.8</c:v>
                </c:pt>
                <c:pt idx="649">
                  <c:v>469965.43999999994</c:v>
                </c:pt>
                <c:pt idx="650">
                  <c:v>469865.92</c:v>
                </c:pt>
                <c:pt idx="651">
                  <c:v>469767.48</c:v>
                </c:pt>
                <c:pt idx="652">
                  <c:v>469668.92</c:v>
                </c:pt>
                <c:pt idx="653">
                  <c:v>469570.63999999996</c:v>
                </c:pt>
                <c:pt idx="654">
                  <c:v>467870.95999999996</c:v>
                </c:pt>
                <c:pt idx="655">
                  <c:v>466358.95999999996</c:v>
                </c:pt>
                <c:pt idx="656">
                  <c:v>464659.1999999999</c:v>
                </c:pt>
                <c:pt idx="657">
                  <c:v>463147.1999999999</c:v>
                </c:pt>
                <c:pt idx="658">
                  <c:v>463053.79999999987</c:v>
                </c:pt>
                <c:pt idx="659">
                  <c:v>462960.15999999986</c:v>
                </c:pt>
                <c:pt idx="660">
                  <c:v>461266.87999999989</c:v>
                </c:pt>
                <c:pt idx="661">
                  <c:v>461266.87999999989</c:v>
                </c:pt>
                <c:pt idx="662">
                  <c:v>459754.87999999989</c:v>
                </c:pt>
                <c:pt idx="663">
                  <c:v>458057.51999999984</c:v>
                </c:pt>
                <c:pt idx="664">
                  <c:v>456545.51999999984</c:v>
                </c:pt>
                <c:pt idx="665">
                  <c:v>456453.23999999987</c:v>
                </c:pt>
                <c:pt idx="666">
                  <c:v>456360.35999999987</c:v>
                </c:pt>
                <c:pt idx="667">
                  <c:v>456267.35999999987</c:v>
                </c:pt>
                <c:pt idx="668">
                  <c:v>456176.63999999984</c:v>
                </c:pt>
                <c:pt idx="669">
                  <c:v>456087.47999999986</c:v>
                </c:pt>
                <c:pt idx="670">
                  <c:v>455998.43999999983</c:v>
                </c:pt>
                <c:pt idx="671">
                  <c:v>455910.15999999986</c:v>
                </c:pt>
                <c:pt idx="672">
                  <c:v>455824.91999999981</c:v>
                </c:pt>
                <c:pt idx="673">
                  <c:v>454141.79999999987</c:v>
                </c:pt>
                <c:pt idx="674">
                  <c:v>454141.79999999987</c:v>
                </c:pt>
                <c:pt idx="675">
                  <c:v>454141.79999999987</c:v>
                </c:pt>
                <c:pt idx="676">
                  <c:v>452629.79999999981</c:v>
                </c:pt>
                <c:pt idx="677">
                  <c:v>452543.95999999979</c:v>
                </c:pt>
                <c:pt idx="678">
                  <c:v>450859.95999999979</c:v>
                </c:pt>
                <c:pt idx="679">
                  <c:v>450859.95999999979</c:v>
                </c:pt>
                <c:pt idx="680">
                  <c:v>449347.95999999979</c:v>
                </c:pt>
                <c:pt idx="681">
                  <c:v>447664.43999999977</c:v>
                </c:pt>
                <c:pt idx="682">
                  <c:v>446152.43999999983</c:v>
                </c:pt>
                <c:pt idx="683">
                  <c:v>444471.55999999982</c:v>
                </c:pt>
                <c:pt idx="684">
                  <c:v>444471.55999999982</c:v>
                </c:pt>
                <c:pt idx="685">
                  <c:v>444471.55999999982</c:v>
                </c:pt>
                <c:pt idx="686">
                  <c:v>444471.55999999982</c:v>
                </c:pt>
                <c:pt idx="687">
                  <c:v>444471.55999999982</c:v>
                </c:pt>
                <c:pt idx="688">
                  <c:v>442959.55999999982</c:v>
                </c:pt>
                <c:pt idx="689">
                  <c:v>442869.71999999986</c:v>
                </c:pt>
                <c:pt idx="690">
                  <c:v>441177.95999999979</c:v>
                </c:pt>
                <c:pt idx="691">
                  <c:v>441177.95999999979</c:v>
                </c:pt>
                <c:pt idx="692">
                  <c:v>439665.95999999979</c:v>
                </c:pt>
                <c:pt idx="693">
                  <c:v>439577.11999999976</c:v>
                </c:pt>
                <c:pt idx="694">
                  <c:v>439487.83999999979</c:v>
                </c:pt>
                <c:pt idx="695">
                  <c:v>439398.87999999977</c:v>
                </c:pt>
                <c:pt idx="696">
                  <c:v>437710.23999999982</c:v>
                </c:pt>
                <c:pt idx="697">
                  <c:v>436198.23999999982</c:v>
                </c:pt>
                <c:pt idx="698">
                  <c:v>436111.19999999984</c:v>
                </c:pt>
                <c:pt idx="699">
                  <c:v>436023.11999999982</c:v>
                </c:pt>
                <c:pt idx="700">
                  <c:v>435934.83999999979</c:v>
                </c:pt>
                <c:pt idx="701">
                  <c:v>434248.67999999982</c:v>
                </c:pt>
                <c:pt idx="702">
                  <c:v>434248.67999999982</c:v>
                </c:pt>
                <c:pt idx="703">
                  <c:v>432736.67999999988</c:v>
                </c:pt>
                <c:pt idx="704">
                  <c:v>432648.67999999988</c:v>
                </c:pt>
                <c:pt idx="705">
                  <c:v>432560.47999999981</c:v>
                </c:pt>
                <c:pt idx="706">
                  <c:v>432472.43999999989</c:v>
                </c:pt>
                <c:pt idx="707">
                  <c:v>432384.87999999983</c:v>
                </c:pt>
                <c:pt idx="708">
                  <c:v>432297.27999999985</c:v>
                </c:pt>
                <c:pt idx="709">
                  <c:v>432209.79999999987</c:v>
                </c:pt>
                <c:pt idx="710">
                  <c:v>432122.99999999988</c:v>
                </c:pt>
                <c:pt idx="711">
                  <c:v>432035.71999999986</c:v>
                </c:pt>
                <c:pt idx="712">
                  <c:v>431951.47999999986</c:v>
                </c:pt>
                <c:pt idx="713">
                  <c:v>431868.39999999979</c:v>
                </c:pt>
                <c:pt idx="714">
                  <c:v>431785.71999999986</c:v>
                </c:pt>
                <c:pt idx="715">
                  <c:v>431704.35999999987</c:v>
                </c:pt>
                <c:pt idx="716">
                  <c:v>431623.39999999985</c:v>
                </c:pt>
                <c:pt idx="717">
                  <c:v>431543.43999999983</c:v>
                </c:pt>
                <c:pt idx="718">
                  <c:v>431463.47999999986</c:v>
                </c:pt>
                <c:pt idx="719">
                  <c:v>431384.31999999983</c:v>
                </c:pt>
                <c:pt idx="720">
                  <c:v>431306.1599999998</c:v>
                </c:pt>
                <c:pt idx="721">
                  <c:v>431228.79999999981</c:v>
                </c:pt>
                <c:pt idx="722">
                  <c:v>429995.99999999983</c:v>
                </c:pt>
                <c:pt idx="723">
                  <c:v>429995.99999999983</c:v>
                </c:pt>
                <c:pt idx="724">
                  <c:v>429995.99999999983</c:v>
                </c:pt>
                <c:pt idx="725">
                  <c:v>428915.99999999983</c:v>
                </c:pt>
                <c:pt idx="726">
                  <c:v>428836.55999999982</c:v>
                </c:pt>
                <c:pt idx="727">
                  <c:v>427164.55999999988</c:v>
                </c:pt>
                <c:pt idx="728">
                  <c:v>426084.55999999988</c:v>
                </c:pt>
                <c:pt idx="729">
                  <c:v>424846.55999999988</c:v>
                </c:pt>
                <c:pt idx="730">
                  <c:v>423766.55999999982</c:v>
                </c:pt>
                <c:pt idx="731">
                  <c:v>423688.1599999998</c:v>
                </c:pt>
                <c:pt idx="732">
                  <c:v>423609.23999999982</c:v>
                </c:pt>
                <c:pt idx="733">
                  <c:v>422374.11999999988</c:v>
                </c:pt>
                <c:pt idx="734">
                  <c:v>422374.11999999988</c:v>
                </c:pt>
                <c:pt idx="735">
                  <c:v>422374.11999999988</c:v>
                </c:pt>
                <c:pt idx="736">
                  <c:v>422374.11999999988</c:v>
                </c:pt>
                <c:pt idx="737">
                  <c:v>422374.11999999988</c:v>
                </c:pt>
                <c:pt idx="738">
                  <c:v>421294.11999999988</c:v>
                </c:pt>
                <c:pt idx="739">
                  <c:v>420056.19999999984</c:v>
                </c:pt>
                <c:pt idx="740">
                  <c:v>420056.19999999984</c:v>
                </c:pt>
                <c:pt idx="741">
                  <c:v>420056.19999999984</c:v>
                </c:pt>
                <c:pt idx="742">
                  <c:v>420056.19999999984</c:v>
                </c:pt>
                <c:pt idx="743">
                  <c:v>418544.19999999984</c:v>
                </c:pt>
                <c:pt idx="744">
                  <c:v>418462.95999999985</c:v>
                </c:pt>
                <c:pt idx="745">
                  <c:v>416788.31999999983</c:v>
                </c:pt>
                <c:pt idx="746">
                  <c:v>415276.31999999977</c:v>
                </c:pt>
                <c:pt idx="747">
                  <c:v>415195.31999999977</c:v>
                </c:pt>
                <c:pt idx="748">
                  <c:v>415114.31999999977</c:v>
                </c:pt>
                <c:pt idx="749">
                  <c:v>415033.47999999981</c:v>
                </c:pt>
                <c:pt idx="750">
                  <c:v>413795.07999999978</c:v>
                </c:pt>
                <c:pt idx="751">
                  <c:v>413795.07999999978</c:v>
                </c:pt>
                <c:pt idx="752">
                  <c:v>413795.07999999978</c:v>
                </c:pt>
                <c:pt idx="753">
                  <c:v>412283.07999999978</c:v>
                </c:pt>
                <c:pt idx="754">
                  <c:v>410607.79999999981</c:v>
                </c:pt>
                <c:pt idx="755">
                  <c:v>410607.79999999981</c:v>
                </c:pt>
                <c:pt idx="756">
                  <c:v>409095.79999999981</c:v>
                </c:pt>
                <c:pt idx="757">
                  <c:v>409012.43999999983</c:v>
                </c:pt>
                <c:pt idx="758">
                  <c:v>407336.03999999986</c:v>
                </c:pt>
                <c:pt idx="759">
                  <c:v>405824.03999999986</c:v>
                </c:pt>
                <c:pt idx="760">
                  <c:v>405741.71999999986</c:v>
                </c:pt>
                <c:pt idx="761">
                  <c:v>404065.31999999983</c:v>
                </c:pt>
                <c:pt idx="762">
                  <c:v>402553.31999999983</c:v>
                </c:pt>
                <c:pt idx="763">
                  <c:v>402471.5999999998</c:v>
                </c:pt>
                <c:pt idx="764">
                  <c:v>400795.99999999988</c:v>
                </c:pt>
                <c:pt idx="765">
                  <c:v>399283.99999999988</c:v>
                </c:pt>
                <c:pt idx="766">
                  <c:v>399202.39999999991</c:v>
                </c:pt>
                <c:pt idx="767">
                  <c:v>399120.79999999987</c:v>
                </c:pt>
                <c:pt idx="768">
                  <c:v>399039.11999999988</c:v>
                </c:pt>
                <c:pt idx="769">
                  <c:v>398957.23999999987</c:v>
                </c:pt>
                <c:pt idx="770">
                  <c:v>398875.99999999988</c:v>
                </c:pt>
                <c:pt idx="771">
                  <c:v>397202.79999999987</c:v>
                </c:pt>
                <c:pt idx="772">
                  <c:v>395690.79999999987</c:v>
                </c:pt>
                <c:pt idx="773">
                  <c:v>395608.79999999987</c:v>
                </c:pt>
                <c:pt idx="774">
                  <c:v>395527.15999999986</c:v>
                </c:pt>
                <c:pt idx="775">
                  <c:v>395445.67999999988</c:v>
                </c:pt>
                <c:pt idx="776">
                  <c:v>393770.63999999984</c:v>
                </c:pt>
                <c:pt idx="777">
                  <c:v>392258.63999999984</c:v>
                </c:pt>
                <c:pt idx="778">
                  <c:v>392177.43999999989</c:v>
                </c:pt>
                <c:pt idx="779">
                  <c:v>390503.59999999992</c:v>
                </c:pt>
                <c:pt idx="780">
                  <c:v>388991.59999999986</c:v>
                </c:pt>
                <c:pt idx="781">
                  <c:v>388910.0799999999</c:v>
                </c:pt>
                <c:pt idx="782">
                  <c:v>388830.07999999984</c:v>
                </c:pt>
                <c:pt idx="783">
                  <c:v>388752.07999999984</c:v>
                </c:pt>
                <c:pt idx="784">
                  <c:v>388675.35999999987</c:v>
                </c:pt>
                <c:pt idx="785">
                  <c:v>388599.43999999983</c:v>
                </c:pt>
                <c:pt idx="786">
                  <c:v>388523.55999999982</c:v>
                </c:pt>
                <c:pt idx="787">
                  <c:v>388448.31999999983</c:v>
                </c:pt>
                <c:pt idx="788">
                  <c:v>388373.51999999984</c:v>
                </c:pt>
                <c:pt idx="789">
                  <c:v>388298.99999999988</c:v>
                </c:pt>
                <c:pt idx="790">
                  <c:v>388225.83999999985</c:v>
                </c:pt>
                <c:pt idx="791">
                  <c:v>386998.07999999984</c:v>
                </c:pt>
                <c:pt idx="792">
                  <c:v>386998.07999999984</c:v>
                </c:pt>
                <c:pt idx="793">
                  <c:v>386998.07999999984</c:v>
                </c:pt>
                <c:pt idx="794">
                  <c:v>386998.07999999984</c:v>
                </c:pt>
                <c:pt idx="795">
                  <c:v>386998.07999999984</c:v>
                </c:pt>
                <c:pt idx="796">
                  <c:v>385918.07999999984</c:v>
                </c:pt>
                <c:pt idx="797">
                  <c:v>384683.67999999993</c:v>
                </c:pt>
                <c:pt idx="798">
                  <c:v>383603.67999999988</c:v>
                </c:pt>
                <c:pt idx="799">
                  <c:v>383525.39999999985</c:v>
                </c:pt>
                <c:pt idx="800">
                  <c:v>383447.0799999999</c:v>
                </c:pt>
                <c:pt idx="801">
                  <c:v>382211.79999999987</c:v>
                </c:pt>
                <c:pt idx="802">
                  <c:v>381131.79999999993</c:v>
                </c:pt>
                <c:pt idx="803">
                  <c:v>379894.91999999993</c:v>
                </c:pt>
                <c:pt idx="804">
                  <c:v>378814.91999999993</c:v>
                </c:pt>
                <c:pt idx="805">
                  <c:v>377575.95999999996</c:v>
                </c:pt>
                <c:pt idx="806">
                  <c:v>376495.95999999996</c:v>
                </c:pt>
                <c:pt idx="807">
                  <c:v>376414.75999999995</c:v>
                </c:pt>
                <c:pt idx="808">
                  <c:v>374742.68</c:v>
                </c:pt>
                <c:pt idx="809">
                  <c:v>373230.68</c:v>
                </c:pt>
                <c:pt idx="810">
                  <c:v>373150.39999999997</c:v>
                </c:pt>
                <c:pt idx="811">
                  <c:v>371910.63999999996</c:v>
                </c:pt>
                <c:pt idx="812">
                  <c:v>371910.63999999996</c:v>
                </c:pt>
                <c:pt idx="813">
                  <c:v>370398.64000000007</c:v>
                </c:pt>
                <c:pt idx="814">
                  <c:v>370316.96</c:v>
                </c:pt>
                <c:pt idx="815">
                  <c:v>368641.92</c:v>
                </c:pt>
                <c:pt idx="816">
                  <c:v>367129.92000000004</c:v>
                </c:pt>
                <c:pt idx="817">
                  <c:v>365456.32000000007</c:v>
                </c:pt>
                <c:pt idx="818">
                  <c:v>365456.32000000007</c:v>
                </c:pt>
                <c:pt idx="819">
                  <c:v>363944.32000000007</c:v>
                </c:pt>
                <c:pt idx="820">
                  <c:v>363863.12000000005</c:v>
                </c:pt>
                <c:pt idx="821">
                  <c:v>363781.72000000009</c:v>
                </c:pt>
                <c:pt idx="822">
                  <c:v>363700.92000000004</c:v>
                </c:pt>
                <c:pt idx="823">
                  <c:v>363621.48000000004</c:v>
                </c:pt>
                <c:pt idx="824">
                  <c:v>362383.16000000003</c:v>
                </c:pt>
                <c:pt idx="825">
                  <c:v>362383.16000000003</c:v>
                </c:pt>
                <c:pt idx="826">
                  <c:v>361303.16000000003</c:v>
                </c:pt>
                <c:pt idx="827">
                  <c:v>360064.83999999997</c:v>
                </c:pt>
                <c:pt idx="828">
                  <c:v>358984.83999999997</c:v>
                </c:pt>
                <c:pt idx="829">
                  <c:v>358905.44</c:v>
                </c:pt>
                <c:pt idx="830">
                  <c:v>358825.88</c:v>
                </c:pt>
                <c:pt idx="831">
                  <c:v>358747.2</c:v>
                </c:pt>
                <c:pt idx="832">
                  <c:v>358668.48</c:v>
                </c:pt>
                <c:pt idx="833">
                  <c:v>358589.95999999996</c:v>
                </c:pt>
                <c:pt idx="834">
                  <c:v>358511.35999999999</c:v>
                </c:pt>
                <c:pt idx="835">
                  <c:v>357274.24000000005</c:v>
                </c:pt>
                <c:pt idx="836">
                  <c:v>356194.24000000011</c:v>
                </c:pt>
                <c:pt idx="837">
                  <c:v>356115.96000000008</c:v>
                </c:pt>
                <c:pt idx="838">
                  <c:v>354879.88000000012</c:v>
                </c:pt>
                <c:pt idx="839">
                  <c:v>353799.88000000018</c:v>
                </c:pt>
                <c:pt idx="840">
                  <c:v>352562.44000000018</c:v>
                </c:pt>
                <c:pt idx="841">
                  <c:v>352562.44000000018</c:v>
                </c:pt>
                <c:pt idx="842">
                  <c:v>352562.44000000018</c:v>
                </c:pt>
                <c:pt idx="843">
                  <c:v>352562.44000000018</c:v>
                </c:pt>
                <c:pt idx="844">
                  <c:v>351482.44000000024</c:v>
                </c:pt>
                <c:pt idx="845">
                  <c:v>349809.24000000028</c:v>
                </c:pt>
                <c:pt idx="846">
                  <c:v>348297.24000000022</c:v>
                </c:pt>
                <c:pt idx="847">
                  <c:v>348216.2800000002</c:v>
                </c:pt>
                <c:pt idx="848">
                  <c:v>348134.88000000018</c:v>
                </c:pt>
                <c:pt idx="849">
                  <c:v>346462.4000000002</c:v>
                </c:pt>
                <c:pt idx="850">
                  <c:v>346462.4000000002</c:v>
                </c:pt>
                <c:pt idx="851">
                  <c:v>345382.4000000002</c:v>
                </c:pt>
                <c:pt idx="852">
                  <c:v>345302.4000000002</c:v>
                </c:pt>
                <c:pt idx="853">
                  <c:v>345222.4000000002</c:v>
                </c:pt>
                <c:pt idx="854">
                  <c:v>345142.00000000023</c:v>
                </c:pt>
                <c:pt idx="855">
                  <c:v>345061.60000000021</c:v>
                </c:pt>
                <c:pt idx="856">
                  <c:v>344981.20000000024</c:v>
                </c:pt>
                <c:pt idx="857">
                  <c:v>343309.20000000019</c:v>
                </c:pt>
                <c:pt idx="858">
                  <c:v>341797.20000000013</c:v>
                </c:pt>
                <c:pt idx="859">
                  <c:v>340124.40000000014</c:v>
                </c:pt>
                <c:pt idx="860">
                  <c:v>340124.40000000014</c:v>
                </c:pt>
                <c:pt idx="861">
                  <c:v>338612.40000000008</c:v>
                </c:pt>
                <c:pt idx="862">
                  <c:v>336936.40000000014</c:v>
                </c:pt>
                <c:pt idx="863">
                  <c:v>335424.40000000014</c:v>
                </c:pt>
                <c:pt idx="864">
                  <c:v>335342.00000000012</c:v>
                </c:pt>
                <c:pt idx="865">
                  <c:v>335258.80000000005</c:v>
                </c:pt>
                <c:pt idx="866">
                  <c:v>335176.00000000012</c:v>
                </c:pt>
                <c:pt idx="867">
                  <c:v>335092.80000000005</c:v>
                </c:pt>
                <c:pt idx="868">
                  <c:v>335010.40000000014</c:v>
                </c:pt>
                <c:pt idx="869">
                  <c:v>334927.20000000013</c:v>
                </c:pt>
                <c:pt idx="870">
                  <c:v>333250.40000000008</c:v>
                </c:pt>
                <c:pt idx="871">
                  <c:v>333250.40000000008</c:v>
                </c:pt>
                <c:pt idx="872">
                  <c:v>331738.40000000002</c:v>
                </c:pt>
                <c:pt idx="873">
                  <c:v>331655.20000000007</c:v>
                </c:pt>
                <c:pt idx="874">
                  <c:v>331570.80000000005</c:v>
                </c:pt>
                <c:pt idx="875">
                  <c:v>331487.20000000007</c:v>
                </c:pt>
                <c:pt idx="876">
                  <c:v>331404.40000000002</c:v>
                </c:pt>
                <c:pt idx="877">
                  <c:v>331320.80000000005</c:v>
                </c:pt>
                <c:pt idx="878">
                  <c:v>331236.80000000005</c:v>
                </c:pt>
                <c:pt idx="879">
                  <c:v>331153.20000000007</c:v>
                </c:pt>
                <c:pt idx="880">
                  <c:v>331070</c:v>
                </c:pt>
                <c:pt idx="881">
                  <c:v>330987.60000000003</c:v>
                </c:pt>
                <c:pt idx="882">
                  <c:v>330905.20000000007</c:v>
                </c:pt>
                <c:pt idx="883">
                  <c:v>330823.20000000007</c:v>
                </c:pt>
                <c:pt idx="884">
                  <c:v>330741.60000000009</c:v>
                </c:pt>
                <c:pt idx="885">
                  <c:v>330660</c:v>
                </c:pt>
                <c:pt idx="886">
                  <c:v>330578</c:v>
                </c:pt>
                <c:pt idx="887">
                  <c:v>330497.60000000009</c:v>
                </c:pt>
                <c:pt idx="888">
                  <c:v>330418.40000000002</c:v>
                </c:pt>
                <c:pt idx="889">
                  <c:v>330339.20000000001</c:v>
                </c:pt>
                <c:pt idx="890">
                  <c:v>330260.40000000002</c:v>
                </c:pt>
                <c:pt idx="891">
                  <c:v>330181.60000000003</c:v>
                </c:pt>
                <c:pt idx="892">
                  <c:v>330102</c:v>
                </c:pt>
                <c:pt idx="893">
                  <c:v>330024</c:v>
                </c:pt>
                <c:pt idx="894">
                  <c:v>328787.19999999995</c:v>
                </c:pt>
                <c:pt idx="895">
                  <c:v>328787.19999999995</c:v>
                </c:pt>
                <c:pt idx="896">
                  <c:v>327707.1999999999</c:v>
                </c:pt>
                <c:pt idx="897">
                  <c:v>326467.99999999994</c:v>
                </c:pt>
                <c:pt idx="898">
                  <c:v>324956</c:v>
                </c:pt>
                <c:pt idx="899">
                  <c:v>324874.39999999997</c:v>
                </c:pt>
                <c:pt idx="900">
                  <c:v>324792.79999999993</c:v>
                </c:pt>
                <c:pt idx="901">
                  <c:v>324711.59999999998</c:v>
                </c:pt>
                <c:pt idx="902">
                  <c:v>324632</c:v>
                </c:pt>
                <c:pt idx="903">
                  <c:v>324551.59999999998</c:v>
                </c:pt>
                <c:pt idx="904">
                  <c:v>322879.59999999998</c:v>
                </c:pt>
                <c:pt idx="905">
                  <c:v>321367.59999999998</c:v>
                </c:pt>
                <c:pt idx="906">
                  <c:v>321286</c:v>
                </c:pt>
                <c:pt idx="907">
                  <c:v>321204.39999999997</c:v>
                </c:pt>
                <c:pt idx="908">
                  <c:v>321124.39999999997</c:v>
                </c:pt>
                <c:pt idx="909">
                  <c:v>321044.39999999997</c:v>
                </c:pt>
                <c:pt idx="910">
                  <c:v>319805.19999999995</c:v>
                </c:pt>
                <c:pt idx="911">
                  <c:v>318725.2</c:v>
                </c:pt>
                <c:pt idx="912">
                  <c:v>317485.99999999994</c:v>
                </c:pt>
                <c:pt idx="913">
                  <c:v>317485.99999999994</c:v>
                </c:pt>
                <c:pt idx="914">
                  <c:v>315973.99999999994</c:v>
                </c:pt>
                <c:pt idx="915">
                  <c:v>315893.19999999995</c:v>
                </c:pt>
                <c:pt idx="916">
                  <c:v>315811.99999999994</c:v>
                </c:pt>
                <c:pt idx="917">
                  <c:v>315730.8</c:v>
                </c:pt>
                <c:pt idx="918">
                  <c:v>315651.19999999995</c:v>
                </c:pt>
                <c:pt idx="919">
                  <c:v>314412.79999999999</c:v>
                </c:pt>
                <c:pt idx="920">
                  <c:v>313332.8</c:v>
                </c:pt>
                <c:pt idx="921">
                  <c:v>311660.80000000005</c:v>
                </c:pt>
                <c:pt idx="922">
                  <c:v>311660.80000000005</c:v>
                </c:pt>
                <c:pt idx="923">
                  <c:v>311660.80000000005</c:v>
                </c:pt>
                <c:pt idx="924">
                  <c:v>311660.80000000005</c:v>
                </c:pt>
                <c:pt idx="925">
                  <c:v>310148.80000000005</c:v>
                </c:pt>
                <c:pt idx="926">
                  <c:v>310064.80000000005</c:v>
                </c:pt>
                <c:pt idx="927">
                  <c:v>309980.80000000005</c:v>
                </c:pt>
                <c:pt idx="928">
                  <c:v>309897.60000000009</c:v>
                </c:pt>
                <c:pt idx="929">
                  <c:v>309816.00000000012</c:v>
                </c:pt>
                <c:pt idx="930">
                  <c:v>308142.40000000002</c:v>
                </c:pt>
                <c:pt idx="931">
                  <c:v>306630.39999999997</c:v>
                </c:pt>
                <c:pt idx="932">
                  <c:v>306549.2</c:v>
                </c:pt>
                <c:pt idx="933">
                  <c:v>306468.39999999997</c:v>
                </c:pt>
                <c:pt idx="934">
                  <c:v>304795.60000000003</c:v>
                </c:pt>
                <c:pt idx="935">
                  <c:v>304795.60000000003</c:v>
                </c:pt>
                <c:pt idx="936">
                  <c:v>303283.59999999998</c:v>
                </c:pt>
                <c:pt idx="937">
                  <c:v>303202.39999999997</c:v>
                </c:pt>
                <c:pt idx="938">
                  <c:v>301527.99999999994</c:v>
                </c:pt>
                <c:pt idx="939">
                  <c:v>301527.99999999994</c:v>
                </c:pt>
                <c:pt idx="940">
                  <c:v>301527.99999999994</c:v>
                </c:pt>
                <c:pt idx="941">
                  <c:v>300015.99999999988</c:v>
                </c:pt>
                <c:pt idx="942">
                  <c:v>298337.59999999992</c:v>
                </c:pt>
                <c:pt idx="943">
                  <c:v>296825.59999999992</c:v>
                </c:pt>
                <c:pt idx="944">
                  <c:v>296741.1999999999</c:v>
                </c:pt>
                <c:pt idx="945">
                  <c:v>296656.8</c:v>
                </c:pt>
                <c:pt idx="946">
                  <c:v>296573.99999999994</c:v>
                </c:pt>
                <c:pt idx="947">
                  <c:v>294896.39999999997</c:v>
                </c:pt>
                <c:pt idx="948">
                  <c:v>294896.39999999997</c:v>
                </c:pt>
                <c:pt idx="949">
                  <c:v>294896.39999999997</c:v>
                </c:pt>
                <c:pt idx="950">
                  <c:v>294896.39999999997</c:v>
                </c:pt>
                <c:pt idx="951">
                  <c:v>293384.39999999997</c:v>
                </c:pt>
                <c:pt idx="952">
                  <c:v>293297.99999999994</c:v>
                </c:pt>
                <c:pt idx="953">
                  <c:v>293212.79999999993</c:v>
                </c:pt>
                <c:pt idx="954">
                  <c:v>291528.79999999993</c:v>
                </c:pt>
                <c:pt idx="955">
                  <c:v>290016.8</c:v>
                </c:pt>
                <c:pt idx="956">
                  <c:v>289929.59999999992</c:v>
                </c:pt>
                <c:pt idx="957">
                  <c:v>288241.59999999992</c:v>
                </c:pt>
                <c:pt idx="958">
                  <c:v>288241.59999999992</c:v>
                </c:pt>
                <c:pt idx="959">
                  <c:v>288241.59999999992</c:v>
                </c:pt>
                <c:pt idx="960">
                  <c:v>286729.59999999992</c:v>
                </c:pt>
                <c:pt idx="961">
                  <c:v>286643.59999999992</c:v>
                </c:pt>
                <c:pt idx="962">
                  <c:v>286557.59999999992</c:v>
                </c:pt>
                <c:pt idx="963">
                  <c:v>286471.99999999988</c:v>
                </c:pt>
                <c:pt idx="964">
                  <c:v>286389.59999999992</c:v>
                </c:pt>
                <c:pt idx="965">
                  <c:v>284711.1999999999</c:v>
                </c:pt>
                <c:pt idx="966">
                  <c:v>284711.1999999999</c:v>
                </c:pt>
                <c:pt idx="967">
                  <c:v>283199.1999999999</c:v>
                </c:pt>
                <c:pt idx="968">
                  <c:v>281511.99999999994</c:v>
                </c:pt>
                <c:pt idx="969">
                  <c:v>279999.99999999988</c:v>
                </c:pt>
                <c:pt idx="970">
                  <c:v>279910.39999999991</c:v>
                </c:pt>
                <c:pt idx="971">
                  <c:v>278220.79999999993</c:v>
                </c:pt>
                <c:pt idx="972">
                  <c:v>278220.79999999993</c:v>
                </c:pt>
                <c:pt idx="973">
                  <c:v>276708.79999999987</c:v>
                </c:pt>
                <c:pt idx="974">
                  <c:v>276613.99999999983</c:v>
                </c:pt>
                <c:pt idx="975">
                  <c:v>276520.39999999985</c:v>
                </c:pt>
                <c:pt idx="976">
                  <c:v>276427.59999999986</c:v>
                </c:pt>
                <c:pt idx="977">
                  <c:v>276333.99999999983</c:v>
                </c:pt>
                <c:pt idx="978">
                  <c:v>276241.1999999999</c:v>
                </c:pt>
                <c:pt idx="979">
                  <c:v>276149.1999999999</c:v>
                </c:pt>
                <c:pt idx="980">
                  <c:v>274449.99999999988</c:v>
                </c:pt>
                <c:pt idx="981">
                  <c:v>272937.99999999983</c:v>
                </c:pt>
                <c:pt idx="982">
                  <c:v>272843.19999999984</c:v>
                </c:pt>
                <c:pt idx="983">
                  <c:v>272750.39999999979</c:v>
                </c:pt>
                <c:pt idx="984">
                  <c:v>272656.79999999981</c:v>
                </c:pt>
                <c:pt idx="985">
                  <c:v>272566.39999999979</c:v>
                </c:pt>
                <c:pt idx="986">
                  <c:v>272475.19999999984</c:v>
                </c:pt>
                <c:pt idx="987">
                  <c:v>272383.99999999983</c:v>
                </c:pt>
                <c:pt idx="988">
                  <c:v>272295.5999999998</c:v>
                </c:pt>
                <c:pt idx="989">
                  <c:v>270610.79999999981</c:v>
                </c:pt>
                <c:pt idx="990">
                  <c:v>269098.79999999981</c:v>
                </c:pt>
                <c:pt idx="991">
                  <c:v>267417.19999999984</c:v>
                </c:pt>
                <c:pt idx="992">
                  <c:v>265905.19999999978</c:v>
                </c:pt>
                <c:pt idx="993">
                  <c:v>265819.5999999998</c:v>
                </c:pt>
                <c:pt idx="994">
                  <c:v>265733.99999999983</c:v>
                </c:pt>
                <c:pt idx="995">
                  <c:v>264053.99999999983</c:v>
                </c:pt>
                <c:pt idx="996">
                  <c:v>262541.99999999988</c:v>
                </c:pt>
                <c:pt idx="997">
                  <c:v>260861.1999999999</c:v>
                </c:pt>
                <c:pt idx="998">
                  <c:v>259349.1999999999</c:v>
                </c:pt>
                <c:pt idx="999">
                  <c:v>259263.99999999991</c:v>
                </c:pt>
                <c:pt idx="1000">
                  <c:v>259178.39999999988</c:v>
                </c:pt>
                <c:pt idx="1001">
                  <c:v>257495.19999999987</c:v>
                </c:pt>
                <c:pt idx="1002">
                  <c:v>255983.19999999987</c:v>
                </c:pt>
                <c:pt idx="1003">
                  <c:v>254302.39999999988</c:v>
                </c:pt>
                <c:pt idx="1004">
                  <c:v>252790.39999999988</c:v>
                </c:pt>
                <c:pt idx="1005">
                  <c:v>252704.39999999988</c:v>
                </c:pt>
                <c:pt idx="1006">
                  <c:v>251019.59999999989</c:v>
                </c:pt>
                <c:pt idx="1007">
                  <c:v>249507.59999999989</c:v>
                </c:pt>
                <c:pt idx="1008">
                  <c:v>249420.7999999999</c:v>
                </c:pt>
                <c:pt idx="1009">
                  <c:v>247735.99999999988</c:v>
                </c:pt>
                <c:pt idx="1010">
                  <c:v>246223.99999999985</c:v>
                </c:pt>
                <c:pt idx="1011">
                  <c:v>246137.59999999986</c:v>
                </c:pt>
                <c:pt idx="1012">
                  <c:v>246051.59999999986</c:v>
                </c:pt>
                <c:pt idx="1013">
                  <c:v>245965.19999999987</c:v>
                </c:pt>
                <c:pt idx="1014">
                  <c:v>244280.39999999991</c:v>
                </c:pt>
                <c:pt idx="1015">
                  <c:v>242768.39999999991</c:v>
                </c:pt>
                <c:pt idx="1016">
                  <c:v>242680.39999999991</c:v>
                </c:pt>
                <c:pt idx="1017">
                  <c:v>242593.1999999999</c:v>
                </c:pt>
                <c:pt idx="1018">
                  <c:v>242507.59999999989</c:v>
                </c:pt>
                <c:pt idx="1019">
                  <c:v>242422.7999999999</c:v>
                </c:pt>
                <c:pt idx="1020">
                  <c:v>242338.7999999999</c:v>
                </c:pt>
                <c:pt idx="1021">
                  <c:v>240661.1999999999</c:v>
                </c:pt>
                <c:pt idx="1022">
                  <c:v>239149.1999999999</c:v>
                </c:pt>
                <c:pt idx="1023">
                  <c:v>239067.1999999999</c:v>
                </c:pt>
                <c:pt idx="1024">
                  <c:v>238984.7999999999</c:v>
                </c:pt>
                <c:pt idx="1025">
                  <c:v>237308.7999999999</c:v>
                </c:pt>
                <c:pt idx="1026">
                  <c:v>237308.7999999999</c:v>
                </c:pt>
                <c:pt idx="1027">
                  <c:v>235796.80000000005</c:v>
                </c:pt>
                <c:pt idx="1028">
                  <c:v>235713.2</c:v>
                </c:pt>
                <c:pt idx="1029">
                  <c:v>235630.40000000002</c:v>
                </c:pt>
                <c:pt idx="1030">
                  <c:v>235546.80000000002</c:v>
                </c:pt>
                <c:pt idx="1031">
                  <c:v>233871.60000000003</c:v>
                </c:pt>
                <c:pt idx="1032">
                  <c:v>232359.60000000003</c:v>
                </c:pt>
                <c:pt idx="1033">
                  <c:v>232276.80000000005</c:v>
                </c:pt>
                <c:pt idx="1034">
                  <c:v>232192.80000000005</c:v>
                </c:pt>
                <c:pt idx="1035">
                  <c:v>230513.60000000003</c:v>
                </c:pt>
                <c:pt idx="1036">
                  <c:v>229001.60000000001</c:v>
                </c:pt>
                <c:pt idx="1037">
                  <c:v>228917.6</c:v>
                </c:pt>
                <c:pt idx="1038">
                  <c:v>228834.00000000003</c:v>
                </c:pt>
                <c:pt idx="1039">
                  <c:v>228751.20000000004</c:v>
                </c:pt>
                <c:pt idx="1040">
                  <c:v>228668.40000000002</c:v>
                </c:pt>
                <c:pt idx="1041">
                  <c:v>226994.00000000003</c:v>
                </c:pt>
                <c:pt idx="1042">
                  <c:v>226994.00000000003</c:v>
                </c:pt>
                <c:pt idx="1043">
                  <c:v>225482.00000000003</c:v>
                </c:pt>
                <c:pt idx="1044">
                  <c:v>223806.00000000003</c:v>
                </c:pt>
                <c:pt idx="1045">
                  <c:v>222294.00000000003</c:v>
                </c:pt>
                <c:pt idx="1046">
                  <c:v>220614.80000000005</c:v>
                </c:pt>
                <c:pt idx="1047">
                  <c:v>219102.80000000002</c:v>
                </c:pt>
                <c:pt idx="1048">
                  <c:v>217420.40000000002</c:v>
                </c:pt>
                <c:pt idx="1049">
                  <c:v>215908.39999999997</c:v>
                </c:pt>
                <c:pt idx="1050">
                  <c:v>214218.8</c:v>
                </c:pt>
                <c:pt idx="1051">
                  <c:v>212706.80000000002</c:v>
                </c:pt>
                <c:pt idx="1052">
                  <c:v>212617.60000000001</c:v>
                </c:pt>
                <c:pt idx="1053">
                  <c:v>212528.80000000002</c:v>
                </c:pt>
                <c:pt idx="1054">
                  <c:v>212439.6</c:v>
                </c:pt>
                <c:pt idx="1055">
                  <c:v>212350.80000000002</c:v>
                </c:pt>
                <c:pt idx="1056">
                  <c:v>212263.19999999998</c:v>
                </c:pt>
                <c:pt idx="1057">
                  <c:v>212177.19999999998</c:v>
                </c:pt>
                <c:pt idx="1058">
                  <c:v>212091.19999999998</c:v>
                </c:pt>
                <c:pt idx="1059">
                  <c:v>212005.19999999998</c:v>
                </c:pt>
                <c:pt idx="1060">
                  <c:v>211919.59999999995</c:v>
                </c:pt>
                <c:pt idx="1061">
                  <c:v>211833.59999999995</c:v>
                </c:pt>
                <c:pt idx="1062">
                  <c:v>210151.99999999994</c:v>
                </c:pt>
                <c:pt idx="1063">
                  <c:v>208639.99999999997</c:v>
                </c:pt>
                <c:pt idx="1064">
                  <c:v>208555.99999999997</c:v>
                </c:pt>
                <c:pt idx="1065">
                  <c:v>208471.19999999995</c:v>
                </c:pt>
                <c:pt idx="1066">
                  <c:v>208387.99999999997</c:v>
                </c:pt>
                <c:pt idx="1067">
                  <c:v>208306.79999999996</c:v>
                </c:pt>
                <c:pt idx="1068">
                  <c:v>208226.79999999996</c:v>
                </c:pt>
                <c:pt idx="1069">
                  <c:v>206553.99999999997</c:v>
                </c:pt>
                <c:pt idx="1070">
                  <c:v>205042</c:v>
                </c:pt>
                <c:pt idx="1071">
                  <c:v>204960.39999999997</c:v>
                </c:pt>
                <c:pt idx="1072">
                  <c:v>204878.39999999997</c:v>
                </c:pt>
                <c:pt idx="1073">
                  <c:v>204796</c:v>
                </c:pt>
                <c:pt idx="1074">
                  <c:v>203121.59999999998</c:v>
                </c:pt>
                <c:pt idx="1075">
                  <c:v>201609.59999999998</c:v>
                </c:pt>
                <c:pt idx="1076">
                  <c:v>201528.39999999997</c:v>
                </c:pt>
                <c:pt idx="1077">
                  <c:v>199851.59999999998</c:v>
                </c:pt>
                <c:pt idx="1078">
                  <c:v>199851.59999999998</c:v>
                </c:pt>
                <c:pt idx="1079">
                  <c:v>198339.59999999998</c:v>
                </c:pt>
                <c:pt idx="1080">
                  <c:v>198255.19999999995</c:v>
                </c:pt>
                <c:pt idx="1081">
                  <c:v>196575.2</c:v>
                </c:pt>
                <c:pt idx="1082">
                  <c:v>195063.2</c:v>
                </c:pt>
                <c:pt idx="1083">
                  <c:v>193384</c:v>
                </c:pt>
                <c:pt idx="1084">
                  <c:v>193384</c:v>
                </c:pt>
                <c:pt idx="1085">
                  <c:v>191872.00000000003</c:v>
                </c:pt>
                <c:pt idx="1086">
                  <c:v>190187.2</c:v>
                </c:pt>
                <c:pt idx="1087">
                  <c:v>188675.20000000001</c:v>
                </c:pt>
                <c:pt idx="1088">
                  <c:v>188588.40000000002</c:v>
                </c:pt>
                <c:pt idx="1089">
                  <c:v>188503.2</c:v>
                </c:pt>
                <c:pt idx="1090">
                  <c:v>188422.00000000003</c:v>
                </c:pt>
                <c:pt idx="1091">
                  <c:v>186746</c:v>
                </c:pt>
                <c:pt idx="1092">
                  <c:v>186746</c:v>
                </c:pt>
                <c:pt idx="1093">
                  <c:v>186746</c:v>
                </c:pt>
                <c:pt idx="1094">
                  <c:v>186746</c:v>
                </c:pt>
                <c:pt idx="1095">
                  <c:v>185234</c:v>
                </c:pt>
                <c:pt idx="1096">
                  <c:v>185145.60000000001</c:v>
                </c:pt>
                <c:pt idx="1097">
                  <c:v>185056.8</c:v>
                </c:pt>
                <c:pt idx="1098">
                  <c:v>184967.6</c:v>
                </c:pt>
                <c:pt idx="1099">
                  <c:v>184878.8</c:v>
                </c:pt>
                <c:pt idx="1100">
                  <c:v>184790.8</c:v>
                </c:pt>
                <c:pt idx="1101">
                  <c:v>184703.19999999998</c:v>
                </c:pt>
                <c:pt idx="1102">
                  <c:v>183017.59999999998</c:v>
                </c:pt>
                <c:pt idx="1103">
                  <c:v>181505.59999999995</c:v>
                </c:pt>
                <c:pt idx="1104">
                  <c:v>181419.59999999995</c:v>
                </c:pt>
                <c:pt idx="1105">
                  <c:v>181333.19999999995</c:v>
                </c:pt>
                <c:pt idx="1106">
                  <c:v>181249.19999999992</c:v>
                </c:pt>
                <c:pt idx="1107">
                  <c:v>181163.99999999994</c:v>
                </c:pt>
                <c:pt idx="1108">
                  <c:v>181080.39999999994</c:v>
                </c:pt>
                <c:pt idx="1109">
                  <c:v>180996.79999999993</c:v>
                </c:pt>
                <c:pt idx="1110">
                  <c:v>180913.19999999995</c:v>
                </c:pt>
                <c:pt idx="1111">
                  <c:v>180829.99999999994</c:v>
                </c:pt>
                <c:pt idx="1112">
                  <c:v>180747.59999999992</c:v>
                </c:pt>
                <c:pt idx="1113">
                  <c:v>180668.79999999993</c:v>
                </c:pt>
                <c:pt idx="1114">
                  <c:v>179434.39999999994</c:v>
                </c:pt>
                <c:pt idx="1115">
                  <c:v>178354.39999999997</c:v>
                </c:pt>
                <c:pt idx="1116">
                  <c:v>177118.39999999994</c:v>
                </c:pt>
                <c:pt idx="1117">
                  <c:v>176038.39999999994</c:v>
                </c:pt>
                <c:pt idx="1118">
                  <c:v>175960.39999999994</c:v>
                </c:pt>
                <c:pt idx="1119">
                  <c:v>175882.79999999993</c:v>
                </c:pt>
                <c:pt idx="1120">
                  <c:v>174650.79999999993</c:v>
                </c:pt>
                <c:pt idx="1121">
                  <c:v>173570.79999999993</c:v>
                </c:pt>
                <c:pt idx="1122">
                  <c:v>172341.99999999991</c:v>
                </c:pt>
                <c:pt idx="1123">
                  <c:v>172341.99999999991</c:v>
                </c:pt>
                <c:pt idx="1124">
                  <c:v>171261.99999999991</c:v>
                </c:pt>
                <c:pt idx="1125">
                  <c:v>171182.7999999999</c:v>
                </c:pt>
                <c:pt idx="1126">
                  <c:v>169945.99999999991</c:v>
                </c:pt>
                <c:pt idx="1127">
                  <c:v>169945.99999999991</c:v>
                </c:pt>
                <c:pt idx="1128">
                  <c:v>168865.99999999991</c:v>
                </c:pt>
                <c:pt idx="1129">
                  <c:v>168789.1999999999</c:v>
                </c:pt>
                <c:pt idx="1130">
                  <c:v>167117.1999999999</c:v>
                </c:pt>
                <c:pt idx="1131">
                  <c:v>166037.1999999999</c:v>
                </c:pt>
                <c:pt idx="1132">
                  <c:v>164801.19999999992</c:v>
                </c:pt>
                <c:pt idx="1133">
                  <c:v>163721.19999999995</c:v>
                </c:pt>
                <c:pt idx="1134">
                  <c:v>162048.39999999994</c:v>
                </c:pt>
                <c:pt idx="1135">
                  <c:v>162048.39999999994</c:v>
                </c:pt>
                <c:pt idx="1136">
                  <c:v>162048.39999999994</c:v>
                </c:pt>
                <c:pt idx="1137">
                  <c:v>162048.39999999994</c:v>
                </c:pt>
                <c:pt idx="1138">
                  <c:v>160536.39999999994</c:v>
                </c:pt>
                <c:pt idx="1139">
                  <c:v>158847.59999999995</c:v>
                </c:pt>
                <c:pt idx="1140">
                  <c:v>157335.59999999992</c:v>
                </c:pt>
                <c:pt idx="1141">
                  <c:v>157246.39999999994</c:v>
                </c:pt>
                <c:pt idx="1142">
                  <c:v>155555.99999999991</c:v>
                </c:pt>
                <c:pt idx="1143">
                  <c:v>154043.99999999991</c:v>
                </c:pt>
                <c:pt idx="1144">
                  <c:v>153953.59999999995</c:v>
                </c:pt>
                <c:pt idx="1145">
                  <c:v>153863.99999999991</c:v>
                </c:pt>
                <c:pt idx="1146">
                  <c:v>153773.19999999995</c:v>
                </c:pt>
                <c:pt idx="1147">
                  <c:v>152088.39999999994</c:v>
                </c:pt>
                <c:pt idx="1148">
                  <c:v>150576.39999999994</c:v>
                </c:pt>
                <c:pt idx="1149">
                  <c:v>150489.59999999995</c:v>
                </c:pt>
                <c:pt idx="1150">
                  <c:v>150402.39999999994</c:v>
                </c:pt>
                <c:pt idx="1151">
                  <c:v>148718.39999999994</c:v>
                </c:pt>
                <c:pt idx="1152">
                  <c:v>147206.39999999997</c:v>
                </c:pt>
                <c:pt idx="1153">
                  <c:v>147120.39999999997</c:v>
                </c:pt>
                <c:pt idx="1154">
                  <c:v>147033.99999999997</c:v>
                </c:pt>
                <c:pt idx="1155">
                  <c:v>145348.39999999997</c:v>
                </c:pt>
                <c:pt idx="1156">
                  <c:v>145348.39999999997</c:v>
                </c:pt>
                <c:pt idx="1157">
                  <c:v>143836.4</c:v>
                </c:pt>
                <c:pt idx="1158">
                  <c:v>143749.19999999998</c:v>
                </c:pt>
                <c:pt idx="1159">
                  <c:v>143663.6</c:v>
                </c:pt>
                <c:pt idx="1160">
                  <c:v>143577.19999999998</c:v>
                </c:pt>
                <c:pt idx="1161">
                  <c:v>141893.99999999997</c:v>
                </c:pt>
                <c:pt idx="1162">
                  <c:v>141893.99999999997</c:v>
                </c:pt>
                <c:pt idx="1163">
                  <c:v>140382</c:v>
                </c:pt>
                <c:pt idx="1164">
                  <c:v>140294.79999999999</c:v>
                </c:pt>
                <c:pt idx="1165">
                  <c:v>140207.19999999998</c:v>
                </c:pt>
                <c:pt idx="1166">
                  <c:v>140120</c:v>
                </c:pt>
                <c:pt idx="1167">
                  <c:v>140035.19999999998</c:v>
                </c:pt>
                <c:pt idx="1168">
                  <c:v>139948.79999999999</c:v>
                </c:pt>
                <c:pt idx="1169">
                  <c:v>139865.19999999998</c:v>
                </c:pt>
                <c:pt idx="1170">
                  <c:v>139782.79999999999</c:v>
                </c:pt>
                <c:pt idx="1171">
                  <c:v>138546</c:v>
                </c:pt>
                <c:pt idx="1172">
                  <c:v>138546</c:v>
                </c:pt>
                <c:pt idx="1173">
                  <c:v>138546</c:v>
                </c:pt>
                <c:pt idx="1174">
                  <c:v>138546</c:v>
                </c:pt>
                <c:pt idx="1175">
                  <c:v>138546</c:v>
                </c:pt>
                <c:pt idx="1176">
                  <c:v>138546</c:v>
                </c:pt>
                <c:pt idx="1177">
                  <c:v>137034</c:v>
                </c:pt>
                <c:pt idx="1178">
                  <c:v>135353.99999999997</c:v>
                </c:pt>
                <c:pt idx="1179">
                  <c:v>133842</c:v>
                </c:pt>
                <c:pt idx="1180">
                  <c:v>133757.19999999998</c:v>
                </c:pt>
                <c:pt idx="1181">
                  <c:v>132077.19999999998</c:v>
                </c:pt>
                <c:pt idx="1182">
                  <c:v>130565.2</c:v>
                </c:pt>
                <c:pt idx="1183">
                  <c:v>128883.59999999998</c:v>
                </c:pt>
                <c:pt idx="1184">
                  <c:v>128883.59999999998</c:v>
                </c:pt>
                <c:pt idx="1185">
                  <c:v>127371.59999999998</c:v>
                </c:pt>
                <c:pt idx="1186">
                  <c:v>127286.39999999999</c:v>
                </c:pt>
                <c:pt idx="1187">
                  <c:v>127200.4</c:v>
                </c:pt>
                <c:pt idx="1188">
                  <c:v>125524.4</c:v>
                </c:pt>
                <c:pt idx="1189">
                  <c:v>124012.4</c:v>
                </c:pt>
                <c:pt idx="1190">
                  <c:v>123930.4</c:v>
                </c:pt>
                <c:pt idx="1191">
                  <c:v>123848.4</c:v>
                </c:pt>
                <c:pt idx="1192">
                  <c:v>123765.99999999997</c:v>
                </c:pt>
                <c:pt idx="1193">
                  <c:v>123684.39999999998</c:v>
                </c:pt>
                <c:pt idx="1194">
                  <c:v>123602.79999999999</c:v>
                </c:pt>
                <c:pt idx="1195">
                  <c:v>122363.59999999998</c:v>
                </c:pt>
                <c:pt idx="1196">
                  <c:v>120851.59999999999</c:v>
                </c:pt>
                <c:pt idx="1197">
                  <c:v>119174.79999999999</c:v>
                </c:pt>
                <c:pt idx="1198">
                  <c:v>119174.79999999999</c:v>
                </c:pt>
                <c:pt idx="1199">
                  <c:v>117662.79999999999</c:v>
                </c:pt>
                <c:pt idx="1200">
                  <c:v>117580.79999999999</c:v>
                </c:pt>
                <c:pt idx="1201">
                  <c:v>117499.19999999998</c:v>
                </c:pt>
                <c:pt idx="1202">
                  <c:v>115824</c:v>
                </c:pt>
                <c:pt idx="1203">
                  <c:v>115824</c:v>
                </c:pt>
                <c:pt idx="1204">
                  <c:v>114311.99999999996</c:v>
                </c:pt>
                <c:pt idx="1205">
                  <c:v>114227.19999999995</c:v>
                </c:pt>
                <c:pt idx="1206">
                  <c:v>114140.39999999997</c:v>
                </c:pt>
                <c:pt idx="1207">
                  <c:v>114057.59999999996</c:v>
                </c:pt>
                <c:pt idx="1208">
                  <c:v>113973.99999999996</c:v>
                </c:pt>
                <c:pt idx="1209">
                  <c:v>113893.19999999995</c:v>
                </c:pt>
                <c:pt idx="1210">
                  <c:v>113816.39999999997</c:v>
                </c:pt>
                <c:pt idx="1211">
                  <c:v>113739.19999999997</c:v>
                </c:pt>
                <c:pt idx="1212">
                  <c:v>113665.59999999998</c:v>
                </c:pt>
                <c:pt idx="1213">
                  <c:v>113592.39999999997</c:v>
                </c:pt>
                <c:pt idx="1214">
                  <c:v>113521.19999999997</c:v>
                </c:pt>
                <c:pt idx="1215">
                  <c:v>113451.19999999997</c:v>
                </c:pt>
                <c:pt idx="1216">
                  <c:v>113383.19999999997</c:v>
                </c:pt>
                <c:pt idx="1217">
                  <c:v>113314.79999999997</c:v>
                </c:pt>
                <c:pt idx="1218">
                  <c:v>112100.39999999998</c:v>
                </c:pt>
                <c:pt idx="1219">
                  <c:v>112100.39999999998</c:v>
                </c:pt>
                <c:pt idx="1220">
                  <c:v>111020.4</c:v>
                </c:pt>
                <c:pt idx="1221">
                  <c:v>110952.4</c:v>
                </c:pt>
                <c:pt idx="1222">
                  <c:v>110883.2</c:v>
                </c:pt>
                <c:pt idx="1223">
                  <c:v>109669.59999999999</c:v>
                </c:pt>
                <c:pt idx="1224">
                  <c:v>108589.59999999999</c:v>
                </c:pt>
                <c:pt idx="1225">
                  <c:v>108522</c:v>
                </c:pt>
                <c:pt idx="1226">
                  <c:v>108454.40000000001</c:v>
                </c:pt>
                <c:pt idx="1227">
                  <c:v>108387.59999999999</c:v>
                </c:pt>
                <c:pt idx="1228">
                  <c:v>107177.2</c:v>
                </c:pt>
                <c:pt idx="1229">
                  <c:v>106097.2</c:v>
                </c:pt>
                <c:pt idx="1230">
                  <c:v>106032.40000000001</c:v>
                </c:pt>
                <c:pt idx="1231">
                  <c:v>105967.2</c:v>
                </c:pt>
                <c:pt idx="1232">
                  <c:v>105904.40000000001</c:v>
                </c:pt>
                <c:pt idx="1233">
                  <c:v>105842.80000000002</c:v>
                </c:pt>
                <c:pt idx="1234">
                  <c:v>105782.00000000001</c:v>
                </c:pt>
                <c:pt idx="1235">
                  <c:v>105722.40000000002</c:v>
                </c:pt>
                <c:pt idx="1236">
                  <c:v>105663.60000000003</c:v>
                </c:pt>
                <c:pt idx="1237">
                  <c:v>105604.80000000003</c:v>
                </c:pt>
                <c:pt idx="1238">
                  <c:v>105546.00000000001</c:v>
                </c:pt>
                <c:pt idx="1239">
                  <c:v>105489.60000000002</c:v>
                </c:pt>
                <c:pt idx="1240">
                  <c:v>105434.80000000003</c:v>
                </c:pt>
                <c:pt idx="1241">
                  <c:v>105380.80000000003</c:v>
                </c:pt>
                <c:pt idx="1242">
                  <c:v>105326.80000000003</c:v>
                </c:pt>
                <c:pt idx="1243">
                  <c:v>105273.60000000002</c:v>
                </c:pt>
                <c:pt idx="1244">
                  <c:v>105220.80000000003</c:v>
                </c:pt>
                <c:pt idx="1245">
                  <c:v>105168.00000000001</c:v>
                </c:pt>
                <c:pt idx="1246">
                  <c:v>105115.20000000003</c:v>
                </c:pt>
                <c:pt idx="1247">
                  <c:v>105062.40000000002</c:v>
                </c:pt>
                <c:pt idx="1248">
                  <c:v>103878.40000000002</c:v>
                </c:pt>
                <c:pt idx="1249">
                  <c:v>102798.40000000002</c:v>
                </c:pt>
                <c:pt idx="1250">
                  <c:v>102745.60000000001</c:v>
                </c:pt>
                <c:pt idx="1251">
                  <c:v>102692.80000000002</c:v>
                </c:pt>
                <c:pt idx="1252">
                  <c:v>101508.80000000002</c:v>
                </c:pt>
                <c:pt idx="1253">
                  <c:v>100428.80000000002</c:v>
                </c:pt>
                <c:pt idx="1254">
                  <c:v>100376.40000000002</c:v>
                </c:pt>
                <c:pt idx="1255">
                  <c:v>100324.00000000001</c:v>
                </c:pt>
                <c:pt idx="1256">
                  <c:v>100272.00000000001</c:v>
                </c:pt>
                <c:pt idx="1257">
                  <c:v>100220.80000000002</c:v>
                </c:pt>
                <c:pt idx="1258">
                  <c:v>100169.60000000002</c:v>
                </c:pt>
                <c:pt idx="1259">
                  <c:v>100118.00000000001</c:v>
                </c:pt>
                <c:pt idx="1260">
                  <c:v>100066.80000000002</c:v>
                </c:pt>
                <c:pt idx="1261">
                  <c:v>100016.40000000002</c:v>
                </c:pt>
                <c:pt idx="1262">
                  <c:v>99967.60000000002</c:v>
                </c:pt>
                <c:pt idx="1263">
                  <c:v>98789.2</c:v>
                </c:pt>
                <c:pt idx="1264">
                  <c:v>97709.2</c:v>
                </c:pt>
                <c:pt idx="1265">
                  <c:v>96530.8</c:v>
                </c:pt>
                <c:pt idx="1266">
                  <c:v>95450.8</c:v>
                </c:pt>
                <c:pt idx="1267">
                  <c:v>95401.2</c:v>
                </c:pt>
                <c:pt idx="1268">
                  <c:v>95351.599999999991</c:v>
                </c:pt>
                <c:pt idx="1269">
                  <c:v>95301.599999999991</c:v>
                </c:pt>
                <c:pt idx="1270">
                  <c:v>95251.199999999997</c:v>
                </c:pt>
                <c:pt idx="1271">
                  <c:v>95201.599999999991</c:v>
                </c:pt>
                <c:pt idx="1272">
                  <c:v>95151.599999999991</c:v>
                </c:pt>
                <c:pt idx="1273">
                  <c:v>95102.000000000015</c:v>
                </c:pt>
                <c:pt idx="1274">
                  <c:v>95052.400000000009</c:v>
                </c:pt>
                <c:pt idx="1275">
                  <c:v>95002.400000000009</c:v>
                </c:pt>
                <c:pt idx="1276">
                  <c:v>93820.800000000003</c:v>
                </c:pt>
                <c:pt idx="1277">
                  <c:v>92740.800000000003</c:v>
                </c:pt>
                <c:pt idx="1278">
                  <c:v>91559.2</c:v>
                </c:pt>
                <c:pt idx="1279">
                  <c:v>90479.2</c:v>
                </c:pt>
                <c:pt idx="1280">
                  <c:v>90427.6</c:v>
                </c:pt>
                <c:pt idx="1281">
                  <c:v>90376.400000000009</c:v>
                </c:pt>
                <c:pt idx="1282">
                  <c:v>90326.400000000009</c:v>
                </c:pt>
                <c:pt idx="1283">
                  <c:v>90276.800000000003</c:v>
                </c:pt>
                <c:pt idx="1284">
                  <c:v>89099.200000000012</c:v>
                </c:pt>
                <c:pt idx="1285">
                  <c:v>88019.200000000012</c:v>
                </c:pt>
                <c:pt idx="1286">
                  <c:v>86840.800000000017</c:v>
                </c:pt>
                <c:pt idx="1287">
                  <c:v>86840.800000000017</c:v>
                </c:pt>
                <c:pt idx="1288">
                  <c:v>85760.800000000017</c:v>
                </c:pt>
                <c:pt idx="1289">
                  <c:v>85709.60000000002</c:v>
                </c:pt>
                <c:pt idx="1290">
                  <c:v>85658.400000000009</c:v>
                </c:pt>
                <c:pt idx="1291">
                  <c:v>85608.400000000009</c:v>
                </c:pt>
                <c:pt idx="1292">
                  <c:v>84428.400000000009</c:v>
                </c:pt>
                <c:pt idx="1293">
                  <c:v>84428.400000000009</c:v>
                </c:pt>
                <c:pt idx="1294">
                  <c:v>83348.400000000023</c:v>
                </c:pt>
                <c:pt idx="1295">
                  <c:v>82166.000000000029</c:v>
                </c:pt>
                <c:pt idx="1296">
                  <c:v>81086.000000000015</c:v>
                </c:pt>
                <c:pt idx="1297">
                  <c:v>81032.800000000017</c:v>
                </c:pt>
                <c:pt idx="1298">
                  <c:v>80979.60000000002</c:v>
                </c:pt>
                <c:pt idx="1299">
                  <c:v>79793.200000000026</c:v>
                </c:pt>
                <c:pt idx="1300">
                  <c:v>78713.200000000026</c:v>
                </c:pt>
                <c:pt idx="1301">
                  <c:v>78659.200000000026</c:v>
                </c:pt>
                <c:pt idx="1302">
                  <c:v>78605.200000000026</c:v>
                </c:pt>
                <c:pt idx="1303">
                  <c:v>78551.200000000026</c:v>
                </c:pt>
                <c:pt idx="1304">
                  <c:v>78498.800000000017</c:v>
                </c:pt>
                <c:pt idx="1305">
                  <c:v>77314.000000000029</c:v>
                </c:pt>
                <c:pt idx="1306">
                  <c:v>76234.000000000029</c:v>
                </c:pt>
                <c:pt idx="1307">
                  <c:v>76181.600000000035</c:v>
                </c:pt>
                <c:pt idx="1308">
                  <c:v>76129.200000000026</c:v>
                </c:pt>
                <c:pt idx="1309">
                  <c:v>74947.600000000035</c:v>
                </c:pt>
                <c:pt idx="1310">
                  <c:v>74947.600000000035</c:v>
                </c:pt>
                <c:pt idx="1311">
                  <c:v>73867.600000000035</c:v>
                </c:pt>
                <c:pt idx="1312">
                  <c:v>72686.800000000032</c:v>
                </c:pt>
                <c:pt idx="1313">
                  <c:v>71606.800000000047</c:v>
                </c:pt>
                <c:pt idx="1314">
                  <c:v>71555.600000000035</c:v>
                </c:pt>
                <c:pt idx="1315">
                  <c:v>70373.200000000055</c:v>
                </c:pt>
                <c:pt idx="1316">
                  <c:v>69293.200000000055</c:v>
                </c:pt>
                <c:pt idx="1317">
                  <c:v>68110.800000000047</c:v>
                </c:pt>
                <c:pt idx="1318">
                  <c:v>67030.800000000047</c:v>
                </c:pt>
                <c:pt idx="1319">
                  <c:v>66978.400000000038</c:v>
                </c:pt>
                <c:pt idx="1320">
                  <c:v>66926.000000000029</c:v>
                </c:pt>
                <c:pt idx="1321">
                  <c:v>66873.200000000041</c:v>
                </c:pt>
                <c:pt idx="1322">
                  <c:v>66820.800000000032</c:v>
                </c:pt>
                <c:pt idx="1323">
                  <c:v>66768.000000000029</c:v>
                </c:pt>
                <c:pt idx="1324">
                  <c:v>65583.200000000026</c:v>
                </c:pt>
                <c:pt idx="1325">
                  <c:v>64503.200000000026</c:v>
                </c:pt>
                <c:pt idx="1326">
                  <c:v>64451.600000000035</c:v>
                </c:pt>
                <c:pt idx="1327">
                  <c:v>63266.800000000017</c:v>
                </c:pt>
                <c:pt idx="1328">
                  <c:v>62186.800000000017</c:v>
                </c:pt>
                <c:pt idx="1329">
                  <c:v>62134.400000000016</c:v>
                </c:pt>
                <c:pt idx="1330">
                  <c:v>60948.800000000017</c:v>
                </c:pt>
                <c:pt idx="1331">
                  <c:v>59868.800000000017</c:v>
                </c:pt>
                <c:pt idx="1332">
                  <c:v>59816.000000000015</c:v>
                </c:pt>
                <c:pt idx="1333">
                  <c:v>59763.600000000013</c:v>
                </c:pt>
                <c:pt idx="1334">
                  <c:v>59710.400000000016</c:v>
                </c:pt>
                <c:pt idx="1335">
                  <c:v>59658.400000000016</c:v>
                </c:pt>
                <c:pt idx="1336">
                  <c:v>59606.800000000017</c:v>
                </c:pt>
                <c:pt idx="1337">
                  <c:v>59554.800000000017</c:v>
                </c:pt>
                <c:pt idx="1338">
                  <c:v>59503.200000000012</c:v>
                </c:pt>
                <c:pt idx="1339">
                  <c:v>59453.200000000012</c:v>
                </c:pt>
                <c:pt idx="1340">
                  <c:v>58277.200000000012</c:v>
                </c:pt>
                <c:pt idx="1341">
                  <c:v>58277.200000000012</c:v>
                </c:pt>
                <c:pt idx="1342">
                  <c:v>58277.200000000012</c:v>
                </c:pt>
                <c:pt idx="1343">
                  <c:v>57197.200000000012</c:v>
                </c:pt>
                <c:pt idx="1344">
                  <c:v>57145.600000000013</c:v>
                </c:pt>
                <c:pt idx="1345">
                  <c:v>57094.400000000009</c:v>
                </c:pt>
                <c:pt idx="1346">
                  <c:v>55912.000000000007</c:v>
                </c:pt>
                <c:pt idx="1347">
                  <c:v>54832.000000000007</c:v>
                </c:pt>
                <c:pt idx="1348">
                  <c:v>53648.799999999996</c:v>
                </c:pt>
                <c:pt idx="1349">
                  <c:v>52568.799999999996</c:v>
                </c:pt>
                <c:pt idx="1350">
                  <c:v>51385.599999999999</c:v>
                </c:pt>
                <c:pt idx="1351">
                  <c:v>50305.599999999999</c:v>
                </c:pt>
                <c:pt idx="1352">
                  <c:v>50252.4</c:v>
                </c:pt>
                <c:pt idx="1353">
                  <c:v>50198.799999999996</c:v>
                </c:pt>
                <c:pt idx="1354">
                  <c:v>50145.2</c:v>
                </c:pt>
                <c:pt idx="1355">
                  <c:v>50091.199999999997</c:v>
                </c:pt>
                <c:pt idx="1356">
                  <c:v>50037.999999999993</c:v>
                </c:pt>
                <c:pt idx="1357">
                  <c:v>49984.4</c:v>
                </c:pt>
                <c:pt idx="1358">
                  <c:v>49931.6</c:v>
                </c:pt>
                <c:pt idx="1359">
                  <c:v>48749.999999999993</c:v>
                </c:pt>
                <c:pt idx="1360">
                  <c:v>47669.999999999993</c:v>
                </c:pt>
                <c:pt idx="1361">
                  <c:v>47619.199999999997</c:v>
                </c:pt>
                <c:pt idx="1362">
                  <c:v>47567.199999999997</c:v>
                </c:pt>
                <c:pt idx="1363">
                  <c:v>47515.6</c:v>
                </c:pt>
                <c:pt idx="1364">
                  <c:v>47464.399999999994</c:v>
                </c:pt>
                <c:pt idx="1365">
                  <c:v>47413.999999999993</c:v>
                </c:pt>
                <c:pt idx="1366">
                  <c:v>47363.599999999991</c:v>
                </c:pt>
                <c:pt idx="1367">
                  <c:v>47314.799999999996</c:v>
                </c:pt>
                <c:pt idx="1368">
                  <c:v>47266.399999999994</c:v>
                </c:pt>
                <c:pt idx="1369">
                  <c:v>46091.199999999997</c:v>
                </c:pt>
                <c:pt idx="1370">
                  <c:v>45011.19999999999</c:v>
                </c:pt>
                <c:pt idx="1371">
                  <c:v>44962.799999999996</c:v>
                </c:pt>
                <c:pt idx="1372">
                  <c:v>44915.19999999999</c:v>
                </c:pt>
                <c:pt idx="1373">
                  <c:v>44866.799999999996</c:v>
                </c:pt>
                <c:pt idx="1374">
                  <c:v>44819.599999999991</c:v>
                </c:pt>
                <c:pt idx="1375">
                  <c:v>43647.599999999991</c:v>
                </c:pt>
                <c:pt idx="1376">
                  <c:v>42567.599999999991</c:v>
                </c:pt>
                <c:pt idx="1377">
                  <c:v>41397.199999999997</c:v>
                </c:pt>
                <c:pt idx="1378">
                  <c:v>40317.199999999997</c:v>
                </c:pt>
                <c:pt idx="1379">
                  <c:v>40270.799999999988</c:v>
                </c:pt>
                <c:pt idx="1380">
                  <c:v>40223.599999999991</c:v>
                </c:pt>
                <c:pt idx="1381">
                  <c:v>40177.19999999999</c:v>
                </c:pt>
                <c:pt idx="1382">
                  <c:v>40131.19999999999</c:v>
                </c:pt>
                <c:pt idx="1383">
                  <c:v>40084.799999999988</c:v>
                </c:pt>
                <c:pt idx="1384">
                  <c:v>40039.19999999999</c:v>
                </c:pt>
                <c:pt idx="1385">
                  <c:v>39992.399999999994</c:v>
                </c:pt>
                <c:pt idx="1386">
                  <c:v>38821.199999999983</c:v>
                </c:pt>
                <c:pt idx="1387">
                  <c:v>37741.19999999999</c:v>
                </c:pt>
                <c:pt idx="1388">
                  <c:v>37693.599999999984</c:v>
                </c:pt>
                <c:pt idx="1389">
                  <c:v>36520.799999999981</c:v>
                </c:pt>
                <c:pt idx="1390">
                  <c:v>35440.799999999981</c:v>
                </c:pt>
                <c:pt idx="1391">
                  <c:v>35394.799999999981</c:v>
                </c:pt>
                <c:pt idx="1392">
                  <c:v>34222.799999999996</c:v>
                </c:pt>
                <c:pt idx="1393">
                  <c:v>34222.799999999996</c:v>
                </c:pt>
                <c:pt idx="1394">
                  <c:v>33142.799999999996</c:v>
                </c:pt>
                <c:pt idx="1395">
                  <c:v>31966.799999999996</c:v>
                </c:pt>
                <c:pt idx="1396">
                  <c:v>31966.799999999996</c:v>
                </c:pt>
                <c:pt idx="1397">
                  <c:v>31966.799999999996</c:v>
                </c:pt>
                <c:pt idx="1398">
                  <c:v>30886.799999999996</c:v>
                </c:pt>
                <c:pt idx="1399">
                  <c:v>30835.999999999996</c:v>
                </c:pt>
                <c:pt idx="1400">
                  <c:v>30785.199999999993</c:v>
                </c:pt>
                <c:pt idx="1401">
                  <c:v>29602.799999999999</c:v>
                </c:pt>
                <c:pt idx="1402">
                  <c:v>28522.799999999996</c:v>
                </c:pt>
                <c:pt idx="1403">
                  <c:v>27340.399999999994</c:v>
                </c:pt>
                <c:pt idx="1404">
                  <c:v>26260.399999999994</c:v>
                </c:pt>
                <c:pt idx="1405">
                  <c:v>26208.399999999994</c:v>
                </c:pt>
                <c:pt idx="1406">
                  <c:v>25024.399999999994</c:v>
                </c:pt>
                <c:pt idx="1407">
                  <c:v>23944.399999999998</c:v>
                </c:pt>
                <c:pt idx="1408">
                  <c:v>23893.599999999995</c:v>
                </c:pt>
                <c:pt idx="1409">
                  <c:v>23841.200000000001</c:v>
                </c:pt>
                <c:pt idx="1410">
                  <c:v>22660.399999999998</c:v>
                </c:pt>
                <c:pt idx="1411">
                  <c:v>21580.399999999998</c:v>
                </c:pt>
                <c:pt idx="1412">
                  <c:v>20400.399999999994</c:v>
                </c:pt>
                <c:pt idx="1413">
                  <c:v>19320.399999999998</c:v>
                </c:pt>
                <c:pt idx="1414">
                  <c:v>18139.599999999999</c:v>
                </c:pt>
                <c:pt idx="1415">
                  <c:v>18139.599999999999</c:v>
                </c:pt>
                <c:pt idx="1416">
                  <c:v>18139.599999999999</c:v>
                </c:pt>
                <c:pt idx="1417">
                  <c:v>17059.599999999999</c:v>
                </c:pt>
                <c:pt idx="1418">
                  <c:v>15870.800000000003</c:v>
                </c:pt>
                <c:pt idx="1419">
                  <c:v>15870.800000000003</c:v>
                </c:pt>
                <c:pt idx="1420">
                  <c:v>15870.800000000003</c:v>
                </c:pt>
                <c:pt idx="1421">
                  <c:v>14790.800000000003</c:v>
                </c:pt>
                <c:pt idx="1422">
                  <c:v>14732.800000000003</c:v>
                </c:pt>
                <c:pt idx="1423">
                  <c:v>14676.400000000001</c:v>
                </c:pt>
                <c:pt idx="1424">
                  <c:v>13482.800000000003</c:v>
                </c:pt>
                <c:pt idx="1425">
                  <c:v>12402.800000000003</c:v>
                </c:pt>
                <c:pt idx="1426">
                  <c:v>12345.600000000004</c:v>
                </c:pt>
                <c:pt idx="1427">
                  <c:v>12288.000000000004</c:v>
                </c:pt>
                <c:pt idx="1428">
                  <c:v>12231.600000000004</c:v>
                </c:pt>
                <c:pt idx="1429">
                  <c:v>12175.600000000004</c:v>
                </c:pt>
                <c:pt idx="1430">
                  <c:v>12119.600000000004</c:v>
                </c:pt>
                <c:pt idx="1431">
                  <c:v>12064.800000000003</c:v>
                </c:pt>
                <c:pt idx="1432">
                  <c:v>12010.400000000003</c:v>
                </c:pt>
                <c:pt idx="1433">
                  <c:v>11955.200000000003</c:v>
                </c:pt>
                <c:pt idx="1434">
                  <c:v>10767.200000000003</c:v>
                </c:pt>
                <c:pt idx="1435">
                  <c:v>9687.2000000000007</c:v>
                </c:pt>
                <c:pt idx="1436">
                  <c:v>9633.6</c:v>
                </c:pt>
                <c:pt idx="1437">
                  <c:v>9579.2000000000007</c:v>
                </c:pt>
                <c:pt idx="1438">
                  <c:v>8390.4</c:v>
                </c:pt>
                <c:pt idx="1439">
                  <c:v>7310.4000000000005</c:v>
                </c:pt>
                <c:pt idx="1440">
                  <c:v>6121.6</c:v>
                </c:pt>
                <c:pt idx="1441">
                  <c:v>5041.5999999999995</c:v>
                </c:pt>
                <c:pt idx="1442">
                  <c:v>4987.2</c:v>
                </c:pt>
                <c:pt idx="1443">
                  <c:v>4933.2</c:v>
                </c:pt>
                <c:pt idx="1444">
                  <c:v>4880.3999999999996</c:v>
                </c:pt>
                <c:pt idx="1445">
                  <c:v>3696.3999999999996</c:v>
                </c:pt>
                <c:pt idx="1446">
                  <c:v>2616.4</c:v>
                </c:pt>
                <c:pt idx="1447">
                  <c:v>2565.1999999999998</c:v>
                </c:pt>
                <c:pt idx="1448">
                  <c:v>2513.9999999999995</c:v>
                </c:pt>
                <c:pt idx="1449">
                  <c:v>2462.7999999999997</c:v>
                </c:pt>
                <c:pt idx="1450">
                  <c:v>2411.1999999999998</c:v>
                </c:pt>
                <c:pt idx="1451">
                  <c:v>1229.5999999999999</c:v>
                </c:pt>
                <c:pt idx="1452">
                  <c:v>149.6</c:v>
                </c:pt>
                <c:pt idx="1453">
                  <c:v>100</c:v>
                </c:pt>
                <c:pt idx="1454">
                  <c:v>49.6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656768"/>
        <c:axId val="262658304"/>
      </c:barChart>
      <c:lineChart>
        <c:grouping val="standard"/>
        <c:varyColors val="0"/>
        <c:ser>
          <c:idx val="0"/>
          <c:order val="0"/>
          <c:tx>
            <c:strRef>
              <c:f>信用!$Y$25</c:f>
              <c:strCache>
                <c:ptCount val="1"/>
                <c:pt idx="0">
                  <c:v>資産評価の推移
（現物保有）</c:v>
                </c:pt>
              </c:strCache>
            </c:strRef>
          </c:tx>
          <c:spPr>
            <a:ln>
              <a:solidFill>
                <a:schemeClr val="bg1"/>
              </a:solidFill>
            </a:ln>
          </c:spPr>
          <c:marker>
            <c:symbol val="none"/>
          </c:marker>
          <c:cat>
            <c:numRef>
              <c:f>信用!$B$26:$B$1480</c:f>
              <c:numCache>
                <c:formatCode>m/d/yyyy</c:formatCode>
                <c:ptCount val="1455"/>
                <c:pt idx="0">
                  <c:v>43115</c:v>
                </c:pt>
                <c:pt idx="1">
                  <c:v>43112</c:v>
                </c:pt>
                <c:pt idx="2">
                  <c:v>43111</c:v>
                </c:pt>
                <c:pt idx="3">
                  <c:v>43110</c:v>
                </c:pt>
                <c:pt idx="4">
                  <c:v>43109</c:v>
                </c:pt>
                <c:pt idx="5">
                  <c:v>43105</c:v>
                </c:pt>
                <c:pt idx="6">
                  <c:v>43104</c:v>
                </c:pt>
                <c:pt idx="7">
                  <c:v>43098</c:v>
                </c:pt>
                <c:pt idx="8">
                  <c:v>43097</c:v>
                </c:pt>
                <c:pt idx="9">
                  <c:v>43096</c:v>
                </c:pt>
                <c:pt idx="10">
                  <c:v>43095</c:v>
                </c:pt>
                <c:pt idx="11">
                  <c:v>43094</c:v>
                </c:pt>
                <c:pt idx="12">
                  <c:v>43091</c:v>
                </c:pt>
                <c:pt idx="13">
                  <c:v>43090</c:v>
                </c:pt>
                <c:pt idx="14">
                  <c:v>43089</c:v>
                </c:pt>
                <c:pt idx="15">
                  <c:v>43088</c:v>
                </c:pt>
                <c:pt idx="16">
                  <c:v>43087</c:v>
                </c:pt>
                <c:pt idx="17">
                  <c:v>43084</c:v>
                </c:pt>
                <c:pt idx="18">
                  <c:v>43083</c:v>
                </c:pt>
                <c:pt idx="19">
                  <c:v>43082</c:v>
                </c:pt>
                <c:pt idx="20">
                  <c:v>43081</c:v>
                </c:pt>
                <c:pt idx="21">
                  <c:v>43080</c:v>
                </c:pt>
                <c:pt idx="22">
                  <c:v>43077</c:v>
                </c:pt>
                <c:pt idx="23">
                  <c:v>43076</c:v>
                </c:pt>
                <c:pt idx="24">
                  <c:v>43075</c:v>
                </c:pt>
                <c:pt idx="25">
                  <c:v>43074</c:v>
                </c:pt>
                <c:pt idx="26">
                  <c:v>43073</c:v>
                </c:pt>
                <c:pt idx="27">
                  <c:v>43070</c:v>
                </c:pt>
                <c:pt idx="28">
                  <c:v>43069</c:v>
                </c:pt>
                <c:pt idx="29">
                  <c:v>43068</c:v>
                </c:pt>
                <c:pt idx="30">
                  <c:v>43067</c:v>
                </c:pt>
                <c:pt idx="31">
                  <c:v>43066</c:v>
                </c:pt>
                <c:pt idx="32">
                  <c:v>43063</c:v>
                </c:pt>
                <c:pt idx="33">
                  <c:v>43061</c:v>
                </c:pt>
                <c:pt idx="34">
                  <c:v>43060</c:v>
                </c:pt>
                <c:pt idx="35">
                  <c:v>43059</c:v>
                </c:pt>
                <c:pt idx="36">
                  <c:v>43056</c:v>
                </c:pt>
                <c:pt idx="37">
                  <c:v>43055</c:v>
                </c:pt>
                <c:pt idx="38">
                  <c:v>43054</c:v>
                </c:pt>
                <c:pt idx="39">
                  <c:v>43053</c:v>
                </c:pt>
                <c:pt idx="40">
                  <c:v>43052</c:v>
                </c:pt>
                <c:pt idx="41">
                  <c:v>43049</c:v>
                </c:pt>
                <c:pt idx="42">
                  <c:v>43048</c:v>
                </c:pt>
                <c:pt idx="43">
                  <c:v>43047</c:v>
                </c:pt>
                <c:pt idx="44">
                  <c:v>43046</c:v>
                </c:pt>
                <c:pt idx="45">
                  <c:v>43045</c:v>
                </c:pt>
                <c:pt idx="46">
                  <c:v>43041</c:v>
                </c:pt>
                <c:pt idx="47">
                  <c:v>43040</c:v>
                </c:pt>
                <c:pt idx="48">
                  <c:v>43039</c:v>
                </c:pt>
                <c:pt idx="49">
                  <c:v>43038</c:v>
                </c:pt>
                <c:pt idx="50">
                  <c:v>43035</c:v>
                </c:pt>
                <c:pt idx="51">
                  <c:v>43034</c:v>
                </c:pt>
                <c:pt idx="52">
                  <c:v>43033</c:v>
                </c:pt>
                <c:pt idx="53">
                  <c:v>43032</c:v>
                </c:pt>
                <c:pt idx="54">
                  <c:v>43031</c:v>
                </c:pt>
                <c:pt idx="55">
                  <c:v>43028</c:v>
                </c:pt>
                <c:pt idx="56">
                  <c:v>43027</c:v>
                </c:pt>
                <c:pt idx="57">
                  <c:v>43026</c:v>
                </c:pt>
                <c:pt idx="58">
                  <c:v>43025</c:v>
                </c:pt>
                <c:pt idx="59">
                  <c:v>43024</c:v>
                </c:pt>
                <c:pt idx="60">
                  <c:v>43021</c:v>
                </c:pt>
                <c:pt idx="61">
                  <c:v>43020</c:v>
                </c:pt>
                <c:pt idx="62">
                  <c:v>43019</c:v>
                </c:pt>
                <c:pt idx="63">
                  <c:v>43018</c:v>
                </c:pt>
                <c:pt idx="64">
                  <c:v>43014</c:v>
                </c:pt>
                <c:pt idx="65">
                  <c:v>43013</c:v>
                </c:pt>
                <c:pt idx="66">
                  <c:v>43012</c:v>
                </c:pt>
                <c:pt idx="67">
                  <c:v>43011</c:v>
                </c:pt>
                <c:pt idx="68">
                  <c:v>43010</c:v>
                </c:pt>
                <c:pt idx="69">
                  <c:v>43007</c:v>
                </c:pt>
                <c:pt idx="70">
                  <c:v>43006</c:v>
                </c:pt>
                <c:pt idx="71">
                  <c:v>43005</c:v>
                </c:pt>
                <c:pt idx="72">
                  <c:v>43004</c:v>
                </c:pt>
                <c:pt idx="73">
                  <c:v>43003</c:v>
                </c:pt>
                <c:pt idx="74">
                  <c:v>43000</c:v>
                </c:pt>
                <c:pt idx="75">
                  <c:v>42999</c:v>
                </c:pt>
                <c:pt idx="76">
                  <c:v>42998</c:v>
                </c:pt>
                <c:pt idx="77">
                  <c:v>42997</c:v>
                </c:pt>
                <c:pt idx="78">
                  <c:v>42993</c:v>
                </c:pt>
                <c:pt idx="79">
                  <c:v>42992</c:v>
                </c:pt>
                <c:pt idx="80">
                  <c:v>42991</c:v>
                </c:pt>
                <c:pt idx="81">
                  <c:v>42990</c:v>
                </c:pt>
                <c:pt idx="82">
                  <c:v>42989</c:v>
                </c:pt>
                <c:pt idx="83">
                  <c:v>42986</c:v>
                </c:pt>
                <c:pt idx="84">
                  <c:v>42985</c:v>
                </c:pt>
                <c:pt idx="85">
                  <c:v>42984</c:v>
                </c:pt>
                <c:pt idx="86">
                  <c:v>42983</c:v>
                </c:pt>
                <c:pt idx="87">
                  <c:v>42982</c:v>
                </c:pt>
                <c:pt idx="88">
                  <c:v>42979</c:v>
                </c:pt>
                <c:pt idx="89">
                  <c:v>42978</c:v>
                </c:pt>
                <c:pt idx="90">
                  <c:v>42977</c:v>
                </c:pt>
                <c:pt idx="91">
                  <c:v>42976</c:v>
                </c:pt>
                <c:pt idx="92">
                  <c:v>42975</c:v>
                </c:pt>
                <c:pt idx="93">
                  <c:v>42972</c:v>
                </c:pt>
                <c:pt idx="94">
                  <c:v>42971</c:v>
                </c:pt>
                <c:pt idx="95">
                  <c:v>42970</c:v>
                </c:pt>
                <c:pt idx="96">
                  <c:v>42969</c:v>
                </c:pt>
                <c:pt idx="97">
                  <c:v>42968</c:v>
                </c:pt>
                <c:pt idx="98">
                  <c:v>42965</c:v>
                </c:pt>
                <c:pt idx="99">
                  <c:v>42964</c:v>
                </c:pt>
                <c:pt idx="100">
                  <c:v>42963</c:v>
                </c:pt>
                <c:pt idx="101">
                  <c:v>42962</c:v>
                </c:pt>
                <c:pt idx="102">
                  <c:v>42961</c:v>
                </c:pt>
                <c:pt idx="103">
                  <c:v>42957</c:v>
                </c:pt>
                <c:pt idx="104">
                  <c:v>42956</c:v>
                </c:pt>
                <c:pt idx="105">
                  <c:v>42955</c:v>
                </c:pt>
                <c:pt idx="106">
                  <c:v>42954</c:v>
                </c:pt>
                <c:pt idx="107">
                  <c:v>42951</c:v>
                </c:pt>
                <c:pt idx="108">
                  <c:v>42950</c:v>
                </c:pt>
                <c:pt idx="109">
                  <c:v>42949</c:v>
                </c:pt>
                <c:pt idx="110">
                  <c:v>42948</c:v>
                </c:pt>
                <c:pt idx="111">
                  <c:v>42947</c:v>
                </c:pt>
                <c:pt idx="112">
                  <c:v>42944</c:v>
                </c:pt>
                <c:pt idx="113">
                  <c:v>42943</c:v>
                </c:pt>
                <c:pt idx="114">
                  <c:v>42942</c:v>
                </c:pt>
                <c:pt idx="115">
                  <c:v>42941</c:v>
                </c:pt>
                <c:pt idx="116">
                  <c:v>42940</c:v>
                </c:pt>
                <c:pt idx="117">
                  <c:v>42937</c:v>
                </c:pt>
                <c:pt idx="118">
                  <c:v>42936</c:v>
                </c:pt>
                <c:pt idx="119">
                  <c:v>42935</c:v>
                </c:pt>
                <c:pt idx="120">
                  <c:v>42934</c:v>
                </c:pt>
                <c:pt idx="121">
                  <c:v>42930</c:v>
                </c:pt>
                <c:pt idx="122">
                  <c:v>42929</c:v>
                </c:pt>
                <c:pt idx="123">
                  <c:v>42928</c:v>
                </c:pt>
                <c:pt idx="124">
                  <c:v>42927</c:v>
                </c:pt>
                <c:pt idx="125">
                  <c:v>42926</c:v>
                </c:pt>
                <c:pt idx="126">
                  <c:v>42923</c:v>
                </c:pt>
                <c:pt idx="127">
                  <c:v>42922</c:v>
                </c:pt>
                <c:pt idx="128">
                  <c:v>42921</c:v>
                </c:pt>
                <c:pt idx="129">
                  <c:v>42920</c:v>
                </c:pt>
                <c:pt idx="130">
                  <c:v>42919</c:v>
                </c:pt>
                <c:pt idx="131">
                  <c:v>42916</c:v>
                </c:pt>
                <c:pt idx="132">
                  <c:v>42915</c:v>
                </c:pt>
                <c:pt idx="133">
                  <c:v>42914</c:v>
                </c:pt>
                <c:pt idx="134">
                  <c:v>42913</c:v>
                </c:pt>
                <c:pt idx="135">
                  <c:v>42912</c:v>
                </c:pt>
                <c:pt idx="136">
                  <c:v>42909</c:v>
                </c:pt>
                <c:pt idx="137">
                  <c:v>42908</c:v>
                </c:pt>
                <c:pt idx="138">
                  <c:v>42907</c:v>
                </c:pt>
                <c:pt idx="139">
                  <c:v>42906</c:v>
                </c:pt>
                <c:pt idx="140">
                  <c:v>42905</c:v>
                </c:pt>
                <c:pt idx="141">
                  <c:v>42902</c:v>
                </c:pt>
                <c:pt idx="142">
                  <c:v>42901</c:v>
                </c:pt>
                <c:pt idx="143">
                  <c:v>42900</c:v>
                </c:pt>
                <c:pt idx="144">
                  <c:v>42899</c:v>
                </c:pt>
                <c:pt idx="145">
                  <c:v>42898</c:v>
                </c:pt>
                <c:pt idx="146">
                  <c:v>42895</c:v>
                </c:pt>
                <c:pt idx="147">
                  <c:v>42894</c:v>
                </c:pt>
                <c:pt idx="148">
                  <c:v>42893</c:v>
                </c:pt>
                <c:pt idx="149">
                  <c:v>42892</c:v>
                </c:pt>
                <c:pt idx="150">
                  <c:v>42891</c:v>
                </c:pt>
                <c:pt idx="151">
                  <c:v>42888</c:v>
                </c:pt>
                <c:pt idx="152">
                  <c:v>42887</c:v>
                </c:pt>
                <c:pt idx="153">
                  <c:v>42886</c:v>
                </c:pt>
                <c:pt idx="154">
                  <c:v>42885</c:v>
                </c:pt>
                <c:pt idx="155">
                  <c:v>42884</c:v>
                </c:pt>
                <c:pt idx="156">
                  <c:v>42881</c:v>
                </c:pt>
                <c:pt idx="157">
                  <c:v>42880</c:v>
                </c:pt>
                <c:pt idx="158">
                  <c:v>42879</c:v>
                </c:pt>
                <c:pt idx="159">
                  <c:v>42878</c:v>
                </c:pt>
                <c:pt idx="160">
                  <c:v>42877</c:v>
                </c:pt>
                <c:pt idx="161">
                  <c:v>42874</c:v>
                </c:pt>
                <c:pt idx="162">
                  <c:v>42873</c:v>
                </c:pt>
                <c:pt idx="163">
                  <c:v>42872</c:v>
                </c:pt>
                <c:pt idx="164">
                  <c:v>42871</c:v>
                </c:pt>
                <c:pt idx="165">
                  <c:v>42870</c:v>
                </c:pt>
                <c:pt idx="166">
                  <c:v>42867</c:v>
                </c:pt>
                <c:pt idx="167">
                  <c:v>42866</c:v>
                </c:pt>
                <c:pt idx="168">
                  <c:v>42865</c:v>
                </c:pt>
                <c:pt idx="169">
                  <c:v>42864</c:v>
                </c:pt>
                <c:pt idx="170">
                  <c:v>42863</c:v>
                </c:pt>
                <c:pt idx="171">
                  <c:v>42857</c:v>
                </c:pt>
                <c:pt idx="172">
                  <c:v>42856</c:v>
                </c:pt>
                <c:pt idx="173">
                  <c:v>42853</c:v>
                </c:pt>
                <c:pt idx="174">
                  <c:v>42852</c:v>
                </c:pt>
                <c:pt idx="175">
                  <c:v>42851</c:v>
                </c:pt>
                <c:pt idx="176">
                  <c:v>42850</c:v>
                </c:pt>
                <c:pt idx="177">
                  <c:v>42849</c:v>
                </c:pt>
                <c:pt idx="178">
                  <c:v>42846</c:v>
                </c:pt>
                <c:pt idx="179">
                  <c:v>42845</c:v>
                </c:pt>
                <c:pt idx="180">
                  <c:v>42844</c:v>
                </c:pt>
                <c:pt idx="181">
                  <c:v>42843</c:v>
                </c:pt>
                <c:pt idx="182">
                  <c:v>42842</c:v>
                </c:pt>
                <c:pt idx="183">
                  <c:v>42839</c:v>
                </c:pt>
                <c:pt idx="184">
                  <c:v>42838</c:v>
                </c:pt>
                <c:pt idx="185">
                  <c:v>42837</c:v>
                </c:pt>
                <c:pt idx="186">
                  <c:v>42836</c:v>
                </c:pt>
                <c:pt idx="187">
                  <c:v>42835</c:v>
                </c:pt>
                <c:pt idx="188">
                  <c:v>42832</c:v>
                </c:pt>
                <c:pt idx="189">
                  <c:v>42831</c:v>
                </c:pt>
                <c:pt idx="190">
                  <c:v>42830</c:v>
                </c:pt>
                <c:pt idx="191">
                  <c:v>42829</c:v>
                </c:pt>
                <c:pt idx="192">
                  <c:v>42828</c:v>
                </c:pt>
                <c:pt idx="193">
                  <c:v>42825</c:v>
                </c:pt>
                <c:pt idx="194">
                  <c:v>42824</c:v>
                </c:pt>
                <c:pt idx="195">
                  <c:v>42823</c:v>
                </c:pt>
                <c:pt idx="196">
                  <c:v>42822</c:v>
                </c:pt>
                <c:pt idx="197">
                  <c:v>42821</c:v>
                </c:pt>
                <c:pt idx="198">
                  <c:v>42818</c:v>
                </c:pt>
                <c:pt idx="199">
                  <c:v>42817</c:v>
                </c:pt>
                <c:pt idx="200">
                  <c:v>42816</c:v>
                </c:pt>
                <c:pt idx="201">
                  <c:v>42815</c:v>
                </c:pt>
                <c:pt idx="202">
                  <c:v>42811</c:v>
                </c:pt>
                <c:pt idx="203">
                  <c:v>42810</c:v>
                </c:pt>
                <c:pt idx="204">
                  <c:v>42809</c:v>
                </c:pt>
                <c:pt idx="205">
                  <c:v>42808</c:v>
                </c:pt>
                <c:pt idx="206">
                  <c:v>42807</c:v>
                </c:pt>
                <c:pt idx="207">
                  <c:v>42804</c:v>
                </c:pt>
                <c:pt idx="208">
                  <c:v>42803</c:v>
                </c:pt>
                <c:pt idx="209">
                  <c:v>42802</c:v>
                </c:pt>
                <c:pt idx="210">
                  <c:v>42801</c:v>
                </c:pt>
                <c:pt idx="211">
                  <c:v>42800</c:v>
                </c:pt>
                <c:pt idx="212">
                  <c:v>42797</c:v>
                </c:pt>
                <c:pt idx="213">
                  <c:v>42796</c:v>
                </c:pt>
                <c:pt idx="214">
                  <c:v>42795</c:v>
                </c:pt>
                <c:pt idx="215">
                  <c:v>42794</c:v>
                </c:pt>
                <c:pt idx="216">
                  <c:v>42793</c:v>
                </c:pt>
                <c:pt idx="217">
                  <c:v>42790</c:v>
                </c:pt>
                <c:pt idx="218">
                  <c:v>42789</c:v>
                </c:pt>
                <c:pt idx="219">
                  <c:v>42788</c:v>
                </c:pt>
                <c:pt idx="220">
                  <c:v>42787</c:v>
                </c:pt>
                <c:pt idx="221">
                  <c:v>42786</c:v>
                </c:pt>
                <c:pt idx="222">
                  <c:v>42783</c:v>
                </c:pt>
                <c:pt idx="223">
                  <c:v>42782</c:v>
                </c:pt>
                <c:pt idx="224">
                  <c:v>42781</c:v>
                </c:pt>
                <c:pt idx="225">
                  <c:v>42780</c:v>
                </c:pt>
                <c:pt idx="226">
                  <c:v>42779</c:v>
                </c:pt>
                <c:pt idx="227">
                  <c:v>42776</c:v>
                </c:pt>
                <c:pt idx="228">
                  <c:v>42775</c:v>
                </c:pt>
                <c:pt idx="229">
                  <c:v>42774</c:v>
                </c:pt>
                <c:pt idx="230">
                  <c:v>42773</c:v>
                </c:pt>
                <c:pt idx="231">
                  <c:v>42772</c:v>
                </c:pt>
                <c:pt idx="232">
                  <c:v>42769</c:v>
                </c:pt>
                <c:pt idx="233">
                  <c:v>42768</c:v>
                </c:pt>
                <c:pt idx="234">
                  <c:v>42767</c:v>
                </c:pt>
                <c:pt idx="235">
                  <c:v>42766</c:v>
                </c:pt>
                <c:pt idx="236">
                  <c:v>42765</c:v>
                </c:pt>
                <c:pt idx="237">
                  <c:v>42762</c:v>
                </c:pt>
                <c:pt idx="238">
                  <c:v>42761</c:v>
                </c:pt>
                <c:pt idx="239">
                  <c:v>42760</c:v>
                </c:pt>
                <c:pt idx="240">
                  <c:v>42759</c:v>
                </c:pt>
                <c:pt idx="241">
                  <c:v>42758</c:v>
                </c:pt>
                <c:pt idx="242">
                  <c:v>42755</c:v>
                </c:pt>
                <c:pt idx="243">
                  <c:v>42754</c:v>
                </c:pt>
                <c:pt idx="244">
                  <c:v>42753</c:v>
                </c:pt>
                <c:pt idx="245">
                  <c:v>42752</c:v>
                </c:pt>
                <c:pt idx="246">
                  <c:v>42751</c:v>
                </c:pt>
                <c:pt idx="247">
                  <c:v>42748</c:v>
                </c:pt>
                <c:pt idx="248">
                  <c:v>42747</c:v>
                </c:pt>
                <c:pt idx="249">
                  <c:v>42746</c:v>
                </c:pt>
                <c:pt idx="250">
                  <c:v>42745</c:v>
                </c:pt>
                <c:pt idx="251">
                  <c:v>42741</c:v>
                </c:pt>
                <c:pt idx="252">
                  <c:v>42740</c:v>
                </c:pt>
                <c:pt idx="253">
                  <c:v>42739</c:v>
                </c:pt>
                <c:pt idx="254">
                  <c:v>42734</c:v>
                </c:pt>
                <c:pt idx="255">
                  <c:v>42733</c:v>
                </c:pt>
                <c:pt idx="256">
                  <c:v>42732</c:v>
                </c:pt>
                <c:pt idx="257">
                  <c:v>42731</c:v>
                </c:pt>
                <c:pt idx="258">
                  <c:v>42730</c:v>
                </c:pt>
                <c:pt idx="259">
                  <c:v>42726</c:v>
                </c:pt>
                <c:pt idx="260">
                  <c:v>42725</c:v>
                </c:pt>
                <c:pt idx="261">
                  <c:v>42724</c:v>
                </c:pt>
                <c:pt idx="262">
                  <c:v>42723</c:v>
                </c:pt>
                <c:pt idx="263">
                  <c:v>42720</c:v>
                </c:pt>
                <c:pt idx="264">
                  <c:v>42719</c:v>
                </c:pt>
                <c:pt idx="265">
                  <c:v>42718</c:v>
                </c:pt>
                <c:pt idx="266">
                  <c:v>42717</c:v>
                </c:pt>
                <c:pt idx="267">
                  <c:v>42716</c:v>
                </c:pt>
                <c:pt idx="268">
                  <c:v>42713</c:v>
                </c:pt>
                <c:pt idx="269">
                  <c:v>42712</c:v>
                </c:pt>
                <c:pt idx="270">
                  <c:v>42711</c:v>
                </c:pt>
                <c:pt idx="271">
                  <c:v>42710</c:v>
                </c:pt>
                <c:pt idx="272">
                  <c:v>42709</c:v>
                </c:pt>
                <c:pt idx="273">
                  <c:v>42706</c:v>
                </c:pt>
                <c:pt idx="274">
                  <c:v>42705</c:v>
                </c:pt>
                <c:pt idx="275">
                  <c:v>42704</c:v>
                </c:pt>
                <c:pt idx="276">
                  <c:v>42703</c:v>
                </c:pt>
                <c:pt idx="277">
                  <c:v>42702</c:v>
                </c:pt>
                <c:pt idx="278">
                  <c:v>42699</c:v>
                </c:pt>
                <c:pt idx="279">
                  <c:v>42698</c:v>
                </c:pt>
                <c:pt idx="280">
                  <c:v>42696</c:v>
                </c:pt>
                <c:pt idx="281">
                  <c:v>42695</c:v>
                </c:pt>
                <c:pt idx="282">
                  <c:v>42692</c:v>
                </c:pt>
                <c:pt idx="283">
                  <c:v>42691</c:v>
                </c:pt>
                <c:pt idx="284">
                  <c:v>42690</c:v>
                </c:pt>
                <c:pt idx="285">
                  <c:v>42689</c:v>
                </c:pt>
                <c:pt idx="286">
                  <c:v>42688</c:v>
                </c:pt>
                <c:pt idx="287">
                  <c:v>42685</c:v>
                </c:pt>
                <c:pt idx="288">
                  <c:v>42684</c:v>
                </c:pt>
                <c:pt idx="289">
                  <c:v>42683</c:v>
                </c:pt>
                <c:pt idx="290">
                  <c:v>42682</c:v>
                </c:pt>
                <c:pt idx="291">
                  <c:v>42681</c:v>
                </c:pt>
                <c:pt idx="292">
                  <c:v>42678</c:v>
                </c:pt>
                <c:pt idx="293">
                  <c:v>42676</c:v>
                </c:pt>
                <c:pt idx="294">
                  <c:v>42675</c:v>
                </c:pt>
                <c:pt idx="295">
                  <c:v>42674</c:v>
                </c:pt>
                <c:pt idx="296">
                  <c:v>42671</c:v>
                </c:pt>
                <c:pt idx="297">
                  <c:v>42670</c:v>
                </c:pt>
                <c:pt idx="298">
                  <c:v>42669</c:v>
                </c:pt>
                <c:pt idx="299">
                  <c:v>42668</c:v>
                </c:pt>
                <c:pt idx="300">
                  <c:v>42667</c:v>
                </c:pt>
                <c:pt idx="301">
                  <c:v>42664</c:v>
                </c:pt>
                <c:pt idx="302">
                  <c:v>42663</c:v>
                </c:pt>
                <c:pt idx="303">
                  <c:v>42662</c:v>
                </c:pt>
                <c:pt idx="304">
                  <c:v>42661</c:v>
                </c:pt>
                <c:pt idx="305">
                  <c:v>42660</c:v>
                </c:pt>
                <c:pt idx="306">
                  <c:v>42657</c:v>
                </c:pt>
                <c:pt idx="307">
                  <c:v>42656</c:v>
                </c:pt>
                <c:pt idx="308">
                  <c:v>42655</c:v>
                </c:pt>
                <c:pt idx="309">
                  <c:v>42654</c:v>
                </c:pt>
                <c:pt idx="310">
                  <c:v>42650</c:v>
                </c:pt>
                <c:pt idx="311">
                  <c:v>42649</c:v>
                </c:pt>
                <c:pt idx="312">
                  <c:v>42648</c:v>
                </c:pt>
                <c:pt idx="313">
                  <c:v>42647</c:v>
                </c:pt>
                <c:pt idx="314">
                  <c:v>42646</c:v>
                </c:pt>
                <c:pt idx="315">
                  <c:v>42643</c:v>
                </c:pt>
                <c:pt idx="316">
                  <c:v>42642</c:v>
                </c:pt>
                <c:pt idx="317">
                  <c:v>42641</c:v>
                </c:pt>
                <c:pt idx="318">
                  <c:v>42640</c:v>
                </c:pt>
                <c:pt idx="319">
                  <c:v>42639</c:v>
                </c:pt>
                <c:pt idx="320">
                  <c:v>42636</c:v>
                </c:pt>
                <c:pt idx="321">
                  <c:v>42634</c:v>
                </c:pt>
                <c:pt idx="322">
                  <c:v>42633</c:v>
                </c:pt>
                <c:pt idx="323">
                  <c:v>42629</c:v>
                </c:pt>
                <c:pt idx="324">
                  <c:v>42628</c:v>
                </c:pt>
                <c:pt idx="325">
                  <c:v>42627</c:v>
                </c:pt>
                <c:pt idx="326">
                  <c:v>42626</c:v>
                </c:pt>
                <c:pt idx="327">
                  <c:v>42625</c:v>
                </c:pt>
                <c:pt idx="328">
                  <c:v>42622</c:v>
                </c:pt>
                <c:pt idx="329">
                  <c:v>42621</c:v>
                </c:pt>
                <c:pt idx="330">
                  <c:v>42620</c:v>
                </c:pt>
                <c:pt idx="331">
                  <c:v>42619</c:v>
                </c:pt>
                <c:pt idx="332">
                  <c:v>42618</c:v>
                </c:pt>
                <c:pt idx="333">
                  <c:v>42615</c:v>
                </c:pt>
                <c:pt idx="334">
                  <c:v>42614</c:v>
                </c:pt>
                <c:pt idx="335">
                  <c:v>42613</c:v>
                </c:pt>
                <c:pt idx="336">
                  <c:v>42612</c:v>
                </c:pt>
                <c:pt idx="337">
                  <c:v>42611</c:v>
                </c:pt>
                <c:pt idx="338">
                  <c:v>42608</c:v>
                </c:pt>
                <c:pt idx="339">
                  <c:v>42607</c:v>
                </c:pt>
                <c:pt idx="340">
                  <c:v>42606</c:v>
                </c:pt>
                <c:pt idx="341">
                  <c:v>42605</c:v>
                </c:pt>
                <c:pt idx="342">
                  <c:v>42604</c:v>
                </c:pt>
                <c:pt idx="343">
                  <c:v>42601</c:v>
                </c:pt>
                <c:pt idx="344">
                  <c:v>42600</c:v>
                </c:pt>
                <c:pt idx="345">
                  <c:v>42599</c:v>
                </c:pt>
                <c:pt idx="346">
                  <c:v>42598</c:v>
                </c:pt>
                <c:pt idx="347">
                  <c:v>42597</c:v>
                </c:pt>
                <c:pt idx="348">
                  <c:v>42594</c:v>
                </c:pt>
                <c:pt idx="349">
                  <c:v>42592</c:v>
                </c:pt>
                <c:pt idx="350">
                  <c:v>42591</c:v>
                </c:pt>
                <c:pt idx="351">
                  <c:v>42590</c:v>
                </c:pt>
                <c:pt idx="352">
                  <c:v>42587</c:v>
                </c:pt>
                <c:pt idx="353">
                  <c:v>42586</c:v>
                </c:pt>
                <c:pt idx="354">
                  <c:v>42585</c:v>
                </c:pt>
                <c:pt idx="355">
                  <c:v>42584</c:v>
                </c:pt>
                <c:pt idx="356">
                  <c:v>42583</c:v>
                </c:pt>
                <c:pt idx="357">
                  <c:v>42580</c:v>
                </c:pt>
                <c:pt idx="358">
                  <c:v>42579</c:v>
                </c:pt>
                <c:pt idx="359">
                  <c:v>42578</c:v>
                </c:pt>
                <c:pt idx="360">
                  <c:v>42577</c:v>
                </c:pt>
                <c:pt idx="361">
                  <c:v>42576</c:v>
                </c:pt>
                <c:pt idx="362">
                  <c:v>42573</c:v>
                </c:pt>
                <c:pt idx="363">
                  <c:v>42572</c:v>
                </c:pt>
                <c:pt idx="364">
                  <c:v>42571</c:v>
                </c:pt>
                <c:pt idx="365">
                  <c:v>42570</c:v>
                </c:pt>
                <c:pt idx="366">
                  <c:v>42566</c:v>
                </c:pt>
                <c:pt idx="367">
                  <c:v>42565</c:v>
                </c:pt>
                <c:pt idx="368">
                  <c:v>42564</c:v>
                </c:pt>
                <c:pt idx="369">
                  <c:v>42563</c:v>
                </c:pt>
                <c:pt idx="370">
                  <c:v>42562</c:v>
                </c:pt>
                <c:pt idx="371">
                  <c:v>42559</c:v>
                </c:pt>
                <c:pt idx="372">
                  <c:v>42558</c:v>
                </c:pt>
                <c:pt idx="373">
                  <c:v>42557</c:v>
                </c:pt>
                <c:pt idx="374">
                  <c:v>42556</c:v>
                </c:pt>
                <c:pt idx="375">
                  <c:v>42555</c:v>
                </c:pt>
                <c:pt idx="376">
                  <c:v>42552</c:v>
                </c:pt>
                <c:pt idx="377">
                  <c:v>42551</c:v>
                </c:pt>
                <c:pt idx="378">
                  <c:v>42550</c:v>
                </c:pt>
                <c:pt idx="379">
                  <c:v>42549</c:v>
                </c:pt>
                <c:pt idx="380">
                  <c:v>42548</c:v>
                </c:pt>
                <c:pt idx="381">
                  <c:v>42545</c:v>
                </c:pt>
                <c:pt idx="382">
                  <c:v>42544</c:v>
                </c:pt>
                <c:pt idx="383">
                  <c:v>42543</c:v>
                </c:pt>
                <c:pt idx="384">
                  <c:v>42542</c:v>
                </c:pt>
                <c:pt idx="385">
                  <c:v>42541</c:v>
                </c:pt>
                <c:pt idx="386">
                  <c:v>42538</c:v>
                </c:pt>
                <c:pt idx="387">
                  <c:v>42537</c:v>
                </c:pt>
                <c:pt idx="388">
                  <c:v>42536</c:v>
                </c:pt>
                <c:pt idx="389">
                  <c:v>42535</c:v>
                </c:pt>
                <c:pt idx="390">
                  <c:v>42534</c:v>
                </c:pt>
                <c:pt idx="391">
                  <c:v>42531</c:v>
                </c:pt>
                <c:pt idx="392">
                  <c:v>42530</c:v>
                </c:pt>
                <c:pt idx="393">
                  <c:v>42529</c:v>
                </c:pt>
                <c:pt idx="394">
                  <c:v>42528</c:v>
                </c:pt>
                <c:pt idx="395">
                  <c:v>42527</c:v>
                </c:pt>
                <c:pt idx="396">
                  <c:v>42524</c:v>
                </c:pt>
                <c:pt idx="397">
                  <c:v>42523</c:v>
                </c:pt>
                <c:pt idx="398">
                  <c:v>42522</c:v>
                </c:pt>
                <c:pt idx="399">
                  <c:v>42521</c:v>
                </c:pt>
                <c:pt idx="400">
                  <c:v>42520</c:v>
                </c:pt>
                <c:pt idx="401">
                  <c:v>42517</c:v>
                </c:pt>
                <c:pt idx="402">
                  <c:v>42516</c:v>
                </c:pt>
                <c:pt idx="403">
                  <c:v>42515</c:v>
                </c:pt>
                <c:pt idx="404">
                  <c:v>42514</c:v>
                </c:pt>
                <c:pt idx="405">
                  <c:v>42513</c:v>
                </c:pt>
                <c:pt idx="406">
                  <c:v>42510</c:v>
                </c:pt>
                <c:pt idx="407">
                  <c:v>42509</c:v>
                </c:pt>
                <c:pt idx="408">
                  <c:v>42508</c:v>
                </c:pt>
                <c:pt idx="409">
                  <c:v>42507</c:v>
                </c:pt>
                <c:pt idx="410">
                  <c:v>42506</c:v>
                </c:pt>
                <c:pt idx="411">
                  <c:v>42503</c:v>
                </c:pt>
                <c:pt idx="412">
                  <c:v>42502</c:v>
                </c:pt>
                <c:pt idx="413">
                  <c:v>42501</c:v>
                </c:pt>
                <c:pt idx="414">
                  <c:v>42500</c:v>
                </c:pt>
                <c:pt idx="415">
                  <c:v>42499</c:v>
                </c:pt>
                <c:pt idx="416">
                  <c:v>42496</c:v>
                </c:pt>
                <c:pt idx="417">
                  <c:v>42492</c:v>
                </c:pt>
                <c:pt idx="418">
                  <c:v>42488</c:v>
                </c:pt>
                <c:pt idx="419">
                  <c:v>42487</c:v>
                </c:pt>
                <c:pt idx="420">
                  <c:v>42486</c:v>
                </c:pt>
                <c:pt idx="421">
                  <c:v>42485</c:v>
                </c:pt>
                <c:pt idx="422">
                  <c:v>42482</c:v>
                </c:pt>
                <c:pt idx="423">
                  <c:v>42481</c:v>
                </c:pt>
                <c:pt idx="424">
                  <c:v>42480</c:v>
                </c:pt>
                <c:pt idx="425">
                  <c:v>42479</c:v>
                </c:pt>
                <c:pt idx="426">
                  <c:v>42478</c:v>
                </c:pt>
                <c:pt idx="427">
                  <c:v>42475</c:v>
                </c:pt>
                <c:pt idx="428">
                  <c:v>42474</c:v>
                </c:pt>
                <c:pt idx="429">
                  <c:v>42473</c:v>
                </c:pt>
                <c:pt idx="430">
                  <c:v>42472</c:v>
                </c:pt>
                <c:pt idx="431">
                  <c:v>42471</c:v>
                </c:pt>
                <c:pt idx="432">
                  <c:v>42468</c:v>
                </c:pt>
                <c:pt idx="433">
                  <c:v>42467</c:v>
                </c:pt>
                <c:pt idx="434">
                  <c:v>42466</c:v>
                </c:pt>
                <c:pt idx="435">
                  <c:v>42465</c:v>
                </c:pt>
                <c:pt idx="436">
                  <c:v>42464</c:v>
                </c:pt>
                <c:pt idx="437">
                  <c:v>42461</c:v>
                </c:pt>
                <c:pt idx="438">
                  <c:v>42460</c:v>
                </c:pt>
                <c:pt idx="439">
                  <c:v>42459</c:v>
                </c:pt>
                <c:pt idx="440">
                  <c:v>42458</c:v>
                </c:pt>
                <c:pt idx="441">
                  <c:v>42457</c:v>
                </c:pt>
                <c:pt idx="442">
                  <c:v>42454</c:v>
                </c:pt>
                <c:pt idx="443">
                  <c:v>42453</c:v>
                </c:pt>
                <c:pt idx="444">
                  <c:v>42452</c:v>
                </c:pt>
                <c:pt idx="445">
                  <c:v>42451</c:v>
                </c:pt>
                <c:pt idx="446">
                  <c:v>42447</c:v>
                </c:pt>
                <c:pt idx="447">
                  <c:v>42446</c:v>
                </c:pt>
                <c:pt idx="448">
                  <c:v>42445</c:v>
                </c:pt>
                <c:pt idx="449">
                  <c:v>42444</c:v>
                </c:pt>
                <c:pt idx="450">
                  <c:v>42443</c:v>
                </c:pt>
                <c:pt idx="451">
                  <c:v>42440</c:v>
                </c:pt>
                <c:pt idx="452">
                  <c:v>42439</c:v>
                </c:pt>
                <c:pt idx="453">
                  <c:v>42438</c:v>
                </c:pt>
                <c:pt idx="454">
                  <c:v>42437</c:v>
                </c:pt>
                <c:pt idx="455">
                  <c:v>42436</c:v>
                </c:pt>
                <c:pt idx="456">
                  <c:v>42433</c:v>
                </c:pt>
                <c:pt idx="457">
                  <c:v>42432</c:v>
                </c:pt>
                <c:pt idx="458">
                  <c:v>42431</c:v>
                </c:pt>
                <c:pt idx="459">
                  <c:v>42430</c:v>
                </c:pt>
                <c:pt idx="460">
                  <c:v>42429</c:v>
                </c:pt>
                <c:pt idx="461">
                  <c:v>42426</c:v>
                </c:pt>
                <c:pt idx="462">
                  <c:v>42425</c:v>
                </c:pt>
                <c:pt idx="463">
                  <c:v>42424</c:v>
                </c:pt>
                <c:pt idx="464">
                  <c:v>42423</c:v>
                </c:pt>
                <c:pt idx="465">
                  <c:v>42422</c:v>
                </c:pt>
                <c:pt idx="466">
                  <c:v>42419</c:v>
                </c:pt>
                <c:pt idx="467">
                  <c:v>42418</c:v>
                </c:pt>
                <c:pt idx="468">
                  <c:v>42417</c:v>
                </c:pt>
                <c:pt idx="469">
                  <c:v>42416</c:v>
                </c:pt>
                <c:pt idx="470">
                  <c:v>42415</c:v>
                </c:pt>
                <c:pt idx="471">
                  <c:v>42412</c:v>
                </c:pt>
                <c:pt idx="472">
                  <c:v>42410</c:v>
                </c:pt>
                <c:pt idx="473">
                  <c:v>42409</c:v>
                </c:pt>
                <c:pt idx="474">
                  <c:v>42408</c:v>
                </c:pt>
                <c:pt idx="475">
                  <c:v>42405</c:v>
                </c:pt>
                <c:pt idx="476">
                  <c:v>42404</c:v>
                </c:pt>
                <c:pt idx="477">
                  <c:v>42403</c:v>
                </c:pt>
                <c:pt idx="478">
                  <c:v>42402</c:v>
                </c:pt>
                <c:pt idx="479">
                  <c:v>42401</c:v>
                </c:pt>
                <c:pt idx="480">
                  <c:v>42398</c:v>
                </c:pt>
                <c:pt idx="481">
                  <c:v>42397</c:v>
                </c:pt>
                <c:pt idx="482">
                  <c:v>42396</c:v>
                </c:pt>
                <c:pt idx="483">
                  <c:v>42395</c:v>
                </c:pt>
                <c:pt idx="484">
                  <c:v>42394</c:v>
                </c:pt>
                <c:pt idx="485">
                  <c:v>42391</c:v>
                </c:pt>
                <c:pt idx="486">
                  <c:v>42390</c:v>
                </c:pt>
                <c:pt idx="487">
                  <c:v>42389</c:v>
                </c:pt>
                <c:pt idx="488">
                  <c:v>42388</c:v>
                </c:pt>
                <c:pt idx="489">
                  <c:v>42387</c:v>
                </c:pt>
                <c:pt idx="490">
                  <c:v>42384</c:v>
                </c:pt>
                <c:pt idx="491">
                  <c:v>42383</c:v>
                </c:pt>
                <c:pt idx="492">
                  <c:v>42382</c:v>
                </c:pt>
                <c:pt idx="493">
                  <c:v>42381</c:v>
                </c:pt>
                <c:pt idx="494">
                  <c:v>42377</c:v>
                </c:pt>
                <c:pt idx="495">
                  <c:v>42376</c:v>
                </c:pt>
                <c:pt idx="496">
                  <c:v>42375</c:v>
                </c:pt>
                <c:pt idx="497">
                  <c:v>42374</c:v>
                </c:pt>
                <c:pt idx="498">
                  <c:v>42373</c:v>
                </c:pt>
                <c:pt idx="499">
                  <c:v>42368</c:v>
                </c:pt>
                <c:pt idx="500">
                  <c:v>42367</c:v>
                </c:pt>
                <c:pt idx="501">
                  <c:v>42366</c:v>
                </c:pt>
                <c:pt idx="502">
                  <c:v>42363</c:v>
                </c:pt>
                <c:pt idx="503">
                  <c:v>42362</c:v>
                </c:pt>
                <c:pt idx="504">
                  <c:v>42360</c:v>
                </c:pt>
                <c:pt idx="505">
                  <c:v>42359</c:v>
                </c:pt>
                <c:pt idx="506">
                  <c:v>42356</c:v>
                </c:pt>
                <c:pt idx="507">
                  <c:v>42355</c:v>
                </c:pt>
                <c:pt idx="508">
                  <c:v>42354</c:v>
                </c:pt>
                <c:pt idx="509">
                  <c:v>42353</c:v>
                </c:pt>
                <c:pt idx="510">
                  <c:v>42352</c:v>
                </c:pt>
                <c:pt idx="511">
                  <c:v>42349</c:v>
                </c:pt>
                <c:pt idx="512">
                  <c:v>42348</c:v>
                </c:pt>
                <c:pt idx="513">
                  <c:v>42347</c:v>
                </c:pt>
                <c:pt idx="514">
                  <c:v>42346</c:v>
                </c:pt>
                <c:pt idx="515">
                  <c:v>42345</c:v>
                </c:pt>
                <c:pt idx="516">
                  <c:v>42342</c:v>
                </c:pt>
                <c:pt idx="517">
                  <c:v>42341</c:v>
                </c:pt>
                <c:pt idx="518">
                  <c:v>42340</c:v>
                </c:pt>
                <c:pt idx="519">
                  <c:v>42339</c:v>
                </c:pt>
                <c:pt idx="520">
                  <c:v>42338</c:v>
                </c:pt>
                <c:pt idx="521">
                  <c:v>42335</c:v>
                </c:pt>
                <c:pt idx="522">
                  <c:v>42334</c:v>
                </c:pt>
                <c:pt idx="523">
                  <c:v>42333</c:v>
                </c:pt>
                <c:pt idx="524">
                  <c:v>42332</c:v>
                </c:pt>
                <c:pt idx="525">
                  <c:v>42328</c:v>
                </c:pt>
                <c:pt idx="526">
                  <c:v>42327</c:v>
                </c:pt>
                <c:pt idx="527">
                  <c:v>42326</c:v>
                </c:pt>
                <c:pt idx="528">
                  <c:v>42325</c:v>
                </c:pt>
                <c:pt idx="529">
                  <c:v>42324</c:v>
                </c:pt>
                <c:pt idx="530">
                  <c:v>42321</c:v>
                </c:pt>
                <c:pt idx="531">
                  <c:v>42320</c:v>
                </c:pt>
                <c:pt idx="532">
                  <c:v>42319</c:v>
                </c:pt>
                <c:pt idx="533">
                  <c:v>42318</c:v>
                </c:pt>
                <c:pt idx="534">
                  <c:v>42317</c:v>
                </c:pt>
                <c:pt idx="535">
                  <c:v>42314</c:v>
                </c:pt>
                <c:pt idx="536">
                  <c:v>42313</c:v>
                </c:pt>
                <c:pt idx="537">
                  <c:v>42312</c:v>
                </c:pt>
                <c:pt idx="538">
                  <c:v>42310</c:v>
                </c:pt>
                <c:pt idx="539">
                  <c:v>42307</c:v>
                </c:pt>
                <c:pt idx="540">
                  <c:v>42306</c:v>
                </c:pt>
                <c:pt idx="541">
                  <c:v>42305</c:v>
                </c:pt>
                <c:pt idx="542">
                  <c:v>42304</c:v>
                </c:pt>
                <c:pt idx="543">
                  <c:v>42303</c:v>
                </c:pt>
                <c:pt idx="544">
                  <c:v>42300</c:v>
                </c:pt>
                <c:pt idx="545">
                  <c:v>42299</c:v>
                </c:pt>
                <c:pt idx="546">
                  <c:v>42298</c:v>
                </c:pt>
                <c:pt idx="547">
                  <c:v>42297</c:v>
                </c:pt>
                <c:pt idx="548">
                  <c:v>42296</c:v>
                </c:pt>
                <c:pt idx="549">
                  <c:v>42293</c:v>
                </c:pt>
                <c:pt idx="550">
                  <c:v>42292</c:v>
                </c:pt>
                <c:pt idx="551">
                  <c:v>42291</c:v>
                </c:pt>
                <c:pt idx="552">
                  <c:v>42290</c:v>
                </c:pt>
                <c:pt idx="553">
                  <c:v>42286</c:v>
                </c:pt>
                <c:pt idx="554">
                  <c:v>42285</c:v>
                </c:pt>
                <c:pt idx="555">
                  <c:v>42284</c:v>
                </c:pt>
                <c:pt idx="556">
                  <c:v>42283</c:v>
                </c:pt>
                <c:pt idx="557">
                  <c:v>42282</c:v>
                </c:pt>
                <c:pt idx="558">
                  <c:v>42279</c:v>
                </c:pt>
                <c:pt idx="559">
                  <c:v>42278</c:v>
                </c:pt>
                <c:pt idx="560">
                  <c:v>42277</c:v>
                </c:pt>
                <c:pt idx="561">
                  <c:v>42276</c:v>
                </c:pt>
                <c:pt idx="562">
                  <c:v>42275</c:v>
                </c:pt>
                <c:pt idx="563">
                  <c:v>42272</c:v>
                </c:pt>
                <c:pt idx="564">
                  <c:v>42271</c:v>
                </c:pt>
                <c:pt idx="565">
                  <c:v>42265</c:v>
                </c:pt>
                <c:pt idx="566">
                  <c:v>42264</c:v>
                </c:pt>
                <c:pt idx="567">
                  <c:v>42263</c:v>
                </c:pt>
                <c:pt idx="568">
                  <c:v>42262</c:v>
                </c:pt>
                <c:pt idx="569">
                  <c:v>42261</c:v>
                </c:pt>
                <c:pt idx="570">
                  <c:v>42258</c:v>
                </c:pt>
                <c:pt idx="571">
                  <c:v>42257</c:v>
                </c:pt>
                <c:pt idx="572">
                  <c:v>42256</c:v>
                </c:pt>
                <c:pt idx="573">
                  <c:v>42255</c:v>
                </c:pt>
                <c:pt idx="574">
                  <c:v>42254</c:v>
                </c:pt>
                <c:pt idx="575">
                  <c:v>42251</c:v>
                </c:pt>
                <c:pt idx="576">
                  <c:v>42250</c:v>
                </c:pt>
                <c:pt idx="577">
                  <c:v>42249</c:v>
                </c:pt>
                <c:pt idx="578">
                  <c:v>42248</c:v>
                </c:pt>
                <c:pt idx="579">
                  <c:v>42247</c:v>
                </c:pt>
                <c:pt idx="580">
                  <c:v>42244</c:v>
                </c:pt>
                <c:pt idx="581">
                  <c:v>42243</c:v>
                </c:pt>
                <c:pt idx="582">
                  <c:v>42242</c:v>
                </c:pt>
                <c:pt idx="583">
                  <c:v>42241</c:v>
                </c:pt>
                <c:pt idx="584">
                  <c:v>42240</c:v>
                </c:pt>
                <c:pt idx="585">
                  <c:v>42237</c:v>
                </c:pt>
                <c:pt idx="586">
                  <c:v>42236</c:v>
                </c:pt>
                <c:pt idx="587">
                  <c:v>42235</c:v>
                </c:pt>
                <c:pt idx="588">
                  <c:v>42234</c:v>
                </c:pt>
                <c:pt idx="589">
                  <c:v>42233</c:v>
                </c:pt>
                <c:pt idx="590">
                  <c:v>42230</c:v>
                </c:pt>
                <c:pt idx="591">
                  <c:v>42229</c:v>
                </c:pt>
                <c:pt idx="592">
                  <c:v>42228</c:v>
                </c:pt>
                <c:pt idx="593">
                  <c:v>42227</c:v>
                </c:pt>
                <c:pt idx="594">
                  <c:v>42226</c:v>
                </c:pt>
                <c:pt idx="595">
                  <c:v>42223</c:v>
                </c:pt>
                <c:pt idx="596">
                  <c:v>42222</c:v>
                </c:pt>
                <c:pt idx="597">
                  <c:v>42221</c:v>
                </c:pt>
                <c:pt idx="598">
                  <c:v>42220</c:v>
                </c:pt>
                <c:pt idx="599">
                  <c:v>42219</c:v>
                </c:pt>
                <c:pt idx="600">
                  <c:v>42216</c:v>
                </c:pt>
                <c:pt idx="601">
                  <c:v>42215</c:v>
                </c:pt>
                <c:pt idx="602">
                  <c:v>42214</c:v>
                </c:pt>
                <c:pt idx="603">
                  <c:v>42213</c:v>
                </c:pt>
                <c:pt idx="604">
                  <c:v>42212</c:v>
                </c:pt>
                <c:pt idx="605">
                  <c:v>42209</c:v>
                </c:pt>
                <c:pt idx="606">
                  <c:v>42208</c:v>
                </c:pt>
                <c:pt idx="607">
                  <c:v>42207</c:v>
                </c:pt>
                <c:pt idx="608">
                  <c:v>42206</c:v>
                </c:pt>
                <c:pt idx="609">
                  <c:v>42202</c:v>
                </c:pt>
                <c:pt idx="610">
                  <c:v>42201</c:v>
                </c:pt>
                <c:pt idx="611">
                  <c:v>42200</c:v>
                </c:pt>
                <c:pt idx="612">
                  <c:v>42199</c:v>
                </c:pt>
                <c:pt idx="613">
                  <c:v>42198</c:v>
                </c:pt>
                <c:pt idx="614">
                  <c:v>42195</c:v>
                </c:pt>
                <c:pt idx="615">
                  <c:v>42194</c:v>
                </c:pt>
                <c:pt idx="616">
                  <c:v>42193</c:v>
                </c:pt>
                <c:pt idx="617">
                  <c:v>42192</c:v>
                </c:pt>
                <c:pt idx="618">
                  <c:v>42191</c:v>
                </c:pt>
                <c:pt idx="619">
                  <c:v>42188</c:v>
                </c:pt>
                <c:pt idx="620">
                  <c:v>42187</c:v>
                </c:pt>
                <c:pt idx="621">
                  <c:v>42186</c:v>
                </c:pt>
                <c:pt idx="622">
                  <c:v>42185</c:v>
                </c:pt>
                <c:pt idx="623">
                  <c:v>42184</c:v>
                </c:pt>
                <c:pt idx="624">
                  <c:v>42181</c:v>
                </c:pt>
                <c:pt idx="625">
                  <c:v>42180</c:v>
                </c:pt>
                <c:pt idx="626">
                  <c:v>42179</c:v>
                </c:pt>
                <c:pt idx="627">
                  <c:v>42178</c:v>
                </c:pt>
                <c:pt idx="628">
                  <c:v>42177</c:v>
                </c:pt>
                <c:pt idx="629">
                  <c:v>42174</c:v>
                </c:pt>
                <c:pt idx="630">
                  <c:v>42173</c:v>
                </c:pt>
                <c:pt idx="631">
                  <c:v>42172</c:v>
                </c:pt>
                <c:pt idx="632">
                  <c:v>42171</c:v>
                </c:pt>
                <c:pt idx="633">
                  <c:v>42170</c:v>
                </c:pt>
                <c:pt idx="634">
                  <c:v>42167</c:v>
                </c:pt>
                <c:pt idx="635">
                  <c:v>42166</c:v>
                </c:pt>
                <c:pt idx="636">
                  <c:v>42165</c:v>
                </c:pt>
                <c:pt idx="637">
                  <c:v>42164</c:v>
                </c:pt>
                <c:pt idx="638">
                  <c:v>42163</c:v>
                </c:pt>
                <c:pt idx="639">
                  <c:v>42160</c:v>
                </c:pt>
                <c:pt idx="640">
                  <c:v>42159</c:v>
                </c:pt>
                <c:pt idx="641">
                  <c:v>42158</c:v>
                </c:pt>
                <c:pt idx="642">
                  <c:v>42157</c:v>
                </c:pt>
                <c:pt idx="643">
                  <c:v>42156</c:v>
                </c:pt>
                <c:pt idx="644">
                  <c:v>42153</c:v>
                </c:pt>
                <c:pt idx="645">
                  <c:v>42152</c:v>
                </c:pt>
                <c:pt idx="646">
                  <c:v>42151</c:v>
                </c:pt>
                <c:pt idx="647">
                  <c:v>42150</c:v>
                </c:pt>
                <c:pt idx="648">
                  <c:v>42149</c:v>
                </c:pt>
                <c:pt idx="649">
                  <c:v>42146</c:v>
                </c:pt>
                <c:pt idx="650">
                  <c:v>42145</c:v>
                </c:pt>
                <c:pt idx="651">
                  <c:v>42144</c:v>
                </c:pt>
                <c:pt idx="652">
                  <c:v>42143</c:v>
                </c:pt>
                <c:pt idx="653">
                  <c:v>42142</c:v>
                </c:pt>
                <c:pt idx="654">
                  <c:v>42139</c:v>
                </c:pt>
                <c:pt idx="655">
                  <c:v>42138</c:v>
                </c:pt>
                <c:pt idx="656">
                  <c:v>42137</c:v>
                </c:pt>
                <c:pt idx="657">
                  <c:v>42136</c:v>
                </c:pt>
                <c:pt idx="658">
                  <c:v>42135</c:v>
                </c:pt>
                <c:pt idx="659">
                  <c:v>42132</c:v>
                </c:pt>
                <c:pt idx="660">
                  <c:v>42131</c:v>
                </c:pt>
                <c:pt idx="661">
                  <c:v>42125</c:v>
                </c:pt>
                <c:pt idx="662">
                  <c:v>42124</c:v>
                </c:pt>
                <c:pt idx="663">
                  <c:v>42122</c:v>
                </c:pt>
                <c:pt idx="664">
                  <c:v>42121</c:v>
                </c:pt>
                <c:pt idx="665">
                  <c:v>42118</c:v>
                </c:pt>
                <c:pt idx="666">
                  <c:v>42117</c:v>
                </c:pt>
                <c:pt idx="667">
                  <c:v>42116</c:v>
                </c:pt>
                <c:pt idx="668">
                  <c:v>42115</c:v>
                </c:pt>
                <c:pt idx="669">
                  <c:v>42114</c:v>
                </c:pt>
                <c:pt idx="670">
                  <c:v>42111</c:v>
                </c:pt>
                <c:pt idx="671">
                  <c:v>42110</c:v>
                </c:pt>
                <c:pt idx="672">
                  <c:v>42109</c:v>
                </c:pt>
                <c:pt idx="673">
                  <c:v>42108</c:v>
                </c:pt>
                <c:pt idx="674">
                  <c:v>42107</c:v>
                </c:pt>
                <c:pt idx="675">
                  <c:v>42104</c:v>
                </c:pt>
                <c:pt idx="676">
                  <c:v>42103</c:v>
                </c:pt>
                <c:pt idx="677">
                  <c:v>42102</c:v>
                </c:pt>
                <c:pt idx="678">
                  <c:v>42101</c:v>
                </c:pt>
                <c:pt idx="679">
                  <c:v>42100</c:v>
                </c:pt>
                <c:pt idx="680">
                  <c:v>42097</c:v>
                </c:pt>
                <c:pt idx="681">
                  <c:v>42096</c:v>
                </c:pt>
                <c:pt idx="682">
                  <c:v>42095</c:v>
                </c:pt>
                <c:pt idx="683">
                  <c:v>42094</c:v>
                </c:pt>
                <c:pt idx="684">
                  <c:v>42093</c:v>
                </c:pt>
                <c:pt idx="685">
                  <c:v>42090</c:v>
                </c:pt>
                <c:pt idx="686">
                  <c:v>42089</c:v>
                </c:pt>
                <c:pt idx="687">
                  <c:v>42088</c:v>
                </c:pt>
                <c:pt idx="688">
                  <c:v>42087</c:v>
                </c:pt>
                <c:pt idx="689">
                  <c:v>42086</c:v>
                </c:pt>
                <c:pt idx="690">
                  <c:v>42083</c:v>
                </c:pt>
                <c:pt idx="691">
                  <c:v>42082</c:v>
                </c:pt>
                <c:pt idx="692">
                  <c:v>42081</c:v>
                </c:pt>
                <c:pt idx="693">
                  <c:v>42080</c:v>
                </c:pt>
                <c:pt idx="694">
                  <c:v>42079</c:v>
                </c:pt>
                <c:pt idx="695">
                  <c:v>42076</c:v>
                </c:pt>
                <c:pt idx="696">
                  <c:v>42075</c:v>
                </c:pt>
                <c:pt idx="697">
                  <c:v>42074</c:v>
                </c:pt>
                <c:pt idx="698">
                  <c:v>42073</c:v>
                </c:pt>
                <c:pt idx="699">
                  <c:v>42072</c:v>
                </c:pt>
                <c:pt idx="700">
                  <c:v>42069</c:v>
                </c:pt>
                <c:pt idx="701">
                  <c:v>42068</c:v>
                </c:pt>
                <c:pt idx="702">
                  <c:v>42067</c:v>
                </c:pt>
                <c:pt idx="703">
                  <c:v>42066</c:v>
                </c:pt>
                <c:pt idx="704">
                  <c:v>42065</c:v>
                </c:pt>
                <c:pt idx="705">
                  <c:v>42062</c:v>
                </c:pt>
                <c:pt idx="706">
                  <c:v>42061</c:v>
                </c:pt>
                <c:pt idx="707">
                  <c:v>42060</c:v>
                </c:pt>
                <c:pt idx="708">
                  <c:v>42059</c:v>
                </c:pt>
                <c:pt idx="709">
                  <c:v>42058</c:v>
                </c:pt>
                <c:pt idx="710">
                  <c:v>42055</c:v>
                </c:pt>
                <c:pt idx="711">
                  <c:v>42054</c:v>
                </c:pt>
                <c:pt idx="712">
                  <c:v>42053</c:v>
                </c:pt>
                <c:pt idx="713">
                  <c:v>42052</c:v>
                </c:pt>
                <c:pt idx="714">
                  <c:v>42051</c:v>
                </c:pt>
                <c:pt idx="715">
                  <c:v>42048</c:v>
                </c:pt>
                <c:pt idx="716">
                  <c:v>42047</c:v>
                </c:pt>
                <c:pt idx="717">
                  <c:v>42045</c:v>
                </c:pt>
                <c:pt idx="718">
                  <c:v>42044</c:v>
                </c:pt>
                <c:pt idx="719">
                  <c:v>42041</c:v>
                </c:pt>
                <c:pt idx="720">
                  <c:v>42040</c:v>
                </c:pt>
                <c:pt idx="721">
                  <c:v>42039</c:v>
                </c:pt>
                <c:pt idx="722">
                  <c:v>42038</c:v>
                </c:pt>
                <c:pt idx="723">
                  <c:v>42037</c:v>
                </c:pt>
                <c:pt idx="724">
                  <c:v>42034</c:v>
                </c:pt>
                <c:pt idx="725">
                  <c:v>42033</c:v>
                </c:pt>
                <c:pt idx="726">
                  <c:v>42032</c:v>
                </c:pt>
                <c:pt idx="727">
                  <c:v>42031</c:v>
                </c:pt>
                <c:pt idx="728">
                  <c:v>42030</c:v>
                </c:pt>
                <c:pt idx="729">
                  <c:v>42027</c:v>
                </c:pt>
                <c:pt idx="730">
                  <c:v>42026</c:v>
                </c:pt>
                <c:pt idx="731">
                  <c:v>42025</c:v>
                </c:pt>
                <c:pt idx="732">
                  <c:v>42024</c:v>
                </c:pt>
                <c:pt idx="733">
                  <c:v>42023</c:v>
                </c:pt>
                <c:pt idx="734">
                  <c:v>42020</c:v>
                </c:pt>
                <c:pt idx="735">
                  <c:v>42019</c:v>
                </c:pt>
                <c:pt idx="736">
                  <c:v>42018</c:v>
                </c:pt>
                <c:pt idx="737">
                  <c:v>42017</c:v>
                </c:pt>
                <c:pt idx="738">
                  <c:v>42013</c:v>
                </c:pt>
                <c:pt idx="739">
                  <c:v>42012</c:v>
                </c:pt>
                <c:pt idx="740">
                  <c:v>42011</c:v>
                </c:pt>
                <c:pt idx="741">
                  <c:v>42010</c:v>
                </c:pt>
                <c:pt idx="742">
                  <c:v>42009</c:v>
                </c:pt>
                <c:pt idx="743">
                  <c:v>42003</c:v>
                </c:pt>
                <c:pt idx="744">
                  <c:v>42002</c:v>
                </c:pt>
                <c:pt idx="745">
                  <c:v>41999</c:v>
                </c:pt>
                <c:pt idx="746">
                  <c:v>41998</c:v>
                </c:pt>
                <c:pt idx="747">
                  <c:v>41997</c:v>
                </c:pt>
                <c:pt idx="748">
                  <c:v>41995</c:v>
                </c:pt>
                <c:pt idx="749">
                  <c:v>41992</c:v>
                </c:pt>
                <c:pt idx="750">
                  <c:v>41991</c:v>
                </c:pt>
                <c:pt idx="751">
                  <c:v>41990</c:v>
                </c:pt>
                <c:pt idx="752">
                  <c:v>41989</c:v>
                </c:pt>
                <c:pt idx="753">
                  <c:v>41988</c:v>
                </c:pt>
                <c:pt idx="754">
                  <c:v>41985</c:v>
                </c:pt>
                <c:pt idx="755">
                  <c:v>41984</c:v>
                </c:pt>
                <c:pt idx="756">
                  <c:v>41983</c:v>
                </c:pt>
                <c:pt idx="757">
                  <c:v>41982</c:v>
                </c:pt>
                <c:pt idx="758">
                  <c:v>41981</c:v>
                </c:pt>
                <c:pt idx="759">
                  <c:v>41978</c:v>
                </c:pt>
                <c:pt idx="760">
                  <c:v>41977</c:v>
                </c:pt>
                <c:pt idx="761">
                  <c:v>41976</c:v>
                </c:pt>
                <c:pt idx="762">
                  <c:v>41975</c:v>
                </c:pt>
                <c:pt idx="763">
                  <c:v>41974</c:v>
                </c:pt>
                <c:pt idx="764">
                  <c:v>41971</c:v>
                </c:pt>
                <c:pt idx="765">
                  <c:v>41970</c:v>
                </c:pt>
                <c:pt idx="766">
                  <c:v>41969</c:v>
                </c:pt>
                <c:pt idx="767">
                  <c:v>41968</c:v>
                </c:pt>
                <c:pt idx="768">
                  <c:v>41964</c:v>
                </c:pt>
                <c:pt idx="769">
                  <c:v>41963</c:v>
                </c:pt>
                <c:pt idx="770">
                  <c:v>41962</c:v>
                </c:pt>
                <c:pt idx="771">
                  <c:v>41961</c:v>
                </c:pt>
                <c:pt idx="772">
                  <c:v>41960</c:v>
                </c:pt>
                <c:pt idx="773">
                  <c:v>41957</c:v>
                </c:pt>
                <c:pt idx="774">
                  <c:v>41956</c:v>
                </c:pt>
                <c:pt idx="775">
                  <c:v>41955</c:v>
                </c:pt>
                <c:pt idx="776">
                  <c:v>41954</c:v>
                </c:pt>
                <c:pt idx="777">
                  <c:v>41953</c:v>
                </c:pt>
                <c:pt idx="778">
                  <c:v>41950</c:v>
                </c:pt>
                <c:pt idx="779">
                  <c:v>41949</c:v>
                </c:pt>
                <c:pt idx="780">
                  <c:v>41948</c:v>
                </c:pt>
                <c:pt idx="781">
                  <c:v>41947</c:v>
                </c:pt>
                <c:pt idx="782">
                  <c:v>41943</c:v>
                </c:pt>
                <c:pt idx="783">
                  <c:v>41942</c:v>
                </c:pt>
                <c:pt idx="784">
                  <c:v>41941</c:v>
                </c:pt>
                <c:pt idx="785">
                  <c:v>41940</c:v>
                </c:pt>
                <c:pt idx="786">
                  <c:v>41939</c:v>
                </c:pt>
                <c:pt idx="787">
                  <c:v>41936</c:v>
                </c:pt>
                <c:pt idx="788">
                  <c:v>41935</c:v>
                </c:pt>
                <c:pt idx="789">
                  <c:v>41934</c:v>
                </c:pt>
                <c:pt idx="790">
                  <c:v>41933</c:v>
                </c:pt>
                <c:pt idx="791">
                  <c:v>41932</c:v>
                </c:pt>
                <c:pt idx="792">
                  <c:v>41929</c:v>
                </c:pt>
                <c:pt idx="793">
                  <c:v>41928</c:v>
                </c:pt>
                <c:pt idx="794">
                  <c:v>41927</c:v>
                </c:pt>
                <c:pt idx="795">
                  <c:v>41926</c:v>
                </c:pt>
                <c:pt idx="796">
                  <c:v>41922</c:v>
                </c:pt>
                <c:pt idx="797">
                  <c:v>41921</c:v>
                </c:pt>
                <c:pt idx="798">
                  <c:v>41920</c:v>
                </c:pt>
                <c:pt idx="799">
                  <c:v>41919</c:v>
                </c:pt>
                <c:pt idx="800">
                  <c:v>41918</c:v>
                </c:pt>
                <c:pt idx="801">
                  <c:v>41915</c:v>
                </c:pt>
                <c:pt idx="802">
                  <c:v>41914</c:v>
                </c:pt>
                <c:pt idx="803">
                  <c:v>41913</c:v>
                </c:pt>
                <c:pt idx="804">
                  <c:v>41912</c:v>
                </c:pt>
                <c:pt idx="805">
                  <c:v>41911</c:v>
                </c:pt>
                <c:pt idx="806">
                  <c:v>41908</c:v>
                </c:pt>
                <c:pt idx="807">
                  <c:v>41907</c:v>
                </c:pt>
                <c:pt idx="808">
                  <c:v>41906</c:v>
                </c:pt>
                <c:pt idx="809">
                  <c:v>41904</c:v>
                </c:pt>
                <c:pt idx="810">
                  <c:v>41901</c:v>
                </c:pt>
                <c:pt idx="811">
                  <c:v>41900</c:v>
                </c:pt>
                <c:pt idx="812">
                  <c:v>41899</c:v>
                </c:pt>
                <c:pt idx="813">
                  <c:v>41898</c:v>
                </c:pt>
                <c:pt idx="814">
                  <c:v>41894</c:v>
                </c:pt>
                <c:pt idx="815">
                  <c:v>41893</c:v>
                </c:pt>
                <c:pt idx="816">
                  <c:v>41892</c:v>
                </c:pt>
                <c:pt idx="817">
                  <c:v>41891</c:v>
                </c:pt>
                <c:pt idx="818">
                  <c:v>41890</c:v>
                </c:pt>
                <c:pt idx="819">
                  <c:v>41887</c:v>
                </c:pt>
                <c:pt idx="820">
                  <c:v>41886</c:v>
                </c:pt>
                <c:pt idx="821">
                  <c:v>41885</c:v>
                </c:pt>
                <c:pt idx="822">
                  <c:v>41884</c:v>
                </c:pt>
                <c:pt idx="823">
                  <c:v>41883</c:v>
                </c:pt>
                <c:pt idx="824">
                  <c:v>41880</c:v>
                </c:pt>
                <c:pt idx="825">
                  <c:v>41879</c:v>
                </c:pt>
                <c:pt idx="826">
                  <c:v>41878</c:v>
                </c:pt>
                <c:pt idx="827">
                  <c:v>41877</c:v>
                </c:pt>
                <c:pt idx="828">
                  <c:v>41876</c:v>
                </c:pt>
                <c:pt idx="829">
                  <c:v>41873</c:v>
                </c:pt>
                <c:pt idx="830">
                  <c:v>41872</c:v>
                </c:pt>
                <c:pt idx="831">
                  <c:v>41871</c:v>
                </c:pt>
                <c:pt idx="832">
                  <c:v>41870</c:v>
                </c:pt>
                <c:pt idx="833">
                  <c:v>41869</c:v>
                </c:pt>
                <c:pt idx="834">
                  <c:v>41866</c:v>
                </c:pt>
                <c:pt idx="835">
                  <c:v>41865</c:v>
                </c:pt>
                <c:pt idx="836">
                  <c:v>41864</c:v>
                </c:pt>
                <c:pt idx="837">
                  <c:v>41863</c:v>
                </c:pt>
                <c:pt idx="838">
                  <c:v>41862</c:v>
                </c:pt>
                <c:pt idx="839">
                  <c:v>41859</c:v>
                </c:pt>
                <c:pt idx="840">
                  <c:v>41858</c:v>
                </c:pt>
                <c:pt idx="841">
                  <c:v>41857</c:v>
                </c:pt>
                <c:pt idx="842">
                  <c:v>41856</c:v>
                </c:pt>
                <c:pt idx="843">
                  <c:v>41855</c:v>
                </c:pt>
                <c:pt idx="844">
                  <c:v>41852</c:v>
                </c:pt>
                <c:pt idx="845">
                  <c:v>41851</c:v>
                </c:pt>
                <c:pt idx="846">
                  <c:v>41850</c:v>
                </c:pt>
                <c:pt idx="847">
                  <c:v>41849</c:v>
                </c:pt>
                <c:pt idx="848">
                  <c:v>41848</c:v>
                </c:pt>
                <c:pt idx="849">
                  <c:v>41845</c:v>
                </c:pt>
                <c:pt idx="850">
                  <c:v>41844</c:v>
                </c:pt>
                <c:pt idx="851">
                  <c:v>41843</c:v>
                </c:pt>
                <c:pt idx="852">
                  <c:v>41842</c:v>
                </c:pt>
                <c:pt idx="853">
                  <c:v>41838</c:v>
                </c:pt>
                <c:pt idx="854">
                  <c:v>41837</c:v>
                </c:pt>
                <c:pt idx="855">
                  <c:v>41836</c:v>
                </c:pt>
                <c:pt idx="856">
                  <c:v>41835</c:v>
                </c:pt>
                <c:pt idx="857">
                  <c:v>41834</c:v>
                </c:pt>
                <c:pt idx="858">
                  <c:v>41831</c:v>
                </c:pt>
                <c:pt idx="859">
                  <c:v>41830</c:v>
                </c:pt>
                <c:pt idx="860">
                  <c:v>41829</c:v>
                </c:pt>
                <c:pt idx="861">
                  <c:v>41828</c:v>
                </c:pt>
                <c:pt idx="862">
                  <c:v>41827</c:v>
                </c:pt>
                <c:pt idx="863">
                  <c:v>41824</c:v>
                </c:pt>
                <c:pt idx="864">
                  <c:v>41823</c:v>
                </c:pt>
                <c:pt idx="865">
                  <c:v>41822</c:v>
                </c:pt>
                <c:pt idx="866">
                  <c:v>41821</c:v>
                </c:pt>
                <c:pt idx="867">
                  <c:v>41820</c:v>
                </c:pt>
                <c:pt idx="868">
                  <c:v>41817</c:v>
                </c:pt>
                <c:pt idx="869">
                  <c:v>41816</c:v>
                </c:pt>
                <c:pt idx="870">
                  <c:v>41815</c:v>
                </c:pt>
                <c:pt idx="871">
                  <c:v>41814</c:v>
                </c:pt>
                <c:pt idx="872">
                  <c:v>41813</c:v>
                </c:pt>
                <c:pt idx="873">
                  <c:v>41810</c:v>
                </c:pt>
                <c:pt idx="874">
                  <c:v>41809</c:v>
                </c:pt>
                <c:pt idx="875">
                  <c:v>41808</c:v>
                </c:pt>
                <c:pt idx="876">
                  <c:v>41807</c:v>
                </c:pt>
                <c:pt idx="877">
                  <c:v>41806</c:v>
                </c:pt>
                <c:pt idx="878">
                  <c:v>41803</c:v>
                </c:pt>
                <c:pt idx="879">
                  <c:v>41802</c:v>
                </c:pt>
                <c:pt idx="880">
                  <c:v>41801</c:v>
                </c:pt>
                <c:pt idx="881">
                  <c:v>41800</c:v>
                </c:pt>
                <c:pt idx="882">
                  <c:v>41799</c:v>
                </c:pt>
                <c:pt idx="883">
                  <c:v>41796</c:v>
                </c:pt>
                <c:pt idx="884">
                  <c:v>41795</c:v>
                </c:pt>
                <c:pt idx="885">
                  <c:v>41794</c:v>
                </c:pt>
                <c:pt idx="886">
                  <c:v>41793</c:v>
                </c:pt>
                <c:pt idx="887">
                  <c:v>41792</c:v>
                </c:pt>
                <c:pt idx="888">
                  <c:v>41789</c:v>
                </c:pt>
                <c:pt idx="889">
                  <c:v>41788</c:v>
                </c:pt>
                <c:pt idx="890">
                  <c:v>41787</c:v>
                </c:pt>
                <c:pt idx="891">
                  <c:v>41786</c:v>
                </c:pt>
                <c:pt idx="892">
                  <c:v>41785</c:v>
                </c:pt>
                <c:pt idx="893">
                  <c:v>41782</c:v>
                </c:pt>
                <c:pt idx="894">
                  <c:v>41781</c:v>
                </c:pt>
                <c:pt idx="895">
                  <c:v>41780</c:v>
                </c:pt>
                <c:pt idx="896">
                  <c:v>41779</c:v>
                </c:pt>
                <c:pt idx="897">
                  <c:v>41778</c:v>
                </c:pt>
                <c:pt idx="898">
                  <c:v>41775</c:v>
                </c:pt>
                <c:pt idx="899">
                  <c:v>41774</c:v>
                </c:pt>
                <c:pt idx="900">
                  <c:v>41773</c:v>
                </c:pt>
                <c:pt idx="901">
                  <c:v>41772</c:v>
                </c:pt>
                <c:pt idx="902">
                  <c:v>41771</c:v>
                </c:pt>
                <c:pt idx="903">
                  <c:v>41768</c:v>
                </c:pt>
                <c:pt idx="904">
                  <c:v>41767</c:v>
                </c:pt>
                <c:pt idx="905">
                  <c:v>41766</c:v>
                </c:pt>
                <c:pt idx="906">
                  <c:v>41761</c:v>
                </c:pt>
                <c:pt idx="907">
                  <c:v>41760</c:v>
                </c:pt>
                <c:pt idx="908">
                  <c:v>41759</c:v>
                </c:pt>
                <c:pt idx="909">
                  <c:v>41757</c:v>
                </c:pt>
                <c:pt idx="910">
                  <c:v>41754</c:v>
                </c:pt>
                <c:pt idx="911">
                  <c:v>41753</c:v>
                </c:pt>
                <c:pt idx="912">
                  <c:v>41752</c:v>
                </c:pt>
                <c:pt idx="913">
                  <c:v>41751</c:v>
                </c:pt>
                <c:pt idx="914">
                  <c:v>41750</c:v>
                </c:pt>
                <c:pt idx="915">
                  <c:v>41747</c:v>
                </c:pt>
                <c:pt idx="916">
                  <c:v>41746</c:v>
                </c:pt>
                <c:pt idx="917">
                  <c:v>41745</c:v>
                </c:pt>
                <c:pt idx="918">
                  <c:v>41744</c:v>
                </c:pt>
                <c:pt idx="919">
                  <c:v>41743</c:v>
                </c:pt>
                <c:pt idx="920">
                  <c:v>41740</c:v>
                </c:pt>
                <c:pt idx="921">
                  <c:v>41739</c:v>
                </c:pt>
                <c:pt idx="922">
                  <c:v>41738</c:v>
                </c:pt>
                <c:pt idx="923">
                  <c:v>41737</c:v>
                </c:pt>
                <c:pt idx="924">
                  <c:v>41736</c:v>
                </c:pt>
                <c:pt idx="925">
                  <c:v>41733</c:v>
                </c:pt>
                <c:pt idx="926">
                  <c:v>41732</c:v>
                </c:pt>
                <c:pt idx="927">
                  <c:v>41731</c:v>
                </c:pt>
                <c:pt idx="928">
                  <c:v>41730</c:v>
                </c:pt>
                <c:pt idx="929">
                  <c:v>41729</c:v>
                </c:pt>
                <c:pt idx="930">
                  <c:v>41726</c:v>
                </c:pt>
                <c:pt idx="931">
                  <c:v>41725</c:v>
                </c:pt>
                <c:pt idx="932">
                  <c:v>41724</c:v>
                </c:pt>
                <c:pt idx="933">
                  <c:v>41723</c:v>
                </c:pt>
                <c:pt idx="934">
                  <c:v>41722</c:v>
                </c:pt>
                <c:pt idx="935">
                  <c:v>41718</c:v>
                </c:pt>
                <c:pt idx="936">
                  <c:v>41717</c:v>
                </c:pt>
                <c:pt idx="937">
                  <c:v>41716</c:v>
                </c:pt>
                <c:pt idx="938">
                  <c:v>41715</c:v>
                </c:pt>
                <c:pt idx="939">
                  <c:v>41712</c:v>
                </c:pt>
                <c:pt idx="940">
                  <c:v>41711</c:v>
                </c:pt>
                <c:pt idx="941">
                  <c:v>41710</c:v>
                </c:pt>
                <c:pt idx="942">
                  <c:v>41709</c:v>
                </c:pt>
                <c:pt idx="943">
                  <c:v>41708</c:v>
                </c:pt>
                <c:pt idx="944">
                  <c:v>41705</c:v>
                </c:pt>
                <c:pt idx="945">
                  <c:v>41704</c:v>
                </c:pt>
                <c:pt idx="946">
                  <c:v>41703</c:v>
                </c:pt>
                <c:pt idx="947">
                  <c:v>41702</c:v>
                </c:pt>
                <c:pt idx="948">
                  <c:v>41701</c:v>
                </c:pt>
                <c:pt idx="949">
                  <c:v>41698</c:v>
                </c:pt>
                <c:pt idx="950">
                  <c:v>41697</c:v>
                </c:pt>
                <c:pt idx="951">
                  <c:v>41696</c:v>
                </c:pt>
                <c:pt idx="952">
                  <c:v>41695</c:v>
                </c:pt>
                <c:pt idx="953">
                  <c:v>41694</c:v>
                </c:pt>
                <c:pt idx="954">
                  <c:v>41691</c:v>
                </c:pt>
                <c:pt idx="955">
                  <c:v>41690</c:v>
                </c:pt>
                <c:pt idx="956">
                  <c:v>41689</c:v>
                </c:pt>
                <c:pt idx="957">
                  <c:v>41688</c:v>
                </c:pt>
                <c:pt idx="958">
                  <c:v>41687</c:v>
                </c:pt>
                <c:pt idx="959">
                  <c:v>41684</c:v>
                </c:pt>
                <c:pt idx="960">
                  <c:v>41683</c:v>
                </c:pt>
                <c:pt idx="961">
                  <c:v>41682</c:v>
                </c:pt>
                <c:pt idx="962">
                  <c:v>41680</c:v>
                </c:pt>
                <c:pt idx="963">
                  <c:v>41677</c:v>
                </c:pt>
                <c:pt idx="964">
                  <c:v>41676</c:v>
                </c:pt>
                <c:pt idx="965">
                  <c:v>41675</c:v>
                </c:pt>
                <c:pt idx="966">
                  <c:v>41674</c:v>
                </c:pt>
                <c:pt idx="967">
                  <c:v>41673</c:v>
                </c:pt>
                <c:pt idx="968">
                  <c:v>41670</c:v>
                </c:pt>
                <c:pt idx="969">
                  <c:v>41669</c:v>
                </c:pt>
                <c:pt idx="970">
                  <c:v>41668</c:v>
                </c:pt>
                <c:pt idx="971">
                  <c:v>41667</c:v>
                </c:pt>
                <c:pt idx="972">
                  <c:v>41666</c:v>
                </c:pt>
                <c:pt idx="973">
                  <c:v>41663</c:v>
                </c:pt>
                <c:pt idx="974">
                  <c:v>41662</c:v>
                </c:pt>
                <c:pt idx="975">
                  <c:v>41661</c:v>
                </c:pt>
                <c:pt idx="976">
                  <c:v>41660</c:v>
                </c:pt>
                <c:pt idx="977">
                  <c:v>41659</c:v>
                </c:pt>
                <c:pt idx="978">
                  <c:v>41656</c:v>
                </c:pt>
                <c:pt idx="979">
                  <c:v>41655</c:v>
                </c:pt>
                <c:pt idx="980">
                  <c:v>41654</c:v>
                </c:pt>
                <c:pt idx="981">
                  <c:v>41653</c:v>
                </c:pt>
                <c:pt idx="982">
                  <c:v>41649</c:v>
                </c:pt>
                <c:pt idx="983">
                  <c:v>41648</c:v>
                </c:pt>
                <c:pt idx="984">
                  <c:v>41647</c:v>
                </c:pt>
                <c:pt idx="985">
                  <c:v>41646</c:v>
                </c:pt>
                <c:pt idx="986">
                  <c:v>41645</c:v>
                </c:pt>
                <c:pt idx="987">
                  <c:v>41638</c:v>
                </c:pt>
                <c:pt idx="988">
                  <c:v>41635</c:v>
                </c:pt>
                <c:pt idx="989">
                  <c:v>41634</c:v>
                </c:pt>
                <c:pt idx="990">
                  <c:v>41633</c:v>
                </c:pt>
                <c:pt idx="991">
                  <c:v>41632</c:v>
                </c:pt>
                <c:pt idx="992">
                  <c:v>41628</c:v>
                </c:pt>
                <c:pt idx="993">
                  <c:v>41627</c:v>
                </c:pt>
                <c:pt idx="994">
                  <c:v>41626</c:v>
                </c:pt>
                <c:pt idx="995">
                  <c:v>41625</c:v>
                </c:pt>
                <c:pt idx="996">
                  <c:v>41624</c:v>
                </c:pt>
                <c:pt idx="997">
                  <c:v>41621</c:v>
                </c:pt>
                <c:pt idx="998">
                  <c:v>41620</c:v>
                </c:pt>
                <c:pt idx="999">
                  <c:v>41619</c:v>
                </c:pt>
                <c:pt idx="1000">
                  <c:v>41618</c:v>
                </c:pt>
                <c:pt idx="1001">
                  <c:v>41617</c:v>
                </c:pt>
                <c:pt idx="1002">
                  <c:v>41614</c:v>
                </c:pt>
                <c:pt idx="1003">
                  <c:v>41613</c:v>
                </c:pt>
                <c:pt idx="1004">
                  <c:v>41612</c:v>
                </c:pt>
                <c:pt idx="1005">
                  <c:v>41611</c:v>
                </c:pt>
                <c:pt idx="1006">
                  <c:v>41610</c:v>
                </c:pt>
                <c:pt idx="1007">
                  <c:v>41607</c:v>
                </c:pt>
                <c:pt idx="1008">
                  <c:v>41606</c:v>
                </c:pt>
                <c:pt idx="1009">
                  <c:v>41605</c:v>
                </c:pt>
                <c:pt idx="1010">
                  <c:v>41604</c:v>
                </c:pt>
                <c:pt idx="1011">
                  <c:v>41603</c:v>
                </c:pt>
                <c:pt idx="1012">
                  <c:v>41600</c:v>
                </c:pt>
                <c:pt idx="1013">
                  <c:v>41599</c:v>
                </c:pt>
                <c:pt idx="1014">
                  <c:v>41598</c:v>
                </c:pt>
                <c:pt idx="1015">
                  <c:v>41597</c:v>
                </c:pt>
                <c:pt idx="1016">
                  <c:v>41596</c:v>
                </c:pt>
                <c:pt idx="1017">
                  <c:v>41593</c:v>
                </c:pt>
                <c:pt idx="1018">
                  <c:v>41592</c:v>
                </c:pt>
                <c:pt idx="1019">
                  <c:v>41591</c:v>
                </c:pt>
                <c:pt idx="1020">
                  <c:v>41590</c:v>
                </c:pt>
                <c:pt idx="1021">
                  <c:v>41589</c:v>
                </c:pt>
                <c:pt idx="1022">
                  <c:v>41586</c:v>
                </c:pt>
                <c:pt idx="1023">
                  <c:v>41585</c:v>
                </c:pt>
                <c:pt idx="1024">
                  <c:v>41584</c:v>
                </c:pt>
                <c:pt idx="1025">
                  <c:v>41583</c:v>
                </c:pt>
                <c:pt idx="1026">
                  <c:v>41579</c:v>
                </c:pt>
                <c:pt idx="1027">
                  <c:v>41578</c:v>
                </c:pt>
                <c:pt idx="1028">
                  <c:v>41577</c:v>
                </c:pt>
                <c:pt idx="1029">
                  <c:v>41576</c:v>
                </c:pt>
                <c:pt idx="1030">
                  <c:v>41575</c:v>
                </c:pt>
                <c:pt idx="1031">
                  <c:v>41572</c:v>
                </c:pt>
                <c:pt idx="1032">
                  <c:v>41571</c:v>
                </c:pt>
                <c:pt idx="1033">
                  <c:v>41570</c:v>
                </c:pt>
                <c:pt idx="1034">
                  <c:v>41569</c:v>
                </c:pt>
                <c:pt idx="1035">
                  <c:v>41568</c:v>
                </c:pt>
                <c:pt idx="1036">
                  <c:v>41565</c:v>
                </c:pt>
                <c:pt idx="1037">
                  <c:v>41564</c:v>
                </c:pt>
                <c:pt idx="1038">
                  <c:v>41563</c:v>
                </c:pt>
                <c:pt idx="1039">
                  <c:v>41562</c:v>
                </c:pt>
                <c:pt idx="1040">
                  <c:v>41558</c:v>
                </c:pt>
                <c:pt idx="1041">
                  <c:v>41557</c:v>
                </c:pt>
                <c:pt idx="1042">
                  <c:v>41556</c:v>
                </c:pt>
                <c:pt idx="1043">
                  <c:v>41555</c:v>
                </c:pt>
                <c:pt idx="1044">
                  <c:v>41554</c:v>
                </c:pt>
                <c:pt idx="1045">
                  <c:v>41551</c:v>
                </c:pt>
                <c:pt idx="1046">
                  <c:v>41550</c:v>
                </c:pt>
                <c:pt idx="1047">
                  <c:v>41549</c:v>
                </c:pt>
                <c:pt idx="1048">
                  <c:v>41548</c:v>
                </c:pt>
                <c:pt idx="1049">
                  <c:v>41547</c:v>
                </c:pt>
                <c:pt idx="1050">
                  <c:v>41544</c:v>
                </c:pt>
                <c:pt idx="1051">
                  <c:v>41543</c:v>
                </c:pt>
                <c:pt idx="1052">
                  <c:v>41542</c:v>
                </c:pt>
                <c:pt idx="1053">
                  <c:v>41541</c:v>
                </c:pt>
                <c:pt idx="1054">
                  <c:v>41537</c:v>
                </c:pt>
                <c:pt idx="1055">
                  <c:v>41536</c:v>
                </c:pt>
                <c:pt idx="1056">
                  <c:v>41535</c:v>
                </c:pt>
                <c:pt idx="1057">
                  <c:v>41534</c:v>
                </c:pt>
                <c:pt idx="1058">
                  <c:v>41530</c:v>
                </c:pt>
                <c:pt idx="1059">
                  <c:v>41529</c:v>
                </c:pt>
                <c:pt idx="1060">
                  <c:v>41528</c:v>
                </c:pt>
                <c:pt idx="1061">
                  <c:v>41527</c:v>
                </c:pt>
                <c:pt idx="1062">
                  <c:v>41526</c:v>
                </c:pt>
                <c:pt idx="1063">
                  <c:v>41523</c:v>
                </c:pt>
                <c:pt idx="1064">
                  <c:v>41522</c:v>
                </c:pt>
                <c:pt idx="1065">
                  <c:v>41521</c:v>
                </c:pt>
                <c:pt idx="1066">
                  <c:v>41520</c:v>
                </c:pt>
                <c:pt idx="1067">
                  <c:v>41519</c:v>
                </c:pt>
                <c:pt idx="1068">
                  <c:v>41516</c:v>
                </c:pt>
                <c:pt idx="1069">
                  <c:v>41515</c:v>
                </c:pt>
                <c:pt idx="1070">
                  <c:v>41514</c:v>
                </c:pt>
                <c:pt idx="1071">
                  <c:v>41513</c:v>
                </c:pt>
                <c:pt idx="1072">
                  <c:v>41512</c:v>
                </c:pt>
                <c:pt idx="1073">
                  <c:v>41509</c:v>
                </c:pt>
                <c:pt idx="1074">
                  <c:v>41508</c:v>
                </c:pt>
                <c:pt idx="1075">
                  <c:v>41507</c:v>
                </c:pt>
                <c:pt idx="1076">
                  <c:v>41506</c:v>
                </c:pt>
                <c:pt idx="1077">
                  <c:v>41505</c:v>
                </c:pt>
                <c:pt idx="1078">
                  <c:v>41502</c:v>
                </c:pt>
                <c:pt idx="1079">
                  <c:v>41501</c:v>
                </c:pt>
                <c:pt idx="1080">
                  <c:v>41500</c:v>
                </c:pt>
                <c:pt idx="1081">
                  <c:v>41499</c:v>
                </c:pt>
                <c:pt idx="1082">
                  <c:v>41498</c:v>
                </c:pt>
                <c:pt idx="1083">
                  <c:v>41495</c:v>
                </c:pt>
                <c:pt idx="1084">
                  <c:v>41494</c:v>
                </c:pt>
                <c:pt idx="1085">
                  <c:v>41493</c:v>
                </c:pt>
                <c:pt idx="1086">
                  <c:v>41492</c:v>
                </c:pt>
                <c:pt idx="1087">
                  <c:v>41491</c:v>
                </c:pt>
                <c:pt idx="1088">
                  <c:v>41488</c:v>
                </c:pt>
                <c:pt idx="1089">
                  <c:v>41487</c:v>
                </c:pt>
                <c:pt idx="1090">
                  <c:v>41486</c:v>
                </c:pt>
                <c:pt idx="1091">
                  <c:v>41485</c:v>
                </c:pt>
                <c:pt idx="1092">
                  <c:v>41484</c:v>
                </c:pt>
                <c:pt idx="1093">
                  <c:v>41481</c:v>
                </c:pt>
                <c:pt idx="1094">
                  <c:v>41480</c:v>
                </c:pt>
                <c:pt idx="1095">
                  <c:v>41479</c:v>
                </c:pt>
                <c:pt idx="1096">
                  <c:v>41478</c:v>
                </c:pt>
                <c:pt idx="1097">
                  <c:v>41477</c:v>
                </c:pt>
                <c:pt idx="1098">
                  <c:v>41474</c:v>
                </c:pt>
                <c:pt idx="1099">
                  <c:v>41473</c:v>
                </c:pt>
                <c:pt idx="1100">
                  <c:v>41472</c:v>
                </c:pt>
                <c:pt idx="1101">
                  <c:v>41471</c:v>
                </c:pt>
                <c:pt idx="1102">
                  <c:v>41467</c:v>
                </c:pt>
                <c:pt idx="1103">
                  <c:v>41466</c:v>
                </c:pt>
                <c:pt idx="1104">
                  <c:v>41465</c:v>
                </c:pt>
                <c:pt idx="1105">
                  <c:v>41464</c:v>
                </c:pt>
                <c:pt idx="1106">
                  <c:v>41463</c:v>
                </c:pt>
                <c:pt idx="1107">
                  <c:v>41460</c:v>
                </c:pt>
                <c:pt idx="1108">
                  <c:v>41459</c:v>
                </c:pt>
                <c:pt idx="1109">
                  <c:v>41458</c:v>
                </c:pt>
                <c:pt idx="1110">
                  <c:v>41457</c:v>
                </c:pt>
                <c:pt idx="1111">
                  <c:v>41456</c:v>
                </c:pt>
                <c:pt idx="1112">
                  <c:v>41453</c:v>
                </c:pt>
                <c:pt idx="1113">
                  <c:v>41452</c:v>
                </c:pt>
                <c:pt idx="1114">
                  <c:v>41451</c:v>
                </c:pt>
                <c:pt idx="1115">
                  <c:v>41450</c:v>
                </c:pt>
                <c:pt idx="1116">
                  <c:v>41449</c:v>
                </c:pt>
                <c:pt idx="1117">
                  <c:v>41446</c:v>
                </c:pt>
                <c:pt idx="1118">
                  <c:v>41445</c:v>
                </c:pt>
                <c:pt idx="1119">
                  <c:v>41444</c:v>
                </c:pt>
                <c:pt idx="1120">
                  <c:v>41443</c:v>
                </c:pt>
                <c:pt idx="1121">
                  <c:v>41442</c:v>
                </c:pt>
                <c:pt idx="1122">
                  <c:v>41439</c:v>
                </c:pt>
                <c:pt idx="1123">
                  <c:v>41438</c:v>
                </c:pt>
                <c:pt idx="1124">
                  <c:v>41437</c:v>
                </c:pt>
                <c:pt idx="1125">
                  <c:v>41436</c:v>
                </c:pt>
                <c:pt idx="1126">
                  <c:v>41435</c:v>
                </c:pt>
                <c:pt idx="1127">
                  <c:v>41432</c:v>
                </c:pt>
                <c:pt idx="1128">
                  <c:v>41431</c:v>
                </c:pt>
                <c:pt idx="1129">
                  <c:v>41430</c:v>
                </c:pt>
                <c:pt idx="1130">
                  <c:v>41429</c:v>
                </c:pt>
                <c:pt idx="1131">
                  <c:v>41428</c:v>
                </c:pt>
                <c:pt idx="1132">
                  <c:v>41425</c:v>
                </c:pt>
                <c:pt idx="1133">
                  <c:v>41424</c:v>
                </c:pt>
                <c:pt idx="1134">
                  <c:v>41423</c:v>
                </c:pt>
                <c:pt idx="1135">
                  <c:v>41422</c:v>
                </c:pt>
                <c:pt idx="1136">
                  <c:v>41421</c:v>
                </c:pt>
                <c:pt idx="1137">
                  <c:v>41418</c:v>
                </c:pt>
                <c:pt idx="1138">
                  <c:v>41417</c:v>
                </c:pt>
                <c:pt idx="1139">
                  <c:v>41416</c:v>
                </c:pt>
                <c:pt idx="1140">
                  <c:v>41415</c:v>
                </c:pt>
                <c:pt idx="1141">
                  <c:v>41414</c:v>
                </c:pt>
                <c:pt idx="1142">
                  <c:v>41411</c:v>
                </c:pt>
                <c:pt idx="1143">
                  <c:v>41410</c:v>
                </c:pt>
                <c:pt idx="1144">
                  <c:v>41409</c:v>
                </c:pt>
                <c:pt idx="1145">
                  <c:v>41408</c:v>
                </c:pt>
                <c:pt idx="1146">
                  <c:v>41407</c:v>
                </c:pt>
                <c:pt idx="1147">
                  <c:v>41404</c:v>
                </c:pt>
                <c:pt idx="1148">
                  <c:v>41403</c:v>
                </c:pt>
                <c:pt idx="1149">
                  <c:v>41402</c:v>
                </c:pt>
                <c:pt idx="1150">
                  <c:v>41401</c:v>
                </c:pt>
                <c:pt idx="1151">
                  <c:v>41396</c:v>
                </c:pt>
                <c:pt idx="1152">
                  <c:v>41395</c:v>
                </c:pt>
                <c:pt idx="1153">
                  <c:v>41394</c:v>
                </c:pt>
                <c:pt idx="1154">
                  <c:v>41390</c:v>
                </c:pt>
                <c:pt idx="1155">
                  <c:v>41389</c:v>
                </c:pt>
                <c:pt idx="1156">
                  <c:v>41388</c:v>
                </c:pt>
                <c:pt idx="1157">
                  <c:v>41387</c:v>
                </c:pt>
                <c:pt idx="1158">
                  <c:v>41386</c:v>
                </c:pt>
                <c:pt idx="1159">
                  <c:v>41383</c:v>
                </c:pt>
                <c:pt idx="1160">
                  <c:v>41382</c:v>
                </c:pt>
                <c:pt idx="1161">
                  <c:v>41381</c:v>
                </c:pt>
                <c:pt idx="1162">
                  <c:v>41380</c:v>
                </c:pt>
                <c:pt idx="1163">
                  <c:v>41379</c:v>
                </c:pt>
                <c:pt idx="1164">
                  <c:v>41376</c:v>
                </c:pt>
                <c:pt idx="1165">
                  <c:v>41375</c:v>
                </c:pt>
                <c:pt idx="1166">
                  <c:v>41374</c:v>
                </c:pt>
                <c:pt idx="1167">
                  <c:v>41373</c:v>
                </c:pt>
                <c:pt idx="1168">
                  <c:v>41372</c:v>
                </c:pt>
                <c:pt idx="1169">
                  <c:v>41369</c:v>
                </c:pt>
                <c:pt idx="1170">
                  <c:v>41368</c:v>
                </c:pt>
                <c:pt idx="1171">
                  <c:v>41367</c:v>
                </c:pt>
                <c:pt idx="1172">
                  <c:v>41366</c:v>
                </c:pt>
                <c:pt idx="1173">
                  <c:v>41365</c:v>
                </c:pt>
                <c:pt idx="1174">
                  <c:v>41362</c:v>
                </c:pt>
                <c:pt idx="1175">
                  <c:v>41361</c:v>
                </c:pt>
                <c:pt idx="1176">
                  <c:v>41360</c:v>
                </c:pt>
                <c:pt idx="1177">
                  <c:v>41359</c:v>
                </c:pt>
                <c:pt idx="1178">
                  <c:v>41358</c:v>
                </c:pt>
                <c:pt idx="1179">
                  <c:v>41355</c:v>
                </c:pt>
                <c:pt idx="1180">
                  <c:v>41354</c:v>
                </c:pt>
                <c:pt idx="1181">
                  <c:v>41352</c:v>
                </c:pt>
                <c:pt idx="1182">
                  <c:v>41351</c:v>
                </c:pt>
                <c:pt idx="1183">
                  <c:v>41348</c:v>
                </c:pt>
                <c:pt idx="1184">
                  <c:v>41347</c:v>
                </c:pt>
                <c:pt idx="1185">
                  <c:v>41346</c:v>
                </c:pt>
                <c:pt idx="1186">
                  <c:v>41345</c:v>
                </c:pt>
                <c:pt idx="1187">
                  <c:v>41344</c:v>
                </c:pt>
                <c:pt idx="1188">
                  <c:v>41341</c:v>
                </c:pt>
                <c:pt idx="1189">
                  <c:v>41340</c:v>
                </c:pt>
                <c:pt idx="1190">
                  <c:v>41339</c:v>
                </c:pt>
                <c:pt idx="1191">
                  <c:v>41338</c:v>
                </c:pt>
                <c:pt idx="1192">
                  <c:v>41337</c:v>
                </c:pt>
                <c:pt idx="1193">
                  <c:v>41334</c:v>
                </c:pt>
                <c:pt idx="1194">
                  <c:v>41333</c:v>
                </c:pt>
                <c:pt idx="1195">
                  <c:v>41332</c:v>
                </c:pt>
                <c:pt idx="1196">
                  <c:v>41331</c:v>
                </c:pt>
                <c:pt idx="1197">
                  <c:v>41330</c:v>
                </c:pt>
                <c:pt idx="1198">
                  <c:v>41327</c:v>
                </c:pt>
                <c:pt idx="1199">
                  <c:v>41326</c:v>
                </c:pt>
                <c:pt idx="1200">
                  <c:v>41325</c:v>
                </c:pt>
                <c:pt idx="1201">
                  <c:v>41324</c:v>
                </c:pt>
                <c:pt idx="1202">
                  <c:v>41323</c:v>
                </c:pt>
                <c:pt idx="1203">
                  <c:v>41320</c:v>
                </c:pt>
                <c:pt idx="1204">
                  <c:v>41319</c:v>
                </c:pt>
                <c:pt idx="1205">
                  <c:v>41318</c:v>
                </c:pt>
                <c:pt idx="1206">
                  <c:v>41317</c:v>
                </c:pt>
                <c:pt idx="1207">
                  <c:v>41313</c:v>
                </c:pt>
                <c:pt idx="1208">
                  <c:v>41312</c:v>
                </c:pt>
                <c:pt idx="1209">
                  <c:v>41311</c:v>
                </c:pt>
                <c:pt idx="1210">
                  <c:v>41310</c:v>
                </c:pt>
                <c:pt idx="1211">
                  <c:v>41309</c:v>
                </c:pt>
                <c:pt idx="1212">
                  <c:v>41306</c:v>
                </c:pt>
                <c:pt idx="1213">
                  <c:v>41305</c:v>
                </c:pt>
                <c:pt idx="1214">
                  <c:v>41304</c:v>
                </c:pt>
                <c:pt idx="1215">
                  <c:v>41303</c:v>
                </c:pt>
                <c:pt idx="1216">
                  <c:v>41302</c:v>
                </c:pt>
                <c:pt idx="1217">
                  <c:v>41299</c:v>
                </c:pt>
                <c:pt idx="1218">
                  <c:v>41298</c:v>
                </c:pt>
                <c:pt idx="1219">
                  <c:v>41297</c:v>
                </c:pt>
                <c:pt idx="1220">
                  <c:v>41296</c:v>
                </c:pt>
                <c:pt idx="1221">
                  <c:v>41295</c:v>
                </c:pt>
                <c:pt idx="1222">
                  <c:v>41292</c:v>
                </c:pt>
                <c:pt idx="1223">
                  <c:v>41291</c:v>
                </c:pt>
                <c:pt idx="1224">
                  <c:v>41290</c:v>
                </c:pt>
                <c:pt idx="1225">
                  <c:v>41289</c:v>
                </c:pt>
                <c:pt idx="1226">
                  <c:v>41285</c:v>
                </c:pt>
                <c:pt idx="1227">
                  <c:v>41284</c:v>
                </c:pt>
                <c:pt idx="1228">
                  <c:v>41283</c:v>
                </c:pt>
                <c:pt idx="1229">
                  <c:v>41282</c:v>
                </c:pt>
                <c:pt idx="1230">
                  <c:v>41281</c:v>
                </c:pt>
                <c:pt idx="1231">
                  <c:v>41278</c:v>
                </c:pt>
                <c:pt idx="1232">
                  <c:v>41271</c:v>
                </c:pt>
                <c:pt idx="1233">
                  <c:v>41270</c:v>
                </c:pt>
                <c:pt idx="1234">
                  <c:v>41269</c:v>
                </c:pt>
                <c:pt idx="1235">
                  <c:v>41268</c:v>
                </c:pt>
                <c:pt idx="1236">
                  <c:v>41264</c:v>
                </c:pt>
                <c:pt idx="1237">
                  <c:v>41263</c:v>
                </c:pt>
                <c:pt idx="1238">
                  <c:v>41262</c:v>
                </c:pt>
                <c:pt idx="1239">
                  <c:v>41261</c:v>
                </c:pt>
                <c:pt idx="1240">
                  <c:v>41260</c:v>
                </c:pt>
                <c:pt idx="1241">
                  <c:v>41257</c:v>
                </c:pt>
                <c:pt idx="1242">
                  <c:v>41256</c:v>
                </c:pt>
                <c:pt idx="1243">
                  <c:v>41255</c:v>
                </c:pt>
                <c:pt idx="1244">
                  <c:v>41254</c:v>
                </c:pt>
                <c:pt idx="1245">
                  <c:v>41253</c:v>
                </c:pt>
                <c:pt idx="1246">
                  <c:v>41250</c:v>
                </c:pt>
                <c:pt idx="1247">
                  <c:v>41249</c:v>
                </c:pt>
                <c:pt idx="1248">
                  <c:v>41248</c:v>
                </c:pt>
                <c:pt idx="1249">
                  <c:v>41247</c:v>
                </c:pt>
                <c:pt idx="1250">
                  <c:v>41246</c:v>
                </c:pt>
                <c:pt idx="1251">
                  <c:v>41243</c:v>
                </c:pt>
                <c:pt idx="1252">
                  <c:v>41242</c:v>
                </c:pt>
                <c:pt idx="1253">
                  <c:v>41241</c:v>
                </c:pt>
                <c:pt idx="1254">
                  <c:v>41240</c:v>
                </c:pt>
                <c:pt idx="1255">
                  <c:v>41239</c:v>
                </c:pt>
                <c:pt idx="1256">
                  <c:v>41235</c:v>
                </c:pt>
                <c:pt idx="1257">
                  <c:v>41234</c:v>
                </c:pt>
                <c:pt idx="1258">
                  <c:v>41233</c:v>
                </c:pt>
                <c:pt idx="1259">
                  <c:v>41232</c:v>
                </c:pt>
                <c:pt idx="1260">
                  <c:v>41229</c:v>
                </c:pt>
                <c:pt idx="1261">
                  <c:v>41228</c:v>
                </c:pt>
                <c:pt idx="1262">
                  <c:v>41227</c:v>
                </c:pt>
                <c:pt idx="1263">
                  <c:v>41226</c:v>
                </c:pt>
                <c:pt idx="1264">
                  <c:v>41225</c:v>
                </c:pt>
                <c:pt idx="1265">
                  <c:v>41222</c:v>
                </c:pt>
                <c:pt idx="1266">
                  <c:v>41221</c:v>
                </c:pt>
                <c:pt idx="1267">
                  <c:v>41220</c:v>
                </c:pt>
                <c:pt idx="1268">
                  <c:v>41219</c:v>
                </c:pt>
                <c:pt idx="1269">
                  <c:v>41218</c:v>
                </c:pt>
                <c:pt idx="1270">
                  <c:v>41215</c:v>
                </c:pt>
                <c:pt idx="1271">
                  <c:v>41214</c:v>
                </c:pt>
                <c:pt idx="1272">
                  <c:v>41213</c:v>
                </c:pt>
                <c:pt idx="1273">
                  <c:v>41212</c:v>
                </c:pt>
                <c:pt idx="1274">
                  <c:v>41211</c:v>
                </c:pt>
                <c:pt idx="1275">
                  <c:v>41208</c:v>
                </c:pt>
                <c:pt idx="1276">
                  <c:v>41207</c:v>
                </c:pt>
                <c:pt idx="1277">
                  <c:v>41206</c:v>
                </c:pt>
                <c:pt idx="1278">
                  <c:v>41205</c:v>
                </c:pt>
                <c:pt idx="1279">
                  <c:v>41204</c:v>
                </c:pt>
                <c:pt idx="1280">
                  <c:v>41201</c:v>
                </c:pt>
                <c:pt idx="1281">
                  <c:v>41200</c:v>
                </c:pt>
                <c:pt idx="1282">
                  <c:v>41199</c:v>
                </c:pt>
                <c:pt idx="1283">
                  <c:v>41198</c:v>
                </c:pt>
                <c:pt idx="1284">
                  <c:v>41197</c:v>
                </c:pt>
                <c:pt idx="1285">
                  <c:v>41194</c:v>
                </c:pt>
                <c:pt idx="1286">
                  <c:v>41193</c:v>
                </c:pt>
                <c:pt idx="1287">
                  <c:v>41192</c:v>
                </c:pt>
                <c:pt idx="1288">
                  <c:v>41191</c:v>
                </c:pt>
                <c:pt idx="1289">
                  <c:v>41187</c:v>
                </c:pt>
                <c:pt idx="1290">
                  <c:v>41186</c:v>
                </c:pt>
                <c:pt idx="1291">
                  <c:v>41185</c:v>
                </c:pt>
                <c:pt idx="1292">
                  <c:v>41184</c:v>
                </c:pt>
                <c:pt idx="1293">
                  <c:v>41183</c:v>
                </c:pt>
                <c:pt idx="1294">
                  <c:v>41180</c:v>
                </c:pt>
                <c:pt idx="1295">
                  <c:v>41179</c:v>
                </c:pt>
                <c:pt idx="1296">
                  <c:v>41178</c:v>
                </c:pt>
                <c:pt idx="1297">
                  <c:v>41177</c:v>
                </c:pt>
                <c:pt idx="1298">
                  <c:v>41176</c:v>
                </c:pt>
                <c:pt idx="1299">
                  <c:v>41173</c:v>
                </c:pt>
                <c:pt idx="1300">
                  <c:v>41172</c:v>
                </c:pt>
                <c:pt idx="1301">
                  <c:v>41171</c:v>
                </c:pt>
                <c:pt idx="1302">
                  <c:v>41170</c:v>
                </c:pt>
                <c:pt idx="1303">
                  <c:v>41166</c:v>
                </c:pt>
                <c:pt idx="1304">
                  <c:v>41165</c:v>
                </c:pt>
                <c:pt idx="1305">
                  <c:v>41164</c:v>
                </c:pt>
                <c:pt idx="1306">
                  <c:v>41163</c:v>
                </c:pt>
                <c:pt idx="1307">
                  <c:v>41162</c:v>
                </c:pt>
                <c:pt idx="1308">
                  <c:v>41159</c:v>
                </c:pt>
                <c:pt idx="1309">
                  <c:v>41158</c:v>
                </c:pt>
                <c:pt idx="1310">
                  <c:v>41157</c:v>
                </c:pt>
                <c:pt idx="1311">
                  <c:v>41156</c:v>
                </c:pt>
                <c:pt idx="1312">
                  <c:v>41155</c:v>
                </c:pt>
                <c:pt idx="1313">
                  <c:v>41152</c:v>
                </c:pt>
                <c:pt idx="1314">
                  <c:v>41151</c:v>
                </c:pt>
                <c:pt idx="1315">
                  <c:v>41150</c:v>
                </c:pt>
                <c:pt idx="1316">
                  <c:v>41149</c:v>
                </c:pt>
                <c:pt idx="1317">
                  <c:v>41148</c:v>
                </c:pt>
                <c:pt idx="1318">
                  <c:v>41145</c:v>
                </c:pt>
                <c:pt idx="1319">
                  <c:v>41144</c:v>
                </c:pt>
                <c:pt idx="1320">
                  <c:v>41143</c:v>
                </c:pt>
                <c:pt idx="1321">
                  <c:v>41142</c:v>
                </c:pt>
                <c:pt idx="1322">
                  <c:v>41141</c:v>
                </c:pt>
                <c:pt idx="1323">
                  <c:v>41138</c:v>
                </c:pt>
                <c:pt idx="1324">
                  <c:v>41137</c:v>
                </c:pt>
                <c:pt idx="1325">
                  <c:v>41136</c:v>
                </c:pt>
                <c:pt idx="1326">
                  <c:v>41135</c:v>
                </c:pt>
                <c:pt idx="1327">
                  <c:v>41134</c:v>
                </c:pt>
                <c:pt idx="1328">
                  <c:v>41131</c:v>
                </c:pt>
                <c:pt idx="1329">
                  <c:v>41130</c:v>
                </c:pt>
                <c:pt idx="1330">
                  <c:v>41129</c:v>
                </c:pt>
                <c:pt idx="1331">
                  <c:v>41128</c:v>
                </c:pt>
                <c:pt idx="1332">
                  <c:v>41127</c:v>
                </c:pt>
                <c:pt idx="1333">
                  <c:v>41124</c:v>
                </c:pt>
                <c:pt idx="1334">
                  <c:v>41123</c:v>
                </c:pt>
                <c:pt idx="1335">
                  <c:v>41122</c:v>
                </c:pt>
                <c:pt idx="1336">
                  <c:v>41121</c:v>
                </c:pt>
                <c:pt idx="1337">
                  <c:v>41120</c:v>
                </c:pt>
                <c:pt idx="1338">
                  <c:v>41117</c:v>
                </c:pt>
                <c:pt idx="1339">
                  <c:v>41116</c:v>
                </c:pt>
                <c:pt idx="1340">
                  <c:v>41115</c:v>
                </c:pt>
                <c:pt idx="1341">
                  <c:v>41114</c:v>
                </c:pt>
                <c:pt idx="1342">
                  <c:v>41113</c:v>
                </c:pt>
                <c:pt idx="1343">
                  <c:v>41110</c:v>
                </c:pt>
                <c:pt idx="1344">
                  <c:v>41109</c:v>
                </c:pt>
                <c:pt idx="1345">
                  <c:v>41108</c:v>
                </c:pt>
                <c:pt idx="1346">
                  <c:v>41107</c:v>
                </c:pt>
                <c:pt idx="1347">
                  <c:v>41103</c:v>
                </c:pt>
                <c:pt idx="1348">
                  <c:v>41102</c:v>
                </c:pt>
                <c:pt idx="1349">
                  <c:v>41101</c:v>
                </c:pt>
                <c:pt idx="1350">
                  <c:v>41100</c:v>
                </c:pt>
                <c:pt idx="1351">
                  <c:v>41099</c:v>
                </c:pt>
                <c:pt idx="1352">
                  <c:v>41096</c:v>
                </c:pt>
                <c:pt idx="1353">
                  <c:v>41095</c:v>
                </c:pt>
                <c:pt idx="1354">
                  <c:v>41094</c:v>
                </c:pt>
                <c:pt idx="1355">
                  <c:v>41093</c:v>
                </c:pt>
                <c:pt idx="1356">
                  <c:v>41092</c:v>
                </c:pt>
                <c:pt idx="1357">
                  <c:v>41089</c:v>
                </c:pt>
                <c:pt idx="1358">
                  <c:v>41088</c:v>
                </c:pt>
                <c:pt idx="1359">
                  <c:v>41087</c:v>
                </c:pt>
                <c:pt idx="1360">
                  <c:v>41086</c:v>
                </c:pt>
                <c:pt idx="1361">
                  <c:v>41085</c:v>
                </c:pt>
                <c:pt idx="1362">
                  <c:v>41082</c:v>
                </c:pt>
                <c:pt idx="1363">
                  <c:v>41081</c:v>
                </c:pt>
                <c:pt idx="1364">
                  <c:v>41080</c:v>
                </c:pt>
                <c:pt idx="1365">
                  <c:v>41079</c:v>
                </c:pt>
                <c:pt idx="1366">
                  <c:v>41078</c:v>
                </c:pt>
                <c:pt idx="1367">
                  <c:v>41075</c:v>
                </c:pt>
                <c:pt idx="1368">
                  <c:v>41074</c:v>
                </c:pt>
                <c:pt idx="1369">
                  <c:v>41073</c:v>
                </c:pt>
                <c:pt idx="1370">
                  <c:v>41072</c:v>
                </c:pt>
                <c:pt idx="1371">
                  <c:v>41071</c:v>
                </c:pt>
                <c:pt idx="1372">
                  <c:v>41068</c:v>
                </c:pt>
                <c:pt idx="1373">
                  <c:v>41067</c:v>
                </c:pt>
                <c:pt idx="1374">
                  <c:v>41066</c:v>
                </c:pt>
                <c:pt idx="1375">
                  <c:v>41065</c:v>
                </c:pt>
                <c:pt idx="1376">
                  <c:v>41064</c:v>
                </c:pt>
                <c:pt idx="1377">
                  <c:v>41061</c:v>
                </c:pt>
                <c:pt idx="1378">
                  <c:v>41060</c:v>
                </c:pt>
                <c:pt idx="1379">
                  <c:v>41059</c:v>
                </c:pt>
                <c:pt idx="1380">
                  <c:v>41058</c:v>
                </c:pt>
                <c:pt idx="1381">
                  <c:v>41057</c:v>
                </c:pt>
                <c:pt idx="1382">
                  <c:v>41054</c:v>
                </c:pt>
                <c:pt idx="1383">
                  <c:v>41053</c:v>
                </c:pt>
                <c:pt idx="1384">
                  <c:v>41052</c:v>
                </c:pt>
                <c:pt idx="1385">
                  <c:v>41051</c:v>
                </c:pt>
                <c:pt idx="1386">
                  <c:v>41050</c:v>
                </c:pt>
                <c:pt idx="1387">
                  <c:v>41047</c:v>
                </c:pt>
                <c:pt idx="1388">
                  <c:v>41046</c:v>
                </c:pt>
                <c:pt idx="1389">
                  <c:v>41045</c:v>
                </c:pt>
                <c:pt idx="1390">
                  <c:v>41044</c:v>
                </c:pt>
                <c:pt idx="1391">
                  <c:v>41043</c:v>
                </c:pt>
                <c:pt idx="1392">
                  <c:v>41040</c:v>
                </c:pt>
                <c:pt idx="1393">
                  <c:v>41039</c:v>
                </c:pt>
                <c:pt idx="1394">
                  <c:v>41038</c:v>
                </c:pt>
                <c:pt idx="1395">
                  <c:v>41037</c:v>
                </c:pt>
                <c:pt idx="1396">
                  <c:v>41036</c:v>
                </c:pt>
                <c:pt idx="1397">
                  <c:v>41031</c:v>
                </c:pt>
                <c:pt idx="1398">
                  <c:v>41030</c:v>
                </c:pt>
                <c:pt idx="1399">
                  <c:v>41026</c:v>
                </c:pt>
                <c:pt idx="1400">
                  <c:v>41025</c:v>
                </c:pt>
                <c:pt idx="1401">
                  <c:v>41024</c:v>
                </c:pt>
                <c:pt idx="1402">
                  <c:v>41023</c:v>
                </c:pt>
                <c:pt idx="1403">
                  <c:v>41022</c:v>
                </c:pt>
                <c:pt idx="1404">
                  <c:v>41019</c:v>
                </c:pt>
                <c:pt idx="1405">
                  <c:v>41018</c:v>
                </c:pt>
                <c:pt idx="1406">
                  <c:v>41017</c:v>
                </c:pt>
                <c:pt idx="1407">
                  <c:v>41016</c:v>
                </c:pt>
                <c:pt idx="1408">
                  <c:v>41015</c:v>
                </c:pt>
                <c:pt idx="1409">
                  <c:v>41012</c:v>
                </c:pt>
                <c:pt idx="1410">
                  <c:v>41011</c:v>
                </c:pt>
                <c:pt idx="1411">
                  <c:v>41010</c:v>
                </c:pt>
                <c:pt idx="1412">
                  <c:v>41009</c:v>
                </c:pt>
                <c:pt idx="1413">
                  <c:v>41008</c:v>
                </c:pt>
                <c:pt idx="1414">
                  <c:v>41005</c:v>
                </c:pt>
                <c:pt idx="1415">
                  <c:v>41004</c:v>
                </c:pt>
                <c:pt idx="1416">
                  <c:v>41003</c:v>
                </c:pt>
                <c:pt idx="1417">
                  <c:v>41002</c:v>
                </c:pt>
                <c:pt idx="1418">
                  <c:v>41001</c:v>
                </c:pt>
                <c:pt idx="1419">
                  <c:v>40998</c:v>
                </c:pt>
                <c:pt idx="1420">
                  <c:v>40997</c:v>
                </c:pt>
                <c:pt idx="1421">
                  <c:v>40996</c:v>
                </c:pt>
                <c:pt idx="1422">
                  <c:v>40995</c:v>
                </c:pt>
                <c:pt idx="1423">
                  <c:v>40994</c:v>
                </c:pt>
                <c:pt idx="1424">
                  <c:v>40991</c:v>
                </c:pt>
                <c:pt idx="1425">
                  <c:v>40990</c:v>
                </c:pt>
                <c:pt idx="1426">
                  <c:v>40989</c:v>
                </c:pt>
                <c:pt idx="1427">
                  <c:v>40987</c:v>
                </c:pt>
                <c:pt idx="1428">
                  <c:v>40984</c:v>
                </c:pt>
                <c:pt idx="1429">
                  <c:v>40983</c:v>
                </c:pt>
                <c:pt idx="1430">
                  <c:v>40982</c:v>
                </c:pt>
                <c:pt idx="1431">
                  <c:v>40981</c:v>
                </c:pt>
                <c:pt idx="1432">
                  <c:v>40980</c:v>
                </c:pt>
                <c:pt idx="1433">
                  <c:v>40977</c:v>
                </c:pt>
                <c:pt idx="1434">
                  <c:v>40976</c:v>
                </c:pt>
                <c:pt idx="1435">
                  <c:v>40975</c:v>
                </c:pt>
                <c:pt idx="1436">
                  <c:v>40974</c:v>
                </c:pt>
                <c:pt idx="1437">
                  <c:v>40973</c:v>
                </c:pt>
                <c:pt idx="1438">
                  <c:v>40970</c:v>
                </c:pt>
                <c:pt idx="1439">
                  <c:v>40969</c:v>
                </c:pt>
                <c:pt idx="1440">
                  <c:v>40968</c:v>
                </c:pt>
                <c:pt idx="1441">
                  <c:v>40967</c:v>
                </c:pt>
                <c:pt idx="1442">
                  <c:v>40966</c:v>
                </c:pt>
                <c:pt idx="1443">
                  <c:v>40963</c:v>
                </c:pt>
                <c:pt idx="1444">
                  <c:v>40962</c:v>
                </c:pt>
                <c:pt idx="1445">
                  <c:v>40961</c:v>
                </c:pt>
                <c:pt idx="1446">
                  <c:v>40960</c:v>
                </c:pt>
                <c:pt idx="1447">
                  <c:v>40959</c:v>
                </c:pt>
                <c:pt idx="1448">
                  <c:v>40956</c:v>
                </c:pt>
                <c:pt idx="1449">
                  <c:v>40955</c:v>
                </c:pt>
                <c:pt idx="1450">
                  <c:v>40954</c:v>
                </c:pt>
                <c:pt idx="1451">
                  <c:v>40953</c:v>
                </c:pt>
                <c:pt idx="1452">
                  <c:v>40952</c:v>
                </c:pt>
                <c:pt idx="1453">
                  <c:v>40949</c:v>
                </c:pt>
                <c:pt idx="1454">
                  <c:v>40948</c:v>
                </c:pt>
              </c:numCache>
            </c:numRef>
          </c:cat>
          <c:val>
            <c:numRef>
              <c:f>信用!$Y$26:$Y$1480</c:f>
              <c:numCache>
                <c:formatCode>#,##0"円"</c:formatCode>
                <c:ptCount val="1455"/>
                <c:pt idx="0">
                  <c:v>1095000</c:v>
                </c:pt>
                <c:pt idx="1">
                  <c:v>1085500</c:v>
                </c:pt>
                <c:pt idx="2">
                  <c:v>1080000</c:v>
                </c:pt>
                <c:pt idx="3">
                  <c:v>1075000</c:v>
                </c:pt>
                <c:pt idx="4">
                  <c:v>1064000</c:v>
                </c:pt>
                <c:pt idx="5">
                  <c:v>1060500</c:v>
                </c:pt>
                <c:pt idx="6">
                  <c:v>1047500</c:v>
                </c:pt>
                <c:pt idx="7">
                  <c:v>1023000</c:v>
                </c:pt>
                <c:pt idx="8">
                  <c:v>1021000</c:v>
                </c:pt>
                <c:pt idx="9">
                  <c:v>1030000</c:v>
                </c:pt>
                <c:pt idx="10">
                  <c:v>1026500</c:v>
                </c:pt>
                <c:pt idx="11">
                  <c:v>1030500</c:v>
                </c:pt>
                <c:pt idx="12">
                  <c:v>1038000</c:v>
                </c:pt>
                <c:pt idx="13">
                  <c:v>1030500</c:v>
                </c:pt>
                <c:pt idx="14">
                  <c:v>1043000</c:v>
                </c:pt>
                <c:pt idx="15">
                  <c:v>1022500</c:v>
                </c:pt>
                <c:pt idx="16">
                  <c:v>1028000</c:v>
                </c:pt>
                <c:pt idx="17">
                  <c:v>1004000</c:v>
                </c:pt>
                <c:pt idx="18">
                  <c:v>1013500</c:v>
                </c:pt>
                <c:pt idx="19">
                  <c:v>1036500</c:v>
                </c:pt>
                <c:pt idx="20">
                  <c:v>1031000</c:v>
                </c:pt>
                <c:pt idx="21">
                  <c:v>1016500</c:v>
                </c:pt>
                <c:pt idx="22">
                  <c:v>1011000</c:v>
                </c:pt>
                <c:pt idx="23">
                  <c:v>1008000</c:v>
                </c:pt>
                <c:pt idx="24">
                  <c:v>1006000</c:v>
                </c:pt>
                <c:pt idx="25">
                  <c:v>1019000</c:v>
                </c:pt>
                <c:pt idx="26">
                  <c:v>1017000</c:v>
                </c:pt>
                <c:pt idx="27">
                  <c:v>1018500</c:v>
                </c:pt>
                <c:pt idx="28">
                  <c:v>1019500</c:v>
                </c:pt>
                <c:pt idx="29">
                  <c:v>1009500</c:v>
                </c:pt>
                <c:pt idx="30">
                  <c:v>989500</c:v>
                </c:pt>
                <c:pt idx="31">
                  <c:v>999500</c:v>
                </c:pt>
                <c:pt idx="32">
                  <c:v>996500</c:v>
                </c:pt>
                <c:pt idx="33">
                  <c:v>993000</c:v>
                </c:pt>
                <c:pt idx="34">
                  <c:v>984000</c:v>
                </c:pt>
                <c:pt idx="35">
                  <c:v>975500</c:v>
                </c:pt>
                <c:pt idx="36">
                  <c:v>983000</c:v>
                </c:pt>
                <c:pt idx="37">
                  <c:v>990000</c:v>
                </c:pt>
                <c:pt idx="38">
                  <c:v>982500</c:v>
                </c:pt>
                <c:pt idx="39">
                  <c:v>996000</c:v>
                </c:pt>
                <c:pt idx="40">
                  <c:v>1006500</c:v>
                </c:pt>
                <c:pt idx="41">
                  <c:v>1015000</c:v>
                </c:pt>
                <c:pt idx="42">
                  <c:v>1026000</c:v>
                </c:pt>
                <c:pt idx="43">
                  <c:v>1022500</c:v>
                </c:pt>
                <c:pt idx="44">
                  <c:v>1031500</c:v>
                </c:pt>
                <c:pt idx="45">
                  <c:v>1021500</c:v>
                </c:pt>
                <c:pt idx="46">
                  <c:v>1036000</c:v>
                </c:pt>
                <c:pt idx="47">
                  <c:v>1033000</c:v>
                </c:pt>
                <c:pt idx="48">
                  <c:v>1024500</c:v>
                </c:pt>
                <c:pt idx="49">
                  <c:v>1042000</c:v>
                </c:pt>
                <c:pt idx="50">
                  <c:v>1044000</c:v>
                </c:pt>
                <c:pt idx="51">
                  <c:v>1024500</c:v>
                </c:pt>
                <c:pt idx="52">
                  <c:v>1023000</c:v>
                </c:pt>
                <c:pt idx="53">
                  <c:v>1013000</c:v>
                </c:pt>
                <c:pt idx="54">
                  <c:v>1001500</c:v>
                </c:pt>
                <c:pt idx="55">
                  <c:v>994000</c:v>
                </c:pt>
                <c:pt idx="56">
                  <c:v>999000</c:v>
                </c:pt>
                <c:pt idx="57">
                  <c:v>996500</c:v>
                </c:pt>
                <c:pt idx="58">
                  <c:v>999000</c:v>
                </c:pt>
                <c:pt idx="59">
                  <c:v>1002500</c:v>
                </c:pt>
                <c:pt idx="60">
                  <c:v>989000</c:v>
                </c:pt>
                <c:pt idx="61">
                  <c:v>987500</c:v>
                </c:pt>
                <c:pt idx="62">
                  <c:v>989500</c:v>
                </c:pt>
                <c:pt idx="63">
                  <c:v>990000</c:v>
                </c:pt>
                <c:pt idx="64">
                  <c:v>992500</c:v>
                </c:pt>
                <c:pt idx="65">
                  <c:v>986000</c:v>
                </c:pt>
                <c:pt idx="66">
                  <c:v>987500</c:v>
                </c:pt>
                <c:pt idx="67">
                  <c:v>987500</c:v>
                </c:pt>
                <c:pt idx="68">
                  <c:v>986500</c:v>
                </c:pt>
                <c:pt idx="69">
                  <c:v>985500</c:v>
                </c:pt>
                <c:pt idx="70">
                  <c:v>992500</c:v>
                </c:pt>
                <c:pt idx="71">
                  <c:v>984500</c:v>
                </c:pt>
                <c:pt idx="72">
                  <c:v>998500</c:v>
                </c:pt>
                <c:pt idx="73">
                  <c:v>994000</c:v>
                </c:pt>
                <c:pt idx="74">
                  <c:v>994500</c:v>
                </c:pt>
                <c:pt idx="75">
                  <c:v>991000</c:v>
                </c:pt>
                <c:pt idx="76">
                  <c:v>979500</c:v>
                </c:pt>
                <c:pt idx="77">
                  <c:v>979000</c:v>
                </c:pt>
                <c:pt idx="78">
                  <c:v>956000</c:v>
                </c:pt>
                <c:pt idx="79">
                  <c:v>948500</c:v>
                </c:pt>
                <c:pt idx="80">
                  <c:v>955500</c:v>
                </c:pt>
                <c:pt idx="81">
                  <c:v>946500</c:v>
                </c:pt>
                <c:pt idx="82">
                  <c:v>936000</c:v>
                </c:pt>
                <c:pt idx="83">
                  <c:v>927500</c:v>
                </c:pt>
                <c:pt idx="84">
                  <c:v>930500</c:v>
                </c:pt>
                <c:pt idx="85">
                  <c:v>932000</c:v>
                </c:pt>
                <c:pt idx="86">
                  <c:v>938000</c:v>
                </c:pt>
                <c:pt idx="87">
                  <c:v>940500</c:v>
                </c:pt>
                <c:pt idx="88">
                  <c:v>945500</c:v>
                </c:pt>
                <c:pt idx="89">
                  <c:v>945500</c:v>
                </c:pt>
                <c:pt idx="90">
                  <c:v>937500</c:v>
                </c:pt>
                <c:pt idx="91">
                  <c:v>937500</c:v>
                </c:pt>
                <c:pt idx="92">
                  <c:v>938000</c:v>
                </c:pt>
                <c:pt idx="93">
                  <c:v>939500</c:v>
                </c:pt>
                <c:pt idx="94">
                  <c:v>935000</c:v>
                </c:pt>
                <c:pt idx="95">
                  <c:v>936000</c:v>
                </c:pt>
                <c:pt idx="96">
                  <c:v>936500</c:v>
                </c:pt>
                <c:pt idx="97">
                  <c:v>937500</c:v>
                </c:pt>
                <c:pt idx="98">
                  <c:v>945000</c:v>
                </c:pt>
                <c:pt idx="99">
                  <c:v>954000</c:v>
                </c:pt>
                <c:pt idx="100">
                  <c:v>958000</c:v>
                </c:pt>
                <c:pt idx="101">
                  <c:v>955000</c:v>
                </c:pt>
                <c:pt idx="102">
                  <c:v>941500</c:v>
                </c:pt>
                <c:pt idx="103">
                  <c:v>954500</c:v>
                </c:pt>
                <c:pt idx="104">
                  <c:v>968500</c:v>
                </c:pt>
                <c:pt idx="105">
                  <c:v>973500</c:v>
                </c:pt>
                <c:pt idx="106">
                  <c:v>975500</c:v>
                </c:pt>
                <c:pt idx="107">
                  <c:v>968500</c:v>
                </c:pt>
                <c:pt idx="108">
                  <c:v>972000</c:v>
                </c:pt>
                <c:pt idx="109">
                  <c:v>971500</c:v>
                </c:pt>
                <c:pt idx="110">
                  <c:v>976500</c:v>
                </c:pt>
                <c:pt idx="111">
                  <c:v>982000</c:v>
                </c:pt>
                <c:pt idx="112">
                  <c:v>982500</c:v>
                </c:pt>
                <c:pt idx="113">
                  <c:v>989000</c:v>
                </c:pt>
                <c:pt idx="114">
                  <c:v>993500</c:v>
                </c:pt>
                <c:pt idx="115">
                  <c:v>983500</c:v>
                </c:pt>
                <c:pt idx="116">
                  <c:v>981000</c:v>
                </c:pt>
                <c:pt idx="117">
                  <c:v>992000</c:v>
                </c:pt>
                <c:pt idx="118">
                  <c:v>996500</c:v>
                </c:pt>
                <c:pt idx="119">
                  <c:v>993000</c:v>
                </c:pt>
                <c:pt idx="120">
                  <c:v>996500</c:v>
                </c:pt>
                <c:pt idx="121">
                  <c:v>1005000</c:v>
                </c:pt>
                <c:pt idx="122">
                  <c:v>999500</c:v>
                </c:pt>
                <c:pt idx="123">
                  <c:v>1013000</c:v>
                </c:pt>
                <c:pt idx="124">
                  <c:v>1025000</c:v>
                </c:pt>
                <c:pt idx="125">
                  <c:v>1023000</c:v>
                </c:pt>
                <c:pt idx="126">
                  <c:v>1029500</c:v>
                </c:pt>
                <c:pt idx="127">
                  <c:v>1038000</c:v>
                </c:pt>
                <c:pt idx="128">
                  <c:v>1042500</c:v>
                </c:pt>
                <c:pt idx="129">
                  <c:v>1029500</c:v>
                </c:pt>
                <c:pt idx="130">
                  <c:v>1026500</c:v>
                </c:pt>
                <c:pt idx="131">
                  <c:v>1027000</c:v>
                </c:pt>
                <c:pt idx="132">
                  <c:v>1028500</c:v>
                </c:pt>
                <c:pt idx="133">
                  <c:v>1020000</c:v>
                </c:pt>
                <c:pt idx="134">
                  <c:v>990000</c:v>
                </c:pt>
                <c:pt idx="135">
                  <c:v>987000</c:v>
                </c:pt>
                <c:pt idx="136">
                  <c:v>996500</c:v>
                </c:pt>
                <c:pt idx="137">
                  <c:v>990500</c:v>
                </c:pt>
                <c:pt idx="138">
                  <c:v>990000</c:v>
                </c:pt>
                <c:pt idx="139">
                  <c:v>991500</c:v>
                </c:pt>
                <c:pt idx="140">
                  <c:v>988500</c:v>
                </c:pt>
                <c:pt idx="141">
                  <c:v>991000</c:v>
                </c:pt>
                <c:pt idx="142">
                  <c:v>984500</c:v>
                </c:pt>
                <c:pt idx="143">
                  <c:v>1001500</c:v>
                </c:pt>
                <c:pt idx="144">
                  <c:v>1005000</c:v>
                </c:pt>
                <c:pt idx="145">
                  <c:v>1003500</c:v>
                </c:pt>
                <c:pt idx="146">
                  <c:v>998500</c:v>
                </c:pt>
                <c:pt idx="147">
                  <c:v>987000</c:v>
                </c:pt>
                <c:pt idx="148">
                  <c:v>985000</c:v>
                </c:pt>
                <c:pt idx="149">
                  <c:v>983500</c:v>
                </c:pt>
                <c:pt idx="150">
                  <c:v>985000</c:v>
                </c:pt>
                <c:pt idx="151">
                  <c:v>1000500</c:v>
                </c:pt>
                <c:pt idx="152">
                  <c:v>970500</c:v>
                </c:pt>
                <c:pt idx="153">
                  <c:v>964000</c:v>
                </c:pt>
                <c:pt idx="154">
                  <c:v>976000</c:v>
                </c:pt>
                <c:pt idx="155">
                  <c:v>975000</c:v>
                </c:pt>
                <c:pt idx="156">
                  <c:v>976000</c:v>
                </c:pt>
                <c:pt idx="157">
                  <c:v>984000</c:v>
                </c:pt>
                <c:pt idx="158">
                  <c:v>992500</c:v>
                </c:pt>
                <c:pt idx="159">
                  <c:v>985500</c:v>
                </c:pt>
                <c:pt idx="160">
                  <c:v>985000</c:v>
                </c:pt>
                <c:pt idx="161">
                  <c:v>980500</c:v>
                </c:pt>
                <c:pt idx="162">
                  <c:v>967000</c:v>
                </c:pt>
                <c:pt idx="163">
                  <c:v>990000</c:v>
                </c:pt>
                <c:pt idx="164">
                  <c:v>1015500</c:v>
                </c:pt>
                <c:pt idx="165">
                  <c:v>1035500</c:v>
                </c:pt>
                <c:pt idx="166">
                  <c:v>1045000</c:v>
                </c:pt>
                <c:pt idx="167">
                  <c:v>1051000</c:v>
                </c:pt>
                <c:pt idx="168">
                  <c:v>1044500</c:v>
                </c:pt>
                <c:pt idx="169">
                  <c:v>1047000</c:v>
                </c:pt>
                <c:pt idx="170">
                  <c:v>1049500</c:v>
                </c:pt>
                <c:pt idx="171">
                  <c:v>1033500</c:v>
                </c:pt>
                <c:pt idx="172">
                  <c:v>1026000</c:v>
                </c:pt>
                <c:pt idx="173">
                  <c:v>1018000</c:v>
                </c:pt>
                <c:pt idx="174">
                  <c:v>1034000</c:v>
                </c:pt>
                <c:pt idx="175">
                  <c:v>1031000</c:v>
                </c:pt>
                <c:pt idx="176">
                  <c:v>1010500</c:v>
                </c:pt>
                <c:pt idx="177">
                  <c:v>990500</c:v>
                </c:pt>
                <c:pt idx="178">
                  <c:v>980000</c:v>
                </c:pt>
                <c:pt idx="179">
                  <c:v>970000</c:v>
                </c:pt>
                <c:pt idx="180">
                  <c:v>956500</c:v>
                </c:pt>
                <c:pt idx="181">
                  <c:v>955500</c:v>
                </c:pt>
                <c:pt idx="182">
                  <c:v>945000</c:v>
                </c:pt>
                <c:pt idx="183">
                  <c:v>945500</c:v>
                </c:pt>
                <c:pt idx="184">
                  <c:v>950000</c:v>
                </c:pt>
                <c:pt idx="185">
                  <c:v>964000</c:v>
                </c:pt>
                <c:pt idx="186">
                  <c:v>973500</c:v>
                </c:pt>
                <c:pt idx="187">
                  <c:v>981500</c:v>
                </c:pt>
                <c:pt idx="188">
                  <c:v>969500</c:v>
                </c:pt>
                <c:pt idx="189">
                  <c:v>965500</c:v>
                </c:pt>
                <c:pt idx="190">
                  <c:v>986000</c:v>
                </c:pt>
                <c:pt idx="191">
                  <c:v>995500</c:v>
                </c:pt>
                <c:pt idx="192">
                  <c:v>1005500</c:v>
                </c:pt>
                <c:pt idx="193">
                  <c:v>1020000</c:v>
                </c:pt>
                <c:pt idx="194">
                  <c:v>1036500</c:v>
                </c:pt>
                <c:pt idx="195">
                  <c:v>1044500</c:v>
                </c:pt>
                <c:pt idx="196">
                  <c:v>1054500</c:v>
                </c:pt>
                <c:pt idx="197">
                  <c:v>1040500</c:v>
                </c:pt>
                <c:pt idx="198">
                  <c:v>1048500</c:v>
                </c:pt>
                <c:pt idx="199">
                  <c:v>1034000</c:v>
                </c:pt>
                <c:pt idx="200">
                  <c:v>1032500</c:v>
                </c:pt>
                <c:pt idx="201">
                  <c:v>1055000</c:v>
                </c:pt>
                <c:pt idx="202">
                  <c:v>1063500</c:v>
                </c:pt>
                <c:pt idx="203">
                  <c:v>1061000</c:v>
                </c:pt>
                <c:pt idx="204">
                  <c:v>1066000</c:v>
                </c:pt>
                <c:pt idx="205">
                  <c:v>1065000</c:v>
                </c:pt>
                <c:pt idx="206">
                  <c:v>1069500</c:v>
                </c:pt>
                <c:pt idx="207">
                  <c:v>1070500</c:v>
                </c:pt>
                <c:pt idx="208">
                  <c:v>1056500</c:v>
                </c:pt>
                <c:pt idx="209">
                  <c:v>1056500</c:v>
                </c:pt>
                <c:pt idx="210">
                  <c:v>1057000</c:v>
                </c:pt>
                <c:pt idx="211">
                  <c:v>1062000</c:v>
                </c:pt>
                <c:pt idx="212">
                  <c:v>1063000</c:v>
                </c:pt>
                <c:pt idx="213">
                  <c:v>1066500</c:v>
                </c:pt>
                <c:pt idx="214">
                  <c:v>1052500</c:v>
                </c:pt>
                <c:pt idx="215">
                  <c:v>1048500</c:v>
                </c:pt>
                <c:pt idx="216">
                  <c:v>1042000</c:v>
                </c:pt>
                <c:pt idx="217">
                  <c:v>1055500</c:v>
                </c:pt>
                <c:pt idx="218">
                  <c:v>1057000</c:v>
                </c:pt>
                <c:pt idx="219">
                  <c:v>1060000</c:v>
                </c:pt>
                <c:pt idx="220">
                  <c:v>1058500</c:v>
                </c:pt>
                <c:pt idx="221">
                  <c:v>1052000</c:v>
                </c:pt>
                <c:pt idx="222">
                  <c:v>1048500</c:v>
                </c:pt>
                <c:pt idx="223">
                  <c:v>1053500</c:v>
                </c:pt>
                <c:pt idx="224">
                  <c:v>1054500</c:v>
                </c:pt>
                <c:pt idx="225">
                  <c:v>1042500</c:v>
                </c:pt>
                <c:pt idx="226">
                  <c:v>1056000</c:v>
                </c:pt>
                <c:pt idx="227">
                  <c:v>1054000</c:v>
                </c:pt>
                <c:pt idx="228">
                  <c:v>1035500</c:v>
                </c:pt>
                <c:pt idx="229">
                  <c:v>1046000</c:v>
                </c:pt>
                <c:pt idx="230">
                  <c:v>1042500</c:v>
                </c:pt>
                <c:pt idx="231">
                  <c:v>1047500</c:v>
                </c:pt>
                <c:pt idx="232">
                  <c:v>1039500</c:v>
                </c:pt>
                <c:pt idx="233">
                  <c:v>1030000</c:v>
                </c:pt>
                <c:pt idx="234">
                  <c:v>1043500</c:v>
                </c:pt>
                <c:pt idx="235">
                  <c:v>1051500</c:v>
                </c:pt>
                <c:pt idx="236">
                  <c:v>1072500</c:v>
                </c:pt>
                <c:pt idx="237">
                  <c:v>1083000</c:v>
                </c:pt>
                <c:pt idx="238">
                  <c:v>1064500</c:v>
                </c:pt>
                <c:pt idx="239">
                  <c:v>1033500</c:v>
                </c:pt>
                <c:pt idx="240">
                  <c:v>1029500</c:v>
                </c:pt>
                <c:pt idx="241">
                  <c:v>1056000</c:v>
                </c:pt>
                <c:pt idx="242">
                  <c:v>1064000</c:v>
                </c:pt>
                <c:pt idx="243">
                  <c:v>1058000</c:v>
                </c:pt>
                <c:pt idx="244">
                  <c:v>1036500</c:v>
                </c:pt>
                <c:pt idx="245">
                  <c:v>1041500</c:v>
                </c:pt>
                <c:pt idx="246">
                  <c:v>1058500</c:v>
                </c:pt>
                <c:pt idx="247">
                  <c:v>1069500</c:v>
                </c:pt>
                <c:pt idx="248">
                  <c:v>1064000</c:v>
                </c:pt>
                <c:pt idx="249">
                  <c:v>1078000</c:v>
                </c:pt>
                <c:pt idx="250">
                  <c:v>1060500</c:v>
                </c:pt>
                <c:pt idx="251">
                  <c:v>1072000</c:v>
                </c:pt>
                <c:pt idx="252">
                  <c:v>1082500</c:v>
                </c:pt>
                <c:pt idx="253">
                  <c:v>1078500</c:v>
                </c:pt>
                <c:pt idx="254">
                  <c:v>1049000</c:v>
                </c:pt>
                <c:pt idx="255">
                  <c:v>1046000</c:v>
                </c:pt>
                <c:pt idx="256">
                  <c:v>1072500</c:v>
                </c:pt>
                <c:pt idx="257">
                  <c:v>1078500</c:v>
                </c:pt>
                <c:pt idx="258">
                  <c:v>1074500</c:v>
                </c:pt>
                <c:pt idx="259">
                  <c:v>1086000</c:v>
                </c:pt>
                <c:pt idx="260">
                  <c:v>1096000</c:v>
                </c:pt>
                <c:pt idx="261">
                  <c:v>1097000</c:v>
                </c:pt>
                <c:pt idx="262">
                  <c:v>1104500</c:v>
                </c:pt>
                <c:pt idx="263">
                  <c:v>1121500</c:v>
                </c:pt>
                <c:pt idx="264">
                  <c:v>1097500</c:v>
                </c:pt>
                <c:pt idx="265">
                  <c:v>1100500</c:v>
                </c:pt>
                <c:pt idx="266">
                  <c:v>1100000</c:v>
                </c:pt>
                <c:pt idx="267">
                  <c:v>1103500</c:v>
                </c:pt>
                <c:pt idx="268">
                  <c:v>1109000</c:v>
                </c:pt>
                <c:pt idx="269">
                  <c:v>1097000</c:v>
                </c:pt>
                <c:pt idx="270">
                  <c:v>1081500</c:v>
                </c:pt>
                <c:pt idx="271">
                  <c:v>1061500</c:v>
                </c:pt>
                <c:pt idx="272">
                  <c:v>1041500</c:v>
                </c:pt>
                <c:pt idx="273">
                  <c:v>1058000</c:v>
                </c:pt>
                <c:pt idx="274">
                  <c:v>1026500</c:v>
                </c:pt>
                <c:pt idx="275">
                  <c:v>1013000</c:v>
                </c:pt>
                <c:pt idx="276">
                  <c:v>1015000</c:v>
                </c:pt>
                <c:pt idx="277">
                  <c:v>1010500</c:v>
                </c:pt>
                <c:pt idx="278">
                  <c:v>990000</c:v>
                </c:pt>
                <c:pt idx="279">
                  <c:v>1006000</c:v>
                </c:pt>
                <c:pt idx="280">
                  <c:v>1006500</c:v>
                </c:pt>
                <c:pt idx="281">
                  <c:v>1006000</c:v>
                </c:pt>
                <c:pt idx="282">
                  <c:v>985500</c:v>
                </c:pt>
                <c:pt idx="283">
                  <c:v>989500</c:v>
                </c:pt>
                <c:pt idx="284">
                  <c:v>995000</c:v>
                </c:pt>
                <c:pt idx="285">
                  <c:v>936500</c:v>
                </c:pt>
                <c:pt idx="286">
                  <c:v>924500</c:v>
                </c:pt>
                <c:pt idx="287">
                  <c:v>916000</c:v>
                </c:pt>
                <c:pt idx="288">
                  <c:v>883000</c:v>
                </c:pt>
                <c:pt idx="289">
                  <c:v>830000</c:v>
                </c:pt>
                <c:pt idx="290">
                  <c:v>878500</c:v>
                </c:pt>
                <c:pt idx="291">
                  <c:v>875000</c:v>
                </c:pt>
                <c:pt idx="292">
                  <c:v>859500</c:v>
                </c:pt>
                <c:pt idx="293">
                  <c:v>868500</c:v>
                </c:pt>
                <c:pt idx="294">
                  <c:v>888000</c:v>
                </c:pt>
                <c:pt idx="295">
                  <c:v>885500</c:v>
                </c:pt>
                <c:pt idx="296">
                  <c:v>876500</c:v>
                </c:pt>
                <c:pt idx="297">
                  <c:v>864000</c:v>
                </c:pt>
                <c:pt idx="298">
                  <c:v>857500</c:v>
                </c:pt>
                <c:pt idx="299">
                  <c:v>857000</c:v>
                </c:pt>
                <c:pt idx="300">
                  <c:v>849500</c:v>
                </c:pt>
                <c:pt idx="301">
                  <c:v>854500</c:v>
                </c:pt>
                <c:pt idx="302">
                  <c:v>854500</c:v>
                </c:pt>
                <c:pt idx="303">
                  <c:v>838500</c:v>
                </c:pt>
                <c:pt idx="304">
                  <c:v>835000</c:v>
                </c:pt>
                <c:pt idx="305">
                  <c:v>838500</c:v>
                </c:pt>
                <c:pt idx="306">
                  <c:v>836500</c:v>
                </c:pt>
                <c:pt idx="307">
                  <c:v>839000</c:v>
                </c:pt>
                <c:pt idx="308">
                  <c:v>840000</c:v>
                </c:pt>
                <c:pt idx="309">
                  <c:v>862000</c:v>
                </c:pt>
                <c:pt idx="310">
                  <c:v>866000</c:v>
                </c:pt>
                <c:pt idx="311">
                  <c:v>867000</c:v>
                </c:pt>
                <c:pt idx="312">
                  <c:v>862000</c:v>
                </c:pt>
                <c:pt idx="313">
                  <c:v>858000</c:v>
                </c:pt>
                <c:pt idx="314">
                  <c:v>843500</c:v>
                </c:pt>
                <c:pt idx="315">
                  <c:v>843000</c:v>
                </c:pt>
                <c:pt idx="316">
                  <c:v>862000</c:v>
                </c:pt>
                <c:pt idx="317">
                  <c:v>856500</c:v>
                </c:pt>
                <c:pt idx="318">
                  <c:v>891000</c:v>
                </c:pt>
                <c:pt idx="319">
                  <c:v>901000</c:v>
                </c:pt>
                <c:pt idx="320">
                  <c:v>912500</c:v>
                </c:pt>
                <c:pt idx="321">
                  <c:v>930500</c:v>
                </c:pt>
                <c:pt idx="322">
                  <c:v>871000</c:v>
                </c:pt>
                <c:pt idx="323">
                  <c:v>867000</c:v>
                </c:pt>
                <c:pt idx="324">
                  <c:v>852500</c:v>
                </c:pt>
                <c:pt idx="325">
                  <c:v>866500</c:v>
                </c:pt>
                <c:pt idx="326">
                  <c:v>875500</c:v>
                </c:pt>
                <c:pt idx="327">
                  <c:v>890000</c:v>
                </c:pt>
                <c:pt idx="328">
                  <c:v>900500</c:v>
                </c:pt>
                <c:pt idx="329">
                  <c:v>897500</c:v>
                </c:pt>
                <c:pt idx="330">
                  <c:v>904000</c:v>
                </c:pt>
                <c:pt idx="331">
                  <c:v>918500</c:v>
                </c:pt>
                <c:pt idx="332">
                  <c:v>910500</c:v>
                </c:pt>
                <c:pt idx="333">
                  <c:v>906500</c:v>
                </c:pt>
                <c:pt idx="334">
                  <c:v>907000</c:v>
                </c:pt>
                <c:pt idx="335">
                  <c:v>898500</c:v>
                </c:pt>
                <c:pt idx="336">
                  <c:v>866000</c:v>
                </c:pt>
                <c:pt idx="337">
                  <c:v>857500</c:v>
                </c:pt>
                <c:pt idx="338">
                  <c:v>839500</c:v>
                </c:pt>
                <c:pt idx="339">
                  <c:v>845500</c:v>
                </c:pt>
                <c:pt idx="340">
                  <c:v>842500</c:v>
                </c:pt>
                <c:pt idx="341">
                  <c:v>834500</c:v>
                </c:pt>
                <c:pt idx="342">
                  <c:v>838000</c:v>
                </c:pt>
                <c:pt idx="343">
                  <c:v>840500</c:v>
                </c:pt>
                <c:pt idx="344">
                  <c:v>831000</c:v>
                </c:pt>
                <c:pt idx="345">
                  <c:v>840500</c:v>
                </c:pt>
                <c:pt idx="346">
                  <c:v>815500</c:v>
                </c:pt>
                <c:pt idx="347">
                  <c:v>826500</c:v>
                </c:pt>
                <c:pt idx="348">
                  <c:v>830500</c:v>
                </c:pt>
                <c:pt idx="349">
                  <c:v>831500</c:v>
                </c:pt>
                <c:pt idx="350">
                  <c:v>838500</c:v>
                </c:pt>
                <c:pt idx="351">
                  <c:v>839500</c:v>
                </c:pt>
                <c:pt idx="352">
                  <c:v>812000</c:v>
                </c:pt>
                <c:pt idx="353">
                  <c:v>814000</c:v>
                </c:pt>
                <c:pt idx="354">
                  <c:v>801500</c:v>
                </c:pt>
                <c:pt idx="355">
                  <c:v>829000</c:v>
                </c:pt>
                <c:pt idx="356">
                  <c:v>855000</c:v>
                </c:pt>
                <c:pt idx="357">
                  <c:v>835500</c:v>
                </c:pt>
                <c:pt idx="358">
                  <c:v>790500</c:v>
                </c:pt>
                <c:pt idx="359">
                  <c:v>796500</c:v>
                </c:pt>
                <c:pt idx="360">
                  <c:v>791500</c:v>
                </c:pt>
                <c:pt idx="361">
                  <c:v>805000</c:v>
                </c:pt>
                <c:pt idx="362">
                  <c:v>812000</c:v>
                </c:pt>
                <c:pt idx="363">
                  <c:v>820000</c:v>
                </c:pt>
                <c:pt idx="364">
                  <c:v>812500</c:v>
                </c:pt>
                <c:pt idx="365">
                  <c:v>818500</c:v>
                </c:pt>
                <c:pt idx="366">
                  <c:v>819000</c:v>
                </c:pt>
                <c:pt idx="367">
                  <c:v>797500</c:v>
                </c:pt>
                <c:pt idx="368">
                  <c:v>801500</c:v>
                </c:pt>
                <c:pt idx="369">
                  <c:v>772500</c:v>
                </c:pt>
                <c:pt idx="370">
                  <c:v>731500</c:v>
                </c:pt>
                <c:pt idx="371">
                  <c:v>710000</c:v>
                </c:pt>
                <c:pt idx="372">
                  <c:v>718500</c:v>
                </c:pt>
                <c:pt idx="373">
                  <c:v>715500</c:v>
                </c:pt>
                <c:pt idx="374">
                  <c:v>735000</c:v>
                </c:pt>
                <c:pt idx="375">
                  <c:v>732000</c:v>
                </c:pt>
                <c:pt idx="376">
                  <c:v>741500</c:v>
                </c:pt>
                <c:pt idx="377">
                  <c:v>741500</c:v>
                </c:pt>
                <c:pt idx="378">
                  <c:v>746000</c:v>
                </c:pt>
                <c:pt idx="379">
                  <c:v>732500</c:v>
                </c:pt>
                <c:pt idx="380">
                  <c:v>746500</c:v>
                </c:pt>
                <c:pt idx="381">
                  <c:v>765000</c:v>
                </c:pt>
                <c:pt idx="382">
                  <c:v>817500</c:v>
                </c:pt>
                <c:pt idx="383">
                  <c:v>801000</c:v>
                </c:pt>
                <c:pt idx="384">
                  <c:v>806000</c:v>
                </c:pt>
                <c:pt idx="385">
                  <c:v>803500</c:v>
                </c:pt>
                <c:pt idx="386">
                  <c:v>790500</c:v>
                </c:pt>
                <c:pt idx="387">
                  <c:v>778000</c:v>
                </c:pt>
                <c:pt idx="388">
                  <c:v>786500</c:v>
                </c:pt>
                <c:pt idx="389">
                  <c:v>782500</c:v>
                </c:pt>
                <c:pt idx="390">
                  <c:v>792500</c:v>
                </c:pt>
                <c:pt idx="391">
                  <c:v>816500</c:v>
                </c:pt>
                <c:pt idx="392">
                  <c:v>825500</c:v>
                </c:pt>
                <c:pt idx="393">
                  <c:v>843500</c:v>
                </c:pt>
                <c:pt idx="394">
                  <c:v>842500</c:v>
                </c:pt>
                <c:pt idx="395">
                  <c:v>833000</c:v>
                </c:pt>
                <c:pt idx="396">
                  <c:v>843000</c:v>
                </c:pt>
                <c:pt idx="397">
                  <c:v>839500</c:v>
                </c:pt>
                <c:pt idx="398">
                  <c:v>864500</c:v>
                </c:pt>
                <c:pt idx="399">
                  <c:v>872000</c:v>
                </c:pt>
                <c:pt idx="400">
                  <c:v>860500</c:v>
                </c:pt>
                <c:pt idx="401">
                  <c:v>856500</c:v>
                </c:pt>
                <c:pt idx="402">
                  <c:v>847000</c:v>
                </c:pt>
                <c:pt idx="403">
                  <c:v>849000</c:v>
                </c:pt>
                <c:pt idx="404">
                  <c:v>840500</c:v>
                </c:pt>
                <c:pt idx="405">
                  <c:v>850000</c:v>
                </c:pt>
                <c:pt idx="406">
                  <c:v>854000</c:v>
                </c:pt>
                <c:pt idx="407">
                  <c:v>843000</c:v>
                </c:pt>
                <c:pt idx="408">
                  <c:v>843000</c:v>
                </c:pt>
                <c:pt idx="409">
                  <c:v>821000</c:v>
                </c:pt>
                <c:pt idx="410">
                  <c:v>814500</c:v>
                </c:pt>
                <c:pt idx="411">
                  <c:v>820500</c:v>
                </c:pt>
                <c:pt idx="412">
                  <c:v>835000</c:v>
                </c:pt>
                <c:pt idx="413">
                  <c:v>829000</c:v>
                </c:pt>
                <c:pt idx="414">
                  <c:v>829000</c:v>
                </c:pt>
                <c:pt idx="415">
                  <c:v>806000</c:v>
                </c:pt>
                <c:pt idx="416">
                  <c:v>803000</c:v>
                </c:pt>
                <c:pt idx="417">
                  <c:v>814000</c:v>
                </c:pt>
                <c:pt idx="418">
                  <c:v>839000</c:v>
                </c:pt>
                <c:pt idx="419">
                  <c:v>897000</c:v>
                </c:pt>
                <c:pt idx="420">
                  <c:v>895000</c:v>
                </c:pt>
                <c:pt idx="421">
                  <c:v>914000</c:v>
                </c:pt>
                <c:pt idx="422">
                  <c:v>906500</c:v>
                </c:pt>
                <c:pt idx="423">
                  <c:v>866000</c:v>
                </c:pt>
                <c:pt idx="424">
                  <c:v>855500</c:v>
                </c:pt>
                <c:pt idx="425">
                  <c:v>856000</c:v>
                </c:pt>
                <c:pt idx="426">
                  <c:v>804500</c:v>
                </c:pt>
                <c:pt idx="427">
                  <c:v>834500</c:v>
                </c:pt>
                <c:pt idx="428">
                  <c:v>856500</c:v>
                </c:pt>
                <c:pt idx="429">
                  <c:v>832500</c:v>
                </c:pt>
                <c:pt idx="430">
                  <c:v>810000</c:v>
                </c:pt>
                <c:pt idx="431">
                  <c:v>770000</c:v>
                </c:pt>
                <c:pt idx="432">
                  <c:v>783500</c:v>
                </c:pt>
                <c:pt idx="433">
                  <c:v>764500</c:v>
                </c:pt>
                <c:pt idx="434">
                  <c:v>767000</c:v>
                </c:pt>
                <c:pt idx="435">
                  <c:v>766000</c:v>
                </c:pt>
                <c:pt idx="436">
                  <c:v>804500</c:v>
                </c:pt>
                <c:pt idx="437">
                  <c:v>811500</c:v>
                </c:pt>
                <c:pt idx="438">
                  <c:v>840500</c:v>
                </c:pt>
                <c:pt idx="439">
                  <c:v>825000</c:v>
                </c:pt>
                <c:pt idx="440">
                  <c:v>854000</c:v>
                </c:pt>
                <c:pt idx="441">
                  <c:v>874500</c:v>
                </c:pt>
                <c:pt idx="442">
                  <c:v>865000</c:v>
                </c:pt>
                <c:pt idx="443">
                  <c:v>860000</c:v>
                </c:pt>
                <c:pt idx="444">
                  <c:v>892000</c:v>
                </c:pt>
                <c:pt idx="445">
                  <c:v>895500</c:v>
                </c:pt>
                <c:pt idx="446">
                  <c:v>897500</c:v>
                </c:pt>
                <c:pt idx="447">
                  <c:v>907500</c:v>
                </c:pt>
                <c:pt idx="448">
                  <c:v>895500</c:v>
                </c:pt>
                <c:pt idx="449">
                  <c:v>924000</c:v>
                </c:pt>
                <c:pt idx="450">
                  <c:v>926000</c:v>
                </c:pt>
                <c:pt idx="451">
                  <c:v>913500</c:v>
                </c:pt>
                <c:pt idx="452">
                  <c:v>891500</c:v>
                </c:pt>
                <c:pt idx="453">
                  <c:v>879500</c:v>
                </c:pt>
                <c:pt idx="454">
                  <c:v>893500</c:v>
                </c:pt>
                <c:pt idx="455">
                  <c:v>905000</c:v>
                </c:pt>
                <c:pt idx="456">
                  <c:v>923500</c:v>
                </c:pt>
                <c:pt idx="457">
                  <c:v>924000</c:v>
                </c:pt>
                <c:pt idx="458">
                  <c:v>871000</c:v>
                </c:pt>
                <c:pt idx="459">
                  <c:v>839500</c:v>
                </c:pt>
                <c:pt idx="460">
                  <c:v>830500</c:v>
                </c:pt>
                <c:pt idx="461">
                  <c:v>840500</c:v>
                </c:pt>
                <c:pt idx="462">
                  <c:v>853000</c:v>
                </c:pt>
                <c:pt idx="463">
                  <c:v>830500</c:v>
                </c:pt>
                <c:pt idx="464">
                  <c:v>829500</c:v>
                </c:pt>
                <c:pt idx="465">
                  <c:v>831500</c:v>
                </c:pt>
                <c:pt idx="466">
                  <c:v>835000</c:v>
                </c:pt>
                <c:pt idx="467">
                  <c:v>865000</c:v>
                </c:pt>
                <c:pt idx="468">
                  <c:v>843500</c:v>
                </c:pt>
                <c:pt idx="469">
                  <c:v>865500</c:v>
                </c:pt>
                <c:pt idx="470">
                  <c:v>841500</c:v>
                </c:pt>
                <c:pt idx="471">
                  <c:v>776000</c:v>
                </c:pt>
                <c:pt idx="472">
                  <c:v>805500</c:v>
                </c:pt>
                <c:pt idx="473">
                  <c:v>851500</c:v>
                </c:pt>
                <c:pt idx="474">
                  <c:v>908000</c:v>
                </c:pt>
                <c:pt idx="475">
                  <c:v>908500</c:v>
                </c:pt>
                <c:pt idx="476">
                  <c:v>952000</c:v>
                </c:pt>
                <c:pt idx="477">
                  <c:v>953500</c:v>
                </c:pt>
                <c:pt idx="478">
                  <c:v>970500</c:v>
                </c:pt>
                <c:pt idx="479">
                  <c:v>968500</c:v>
                </c:pt>
                <c:pt idx="480">
                  <c:v>1029000</c:v>
                </c:pt>
                <c:pt idx="481">
                  <c:v>1046500</c:v>
                </c:pt>
                <c:pt idx="482">
                  <c:v>1054000</c:v>
                </c:pt>
                <c:pt idx="483">
                  <c:v>1020000</c:v>
                </c:pt>
                <c:pt idx="484">
                  <c:v>1046500</c:v>
                </c:pt>
                <c:pt idx="485">
                  <c:v>1041000</c:v>
                </c:pt>
                <c:pt idx="486">
                  <c:v>995000</c:v>
                </c:pt>
                <c:pt idx="487">
                  <c:v>1030500</c:v>
                </c:pt>
                <c:pt idx="488">
                  <c:v>1067000</c:v>
                </c:pt>
                <c:pt idx="489">
                  <c:v>1084000</c:v>
                </c:pt>
                <c:pt idx="490">
                  <c:v>1112000</c:v>
                </c:pt>
                <c:pt idx="491">
                  <c:v>1125000</c:v>
                </c:pt>
                <c:pt idx="492">
                  <c:v>1142000</c:v>
                </c:pt>
                <c:pt idx="493">
                  <c:v>1109000</c:v>
                </c:pt>
                <c:pt idx="494">
                  <c:v>1147000</c:v>
                </c:pt>
                <c:pt idx="495">
                  <c:v>1155000</c:v>
                </c:pt>
                <c:pt idx="496">
                  <c:v>1182500</c:v>
                </c:pt>
                <c:pt idx="497">
                  <c:v>1197500</c:v>
                </c:pt>
                <c:pt idx="498">
                  <c:v>1198500</c:v>
                </c:pt>
                <c:pt idx="499">
                  <c:v>1217500</c:v>
                </c:pt>
                <c:pt idx="500">
                  <c:v>1219000</c:v>
                </c:pt>
                <c:pt idx="501">
                  <c:v>1202500</c:v>
                </c:pt>
                <c:pt idx="502">
                  <c:v>1190000</c:v>
                </c:pt>
                <c:pt idx="503">
                  <c:v>1209500</c:v>
                </c:pt>
                <c:pt idx="504">
                  <c:v>1207500</c:v>
                </c:pt>
                <c:pt idx="505">
                  <c:v>1207000</c:v>
                </c:pt>
                <c:pt idx="506">
                  <c:v>1217000</c:v>
                </c:pt>
                <c:pt idx="507">
                  <c:v>1249000</c:v>
                </c:pt>
                <c:pt idx="508">
                  <c:v>1239500</c:v>
                </c:pt>
                <c:pt idx="509">
                  <c:v>1177500</c:v>
                </c:pt>
                <c:pt idx="510">
                  <c:v>1208000</c:v>
                </c:pt>
                <c:pt idx="511">
                  <c:v>1218500</c:v>
                </c:pt>
                <c:pt idx="512">
                  <c:v>1214000</c:v>
                </c:pt>
                <c:pt idx="513">
                  <c:v>1217000</c:v>
                </c:pt>
                <c:pt idx="514">
                  <c:v>1224500</c:v>
                </c:pt>
                <c:pt idx="515">
                  <c:v>1246000</c:v>
                </c:pt>
                <c:pt idx="516">
                  <c:v>1239500</c:v>
                </c:pt>
                <c:pt idx="517">
                  <c:v>1257000</c:v>
                </c:pt>
                <c:pt idx="518">
                  <c:v>1260000</c:v>
                </c:pt>
                <c:pt idx="519">
                  <c:v>1263000</c:v>
                </c:pt>
                <c:pt idx="520">
                  <c:v>1242500</c:v>
                </c:pt>
                <c:pt idx="521">
                  <c:v>1257000</c:v>
                </c:pt>
                <c:pt idx="522">
                  <c:v>1272500</c:v>
                </c:pt>
                <c:pt idx="523">
                  <c:v>1266500</c:v>
                </c:pt>
                <c:pt idx="524">
                  <c:v>1292000</c:v>
                </c:pt>
                <c:pt idx="525">
                  <c:v>1305500</c:v>
                </c:pt>
                <c:pt idx="526">
                  <c:v>1302000</c:v>
                </c:pt>
                <c:pt idx="527">
                  <c:v>1300000</c:v>
                </c:pt>
                <c:pt idx="528">
                  <c:v>1290500</c:v>
                </c:pt>
                <c:pt idx="529">
                  <c:v>1287000</c:v>
                </c:pt>
                <c:pt idx="530">
                  <c:v>1284500</c:v>
                </c:pt>
                <c:pt idx="531">
                  <c:v>1285500</c:v>
                </c:pt>
                <c:pt idx="532">
                  <c:v>1293500</c:v>
                </c:pt>
                <c:pt idx="533">
                  <c:v>1289500</c:v>
                </c:pt>
                <c:pt idx="534">
                  <c:v>1283000</c:v>
                </c:pt>
                <c:pt idx="535">
                  <c:v>1244000</c:v>
                </c:pt>
                <c:pt idx="536">
                  <c:v>1241000</c:v>
                </c:pt>
                <c:pt idx="537">
                  <c:v>1224000</c:v>
                </c:pt>
                <c:pt idx="538">
                  <c:v>1221000</c:v>
                </c:pt>
                <c:pt idx="539">
                  <c:v>1251500</c:v>
                </c:pt>
                <c:pt idx="540">
                  <c:v>1236000</c:v>
                </c:pt>
                <c:pt idx="541">
                  <c:v>1240000</c:v>
                </c:pt>
                <c:pt idx="542">
                  <c:v>1231000</c:v>
                </c:pt>
                <c:pt idx="543">
                  <c:v>1242000</c:v>
                </c:pt>
                <c:pt idx="544">
                  <c:v>1237500</c:v>
                </c:pt>
                <c:pt idx="545">
                  <c:v>1218500</c:v>
                </c:pt>
                <c:pt idx="546">
                  <c:v>1218500</c:v>
                </c:pt>
                <c:pt idx="547">
                  <c:v>1194000</c:v>
                </c:pt>
                <c:pt idx="548">
                  <c:v>1167000</c:v>
                </c:pt>
                <c:pt idx="549">
                  <c:v>1184500</c:v>
                </c:pt>
                <c:pt idx="550">
                  <c:v>1159500</c:v>
                </c:pt>
                <c:pt idx="551">
                  <c:v>1149500</c:v>
                </c:pt>
                <c:pt idx="552">
                  <c:v>1176000</c:v>
                </c:pt>
                <c:pt idx="553">
                  <c:v>1192000</c:v>
                </c:pt>
                <c:pt idx="554">
                  <c:v>1181000</c:v>
                </c:pt>
                <c:pt idx="555">
                  <c:v>1183000</c:v>
                </c:pt>
                <c:pt idx="556">
                  <c:v>1172500</c:v>
                </c:pt>
                <c:pt idx="557">
                  <c:v>1155000</c:v>
                </c:pt>
                <c:pt idx="558">
                  <c:v>1147000</c:v>
                </c:pt>
                <c:pt idx="559">
                  <c:v>1150500</c:v>
                </c:pt>
                <c:pt idx="560">
                  <c:v>1114500</c:v>
                </c:pt>
                <c:pt idx="561">
                  <c:v>1089500</c:v>
                </c:pt>
                <c:pt idx="562">
                  <c:v>1150500</c:v>
                </c:pt>
                <c:pt idx="563">
                  <c:v>1176000</c:v>
                </c:pt>
                <c:pt idx="564">
                  <c:v>1141000</c:v>
                </c:pt>
                <c:pt idx="565">
                  <c:v>1167000</c:v>
                </c:pt>
                <c:pt idx="566">
                  <c:v>1189000</c:v>
                </c:pt>
                <c:pt idx="567">
                  <c:v>1182000</c:v>
                </c:pt>
                <c:pt idx="568">
                  <c:v>1176000</c:v>
                </c:pt>
                <c:pt idx="569">
                  <c:v>1178500</c:v>
                </c:pt>
                <c:pt idx="570">
                  <c:v>1195500</c:v>
                </c:pt>
                <c:pt idx="571">
                  <c:v>1182500</c:v>
                </c:pt>
                <c:pt idx="572">
                  <c:v>1224000</c:v>
                </c:pt>
                <c:pt idx="573">
                  <c:v>1132000</c:v>
                </c:pt>
                <c:pt idx="574">
                  <c:v>1153000</c:v>
                </c:pt>
                <c:pt idx="575">
                  <c:v>1168000</c:v>
                </c:pt>
                <c:pt idx="576">
                  <c:v>1191000</c:v>
                </c:pt>
                <c:pt idx="577">
                  <c:v>1206500</c:v>
                </c:pt>
                <c:pt idx="578">
                  <c:v>1200000</c:v>
                </c:pt>
                <c:pt idx="579">
                  <c:v>1243500</c:v>
                </c:pt>
                <c:pt idx="580">
                  <c:v>1262000</c:v>
                </c:pt>
                <c:pt idx="581">
                  <c:v>1210500</c:v>
                </c:pt>
                <c:pt idx="582">
                  <c:v>1184000</c:v>
                </c:pt>
                <c:pt idx="583">
                  <c:v>1140000</c:v>
                </c:pt>
                <c:pt idx="584">
                  <c:v>1148000</c:v>
                </c:pt>
                <c:pt idx="585">
                  <c:v>1250000</c:v>
                </c:pt>
                <c:pt idx="586">
                  <c:v>1292500</c:v>
                </c:pt>
                <c:pt idx="587">
                  <c:v>1311500</c:v>
                </c:pt>
                <c:pt idx="588">
                  <c:v>1313000</c:v>
                </c:pt>
                <c:pt idx="589">
                  <c:v>1292500</c:v>
                </c:pt>
                <c:pt idx="590">
                  <c:v>1285000</c:v>
                </c:pt>
                <c:pt idx="591">
                  <c:v>1300500</c:v>
                </c:pt>
                <c:pt idx="592">
                  <c:v>1312000</c:v>
                </c:pt>
                <c:pt idx="593">
                  <c:v>1337000</c:v>
                </c:pt>
                <c:pt idx="594">
                  <c:v>1336500</c:v>
                </c:pt>
                <c:pt idx="595">
                  <c:v>1339000</c:v>
                </c:pt>
                <c:pt idx="596">
                  <c:v>1321000</c:v>
                </c:pt>
                <c:pt idx="597">
                  <c:v>1312000</c:v>
                </c:pt>
                <c:pt idx="598">
                  <c:v>1310000</c:v>
                </c:pt>
                <c:pt idx="599">
                  <c:v>1317500</c:v>
                </c:pt>
                <c:pt idx="600">
                  <c:v>1339500</c:v>
                </c:pt>
                <c:pt idx="601">
                  <c:v>1340000</c:v>
                </c:pt>
                <c:pt idx="602">
                  <c:v>1312000</c:v>
                </c:pt>
                <c:pt idx="603">
                  <c:v>1305000</c:v>
                </c:pt>
                <c:pt idx="604">
                  <c:v>1327500</c:v>
                </c:pt>
                <c:pt idx="605">
                  <c:v>1323000</c:v>
                </c:pt>
                <c:pt idx="606">
                  <c:v>1340500</c:v>
                </c:pt>
                <c:pt idx="607">
                  <c:v>1333500</c:v>
                </c:pt>
                <c:pt idx="608">
                  <c:v>1359500</c:v>
                </c:pt>
                <c:pt idx="609">
                  <c:v>1350000</c:v>
                </c:pt>
                <c:pt idx="610">
                  <c:v>1345000</c:v>
                </c:pt>
                <c:pt idx="611">
                  <c:v>1328500</c:v>
                </c:pt>
                <c:pt idx="612">
                  <c:v>1328000</c:v>
                </c:pt>
                <c:pt idx="613">
                  <c:v>1310000</c:v>
                </c:pt>
                <c:pt idx="614">
                  <c:v>1291500</c:v>
                </c:pt>
                <c:pt idx="615">
                  <c:v>1276000</c:v>
                </c:pt>
                <c:pt idx="616">
                  <c:v>1266500</c:v>
                </c:pt>
                <c:pt idx="617">
                  <c:v>1327000</c:v>
                </c:pt>
                <c:pt idx="618">
                  <c:v>1317500</c:v>
                </c:pt>
                <c:pt idx="619">
                  <c:v>1358500</c:v>
                </c:pt>
                <c:pt idx="620">
                  <c:v>1326500</c:v>
                </c:pt>
                <c:pt idx="621">
                  <c:v>1326500</c:v>
                </c:pt>
                <c:pt idx="622">
                  <c:v>1325000</c:v>
                </c:pt>
                <c:pt idx="623">
                  <c:v>1325500</c:v>
                </c:pt>
                <c:pt idx="624">
                  <c:v>1374500</c:v>
                </c:pt>
                <c:pt idx="625">
                  <c:v>1355000</c:v>
                </c:pt>
                <c:pt idx="626">
                  <c:v>1359000</c:v>
                </c:pt>
                <c:pt idx="627">
                  <c:v>1352500</c:v>
                </c:pt>
                <c:pt idx="628">
                  <c:v>1293000</c:v>
                </c:pt>
                <c:pt idx="629">
                  <c:v>1262000</c:v>
                </c:pt>
                <c:pt idx="630">
                  <c:v>1259500</c:v>
                </c:pt>
                <c:pt idx="631">
                  <c:v>1289000</c:v>
                </c:pt>
                <c:pt idx="632">
                  <c:v>1287500</c:v>
                </c:pt>
                <c:pt idx="633">
                  <c:v>1317000</c:v>
                </c:pt>
                <c:pt idx="634">
                  <c:v>1313500</c:v>
                </c:pt>
                <c:pt idx="635">
                  <c:v>1305000</c:v>
                </c:pt>
                <c:pt idx="636">
                  <c:v>1284000</c:v>
                </c:pt>
                <c:pt idx="637">
                  <c:v>1301500</c:v>
                </c:pt>
                <c:pt idx="638">
                  <c:v>1326000</c:v>
                </c:pt>
                <c:pt idx="639">
                  <c:v>1321000</c:v>
                </c:pt>
                <c:pt idx="640">
                  <c:v>1345500</c:v>
                </c:pt>
                <c:pt idx="641">
                  <c:v>1334000</c:v>
                </c:pt>
                <c:pt idx="642">
                  <c:v>1352500</c:v>
                </c:pt>
                <c:pt idx="643">
                  <c:v>1398000</c:v>
                </c:pt>
                <c:pt idx="644">
                  <c:v>1373000</c:v>
                </c:pt>
                <c:pt idx="645">
                  <c:v>1355500</c:v>
                </c:pt>
                <c:pt idx="646">
                  <c:v>1280000</c:v>
                </c:pt>
                <c:pt idx="647">
                  <c:v>1250000</c:v>
                </c:pt>
                <c:pt idx="648">
                  <c:v>1255500</c:v>
                </c:pt>
                <c:pt idx="649">
                  <c:v>1242000</c:v>
                </c:pt>
                <c:pt idx="650">
                  <c:v>1244000</c:v>
                </c:pt>
                <c:pt idx="651">
                  <c:v>1230500</c:v>
                </c:pt>
                <c:pt idx="652">
                  <c:v>1232000</c:v>
                </c:pt>
                <c:pt idx="653">
                  <c:v>1228500</c:v>
                </c:pt>
                <c:pt idx="654">
                  <c:v>1173000</c:v>
                </c:pt>
                <c:pt idx="655">
                  <c:v>1148500</c:v>
                </c:pt>
                <c:pt idx="656">
                  <c:v>1173500</c:v>
                </c:pt>
                <c:pt idx="657">
                  <c:v>1176500</c:v>
                </c:pt>
                <c:pt idx="658">
                  <c:v>1167500</c:v>
                </c:pt>
                <c:pt idx="659">
                  <c:v>1170500</c:v>
                </c:pt>
                <c:pt idx="660">
                  <c:v>1133000</c:v>
                </c:pt>
                <c:pt idx="661">
                  <c:v>1131500</c:v>
                </c:pt>
                <c:pt idx="662">
                  <c:v>1143500</c:v>
                </c:pt>
                <c:pt idx="663">
                  <c:v>1158500</c:v>
                </c:pt>
                <c:pt idx="664">
                  <c:v>1151500</c:v>
                </c:pt>
                <c:pt idx="665">
                  <c:v>1153500</c:v>
                </c:pt>
                <c:pt idx="666">
                  <c:v>1161000</c:v>
                </c:pt>
                <c:pt idx="667">
                  <c:v>1162500</c:v>
                </c:pt>
                <c:pt idx="668">
                  <c:v>1134000</c:v>
                </c:pt>
                <c:pt idx="669">
                  <c:v>1114500</c:v>
                </c:pt>
                <c:pt idx="670">
                  <c:v>1113000</c:v>
                </c:pt>
                <c:pt idx="671">
                  <c:v>1103500</c:v>
                </c:pt>
                <c:pt idx="672">
                  <c:v>1065500</c:v>
                </c:pt>
                <c:pt idx="673">
                  <c:v>1069500</c:v>
                </c:pt>
                <c:pt idx="674">
                  <c:v>1066500</c:v>
                </c:pt>
                <c:pt idx="675">
                  <c:v>1068000</c:v>
                </c:pt>
                <c:pt idx="676">
                  <c:v>1071500</c:v>
                </c:pt>
                <c:pt idx="677">
                  <c:v>1073000</c:v>
                </c:pt>
                <c:pt idx="678">
                  <c:v>1075000</c:v>
                </c:pt>
                <c:pt idx="679">
                  <c:v>1060500</c:v>
                </c:pt>
                <c:pt idx="680">
                  <c:v>1069500</c:v>
                </c:pt>
                <c:pt idx="681">
                  <c:v>1072000</c:v>
                </c:pt>
                <c:pt idx="682">
                  <c:v>1053000</c:v>
                </c:pt>
                <c:pt idx="683">
                  <c:v>1055500</c:v>
                </c:pt>
                <c:pt idx="684">
                  <c:v>1076500</c:v>
                </c:pt>
                <c:pt idx="685">
                  <c:v>1075500</c:v>
                </c:pt>
                <c:pt idx="686">
                  <c:v>1114000</c:v>
                </c:pt>
                <c:pt idx="687">
                  <c:v>1122000</c:v>
                </c:pt>
                <c:pt idx="688">
                  <c:v>1123500</c:v>
                </c:pt>
                <c:pt idx="689">
                  <c:v>1123000</c:v>
                </c:pt>
                <c:pt idx="690">
                  <c:v>1123500</c:v>
                </c:pt>
                <c:pt idx="691">
                  <c:v>1109500</c:v>
                </c:pt>
                <c:pt idx="692">
                  <c:v>1118500</c:v>
                </c:pt>
                <c:pt idx="693">
                  <c:v>1110500</c:v>
                </c:pt>
                <c:pt idx="694">
                  <c:v>1116000</c:v>
                </c:pt>
                <c:pt idx="695">
                  <c:v>1112000</c:v>
                </c:pt>
                <c:pt idx="696">
                  <c:v>1104000</c:v>
                </c:pt>
                <c:pt idx="697">
                  <c:v>1087500</c:v>
                </c:pt>
                <c:pt idx="698">
                  <c:v>1088000</c:v>
                </c:pt>
                <c:pt idx="699">
                  <c:v>1101000</c:v>
                </c:pt>
                <c:pt idx="700">
                  <c:v>1103500</c:v>
                </c:pt>
                <c:pt idx="701">
                  <c:v>1088500</c:v>
                </c:pt>
                <c:pt idx="702">
                  <c:v>1079500</c:v>
                </c:pt>
                <c:pt idx="703">
                  <c:v>1089000</c:v>
                </c:pt>
                <c:pt idx="704">
                  <c:v>1100000</c:v>
                </c:pt>
                <c:pt idx="705">
                  <c:v>1102500</c:v>
                </c:pt>
                <c:pt idx="706">
                  <c:v>1100500</c:v>
                </c:pt>
                <c:pt idx="707">
                  <c:v>1094500</c:v>
                </c:pt>
                <c:pt idx="708">
                  <c:v>1095000</c:v>
                </c:pt>
                <c:pt idx="709">
                  <c:v>1093500</c:v>
                </c:pt>
                <c:pt idx="710">
                  <c:v>1085000</c:v>
                </c:pt>
                <c:pt idx="711">
                  <c:v>1091000</c:v>
                </c:pt>
                <c:pt idx="712">
                  <c:v>1053000</c:v>
                </c:pt>
                <c:pt idx="713">
                  <c:v>1038500</c:v>
                </c:pt>
                <c:pt idx="714">
                  <c:v>1033500</c:v>
                </c:pt>
                <c:pt idx="715">
                  <c:v>1017000</c:v>
                </c:pt>
                <c:pt idx="716">
                  <c:v>1012000</c:v>
                </c:pt>
                <c:pt idx="717">
                  <c:v>999500</c:v>
                </c:pt>
                <c:pt idx="718">
                  <c:v>999500</c:v>
                </c:pt>
                <c:pt idx="719">
                  <c:v>989500</c:v>
                </c:pt>
                <c:pt idx="720">
                  <c:v>977000</c:v>
                </c:pt>
                <c:pt idx="721">
                  <c:v>967000</c:v>
                </c:pt>
                <c:pt idx="722">
                  <c:v>955000</c:v>
                </c:pt>
                <c:pt idx="723">
                  <c:v>962000</c:v>
                </c:pt>
                <c:pt idx="724">
                  <c:v>970000</c:v>
                </c:pt>
                <c:pt idx="725">
                  <c:v>979000</c:v>
                </c:pt>
                <c:pt idx="726">
                  <c:v>993000</c:v>
                </c:pt>
                <c:pt idx="727">
                  <c:v>1000000</c:v>
                </c:pt>
                <c:pt idx="728">
                  <c:v>982000</c:v>
                </c:pt>
                <c:pt idx="729">
                  <c:v>987500</c:v>
                </c:pt>
                <c:pt idx="730">
                  <c:v>980000</c:v>
                </c:pt>
                <c:pt idx="731">
                  <c:v>980000</c:v>
                </c:pt>
                <c:pt idx="732">
                  <c:v>986500</c:v>
                </c:pt>
                <c:pt idx="733">
                  <c:v>969500</c:v>
                </c:pt>
                <c:pt idx="734">
                  <c:v>971500</c:v>
                </c:pt>
                <c:pt idx="735">
                  <c:v>972000</c:v>
                </c:pt>
                <c:pt idx="736">
                  <c:v>971000</c:v>
                </c:pt>
                <c:pt idx="737">
                  <c:v>981500</c:v>
                </c:pt>
                <c:pt idx="738">
                  <c:v>987500</c:v>
                </c:pt>
                <c:pt idx="739">
                  <c:v>987000</c:v>
                </c:pt>
                <c:pt idx="740">
                  <c:v>985000</c:v>
                </c:pt>
                <c:pt idx="741">
                  <c:v>990000</c:v>
                </c:pt>
                <c:pt idx="742">
                  <c:v>1005000</c:v>
                </c:pt>
                <c:pt idx="743">
                  <c:v>1012500</c:v>
                </c:pt>
                <c:pt idx="744">
                  <c:v>1015500</c:v>
                </c:pt>
                <c:pt idx="745">
                  <c:v>1016500</c:v>
                </c:pt>
                <c:pt idx="746">
                  <c:v>1011500</c:v>
                </c:pt>
                <c:pt idx="747">
                  <c:v>1012500</c:v>
                </c:pt>
                <c:pt idx="748">
                  <c:v>1012500</c:v>
                </c:pt>
                <c:pt idx="749">
                  <c:v>1010500</c:v>
                </c:pt>
                <c:pt idx="750">
                  <c:v>990000</c:v>
                </c:pt>
                <c:pt idx="751">
                  <c:v>991500</c:v>
                </c:pt>
                <c:pt idx="752">
                  <c:v>990500</c:v>
                </c:pt>
                <c:pt idx="753">
                  <c:v>1006500</c:v>
                </c:pt>
                <c:pt idx="754">
                  <c:v>1020500</c:v>
                </c:pt>
                <c:pt idx="755">
                  <c:v>1018000</c:v>
                </c:pt>
                <c:pt idx="756">
                  <c:v>1025000</c:v>
                </c:pt>
                <c:pt idx="757">
                  <c:v>1042000</c:v>
                </c:pt>
                <c:pt idx="758">
                  <c:v>1027500</c:v>
                </c:pt>
                <c:pt idx="759">
                  <c:v>1029000</c:v>
                </c:pt>
                <c:pt idx="760">
                  <c:v>1029000</c:v>
                </c:pt>
                <c:pt idx="761">
                  <c:v>1027500</c:v>
                </c:pt>
                <c:pt idx="762">
                  <c:v>1025000</c:v>
                </c:pt>
                <c:pt idx="763">
                  <c:v>1021500</c:v>
                </c:pt>
                <c:pt idx="764">
                  <c:v>1022500</c:v>
                </c:pt>
                <c:pt idx="765">
                  <c:v>1008500</c:v>
                </c:pt>
                <c:pt idx="766">
                  <c:v>1020000</c:v>
                </c:pt>
                <c:pt idx="767">
                  <c:v>1020000</c:v>
                </c:pt>
                <c:pt idx="768">
                  <c:v>1021000</c:v>
                </c:pt>
                <c:pt idx="769">
                  <c:v>1023500</c:v>
                </c:pt>
                <c:pt idx="770">
                  <c:v>1015500</c:v>
                </c:pt>
                <c:pt idx="771">
                  <c:v>1007500</c:v>
                </c:pt>
                <c:pt idx="772">
                  <c:v>1002000</c:v>
                </c:pt>
                <c:pt idx="773">
                  <c:v>1025000</c:v>
                </c:pt>
                <c:pt idx="774">
                  <c:v>1020500</c:v>
                </c:pt>
                <c:pt idx="775">
                  <c:v>1018500</c:v>
                </c:pt>
                <c:pt idx="776">
                  <c:v>1019000</c:v>
                </c:pt>
                <c:pt idx="777">
                  <c:v>1016000</c:v>
                </c:pt>
                <c:pt idx="778">
                  <c:v>1015000</c:v>
                </c:pt>
                <c:pt idx="779">
                  <c:v>1011500</c:v>
                </c:pt>
                <c:pt idx="780">
                  <c:v>1029500</c:v>
                </c:pt>
                <c:pt idx="781">
                  <c:v>1019000</c:v>
                </c:pt>
                <c:pt idx="782">
                  <c:v>1000000</c:v>
                </c:pt>
                <c:pt idx="783">
                  <c:v>975000</c:v>
                </c:pt>
                <c:pt idx="784">
                  <c:v>959000</c:v>
                </c:pt>
                <c:pt idx="785">
                  <c:v>949000</c:v>
                </c:pt>
                <c:pt idx="786">
                  <c:v>948500</c:v>
                </c:pt>
                <c:pt idx="787">
                  <c:v>940500</c:v>
                </c:pt>
                <c:pt idx="788">
                  <c:v>935000</c:v>
                </c:pt>
                <c:pt idx="789">
                  <c:v>931500</c:v>
                </c:pt>
                <c:pt idx="790">
                  <c:v>914500</c:v>
                </c:pt>
                <c:pt idx="791">
                  <c:v>923500</c:v>
                </c:pt>
                <c:pt idx="792">
                  <c:v>891500</c:v>
                </c:pt>
                <c:pt idx="793">
                  <c:v>900500</c:v>
                </c:pt>
                <c:pt idx="794">
                  <c:v>930000</c:v>
                </c:pt>
                <c:pt idx="795">
                  <c:v>935000</c:v>
                </c:pt>
                <c:pt idx="796">
                  <c:v>946500</c:v>
                </c:pt>
                <c:pt idx="797">
                  <c:v>965000</c:v>
                </c:pt>
                <c:pt idx="798">
                  <c:v>969000</c:v>
                </c:pt>
                <c:pt idx="799">
                  <c:v>978500</c:v>
                </c:pt>
                <c:pt idx="800">
                  <c:v>979000</c:v>
                </c:pt>
                <c:pt idx="801">
                  <c:v>970500</c:v>
                </c:pt>
                <c:pt idx="802">
                  <c:v>967500</c:v>
                </c:pt>
                <c:pt idx="803">
                  <c:v>980500</c:v>
                </c:pt>
                <c:pt idx="804">
                  <c:v>979500</c:v>
                </c:pt>
                <c:pt idx="805">
                  <c:v>993500</c:v>
                </c:pt>
                <c:pt idx="806">
                  <c:v>992500</c:v>
                </c:pt>
                <c:pt idx="807">
                  <c:v>1015000</c:v>
                </c:pt>
                <c:pt idx="808">
                  <c:v>1000500</c:v>
                </c:pt>
                <c:pt idx="809">
                  <c:v>1003000</c:v>
                </c:pt>
                <c:pt idx="810">
                  <c:v>1003500</c:v>
                </c:pt>
                <c:pt idx="811">
                  <c:v>998500</c:v>
                </c:pt>
                <c:pt idx="812">
                  <c:v>995000</c:v>
                </c:pt>
                <c:pt idx="813">
                  <c:v>1007000</c:v>
                </c:pt>
                <c:pt idx="814">
                  <c:v>1021000</c:v>
                </c:pt>
                <c:pt idx="815">
                  <c:v>1019000</c:v>
                </c:pt>
                <c:pt idx="816">
                  <c:v>1014500</c:v>
                </c:pt>
                <c:pt idx="817">
                  <c:v>1010000</c:v>
                </c:pt>
                <c:pt idx="818">
                  <c:v>1012000</c:v>
                </c:pt>
                <c:pt idx="819">
                  <c:v>1008500</c:v>
                </c:pt>
                <c:pt idx="820">
                  <c:v>1015000</c:v>
                </c:pt>
                <c:pt idx="821">
                  <c:v>1017500</c:v>
                </c:pt>
                <c:pt idx="822">
                  <c:v>1010000</c:v>
                </c:pt>
                <c:pt idx="823">
                  <c:v>993000</c:v>
                </c:pt>
                <c:pt idx="824">
                  <c:v>989500</c:v>
                </c:pt>
                <c:pt idx="825">
                  <c:v>989500</c:v>
                </c:pt>
                <c:pt idx="826">
                  <c:v>987500</c:v>
                </c:pt>
                <c:pt idx="827">
                  <c:v>989500</c:v>
                </c:pt>
                <c:pt idx="828">
                  <c:v>993000</c:v>
                </c:pt>
                <c:pt idx="829">
                  <c:v>992500</c:v>
                </c:pt>
                <c:pt idx="830">
                  <c:v>994500</c:v>
                </c:pt>
                <c:pt idx="831">
                  <c:v>983500</c:v>
                </c:pt>
                <c:pt idx="832">
                  <c:v>984000</c:v>
                </c:pt>
                <c:pt idx="833">
                  <c:v>981500</c:v>
                </c:pt>
                <c:pt idx="834">
                  <c:v>982500</c:v>
                </c:pt>
                <c:pt idx="835">
                  <c:v>982000</c:v>
                </c:pt>
                <c:pt idx="836">
                  <c:v>978500</c:v>
                </c:pt>
                <c:pt idx="837">
                  <c:v>978500</c:v>
                </c:pt>
                <c:pt idx="838">
                  <c:v>975500</c:v>
                </c:pt>
                <c:pt idx="839">
                  <c:v>968500</c:v>
                </c:pt>
                <c:pt idx="840">
                  <c:v>984000</c:v>
                </c:pt>
                <c:pt idx="841">
                  <c:v>975500</c:v>
                </c:pt>
                <c:pt idx="842">
                  <c:v>984500</c:v>
                </c:pt>
                <c:pt idx="843">
                  <c:v>985500</c:v>
                </c:pt>
                <c:pt idx="844">
                  <c:v>999000</c:v>
                </c:pt>
                <c:pt idx="845">
                  <c:v>1007500</c:v>
                </c:pt>
                <c:pt idx="846">
                  <c:v>1006500</c:v>
                </c:pt>
                <c:pt idx="847">
                  <c:v>1012000</c:v>
                </c:pt>
                <c:pt idx="848">
                  <c:v>1017500</c:v>
                </c:pt>
                <c:pt idx="849">
                  <c:v>1003000</c:v>
                </c:pt>
                <c:pt idx="850">
                  <c:v>996000</c:v>
                </c:pt>
                <c:pt idx="851">
                  <c:v>997500</c:v>
                </c:pt>
                <c:pt idx="852">
                  <c:v>1000000</c:v>
                </c:pt>
                <c:pt idx="853">
                  <c:v>1000000</c:v>
                </c:pt>
                <c:pt idx="854">
                  <c:v>1005000</c:v>
                </c:pt>
                <c:pt idx="855">
                  <c:v>1005000</c:v>
                </c:pt>
                <c:pt idx="856">
                  <c:v>1005000</c:v>
                </c:pt>
                <c:pt idx="857">
                  <c:v>1000000</c:v>
                </c:pt>
                <c:pt idx="858">
                  <c:v>1005000</c:v>
                </c:pt>
                <c:pt idx="859">
                  <c:v>1005000</c:v>
                </c:pt>
                <c:pt idx="860">
                  <c:v>1015000</c:v>
                </c:pt>
                <c:pt idx="861">
                  <c:v>1020000</c:v>
                </c:pt>
                <c:pt idx="862">
                  <c:v>1025000</c:v>
                </c:pt>
                <c:pt idx="863">
                  <c:v>1030000</c:v>
                </c:pt>
                <c:pt idx="864">
                  <c:v>1030000</c:v>
                </c:pt>
                <c:pt idx="865">
                  <c:v>1040000</c:v>
                </c:pt>
                <c:pt idx="866">
                  <c:v>1035000</c:v>
                </c:pt>
                <c:pt idx="867">
                  <c:v>1040000</c:v>
                </c:pt>
                <c:pt idx="868">
                  <c:v>1030000</c:v>
                </c:pt>
                <c:pt idx="869">
                  <c:v>1040000</c:v>
                </c:pt>
                <c:pt idx="870">
                  <c:v>1030000</c:v>
                </c:pt>
                <c:pt idx="871">
                  <c:v>1040000</c:v>
                </c:pt>
                <c:pt idx="872">
                  <c:v>1040000</c:v>
                </c:pt>
                <c:pt idx="873">
                  <c:v>1040000</c:v>
                </c:pt>
                <c:pt idx="874">
                  <c:v>1055000</c:v>
                </c:pt>
                <c:pt idx="875">
                  <c:v>1045000</c:v>
                </c:pt>
                <c:pt idx="876">
                  <c:v>1035000</c:v>
                </c:pt>
                <c:pt idx="877">
                  <c:v>1045000</c:v>
                </c:pt>
                <c:pt idx="878">
                  <c:v>1050000</c:v>
                </c:pt>
                <c:pt idx="879">
                  <c:v>1045000</c:v>
                </c:pt>
                <c:pt idx="880">
                  <c:v>1040000</c:v>
                </c:pt>
                <c:pt idx="881">
                  <c:v>1030000</c:v>
                </c:pt>
                <c:pt idx="882">
                  <c:v>1030000</c:v>
                </c:pt>
                <c:pt idx="883">
                  <c:v>1025000</c:v>
                </c:pt>
                <c:pt idx="884">
                  <c:v>1020000</c:v>
                </c:pt>
                <c:pt idx="885">
                  <c:v>1020000</c:v>
                </c:pt>
                <c:pt idx="886">
                  <c:v>1025000</c:v>
                </c:pt>
                <c:pt idx="887">
                  <c:v>1005000</c:v>
                </c:pt>
                <c:pt idx="888">
                  <c:v>990000</c:v>
                </c:pt>
                <c:pt idx="889">
                  <c:v>990000</c:v>
                </c:pt>
                <c:pt idx="890">
                  <c:v>985000</c:v>
                </c:pt>
                <c:pt idx="891">
                  <c:v>985000</c:v>
                </c:pt>
                <c:pt idx="892">
                  <c:v>995000</c:v>
                </c:pt>
                <c:pt idx="893">
                  <c:v>975000</c:v>
                </c:pt>
                <c:pt idx="894">
                  <c:v>980000</c:v>
                </c:pt>
                <c:pt idx="895">
                  <c:v>975000</c:v>
                </c:pt>
                <c:pt idx="896">
                  <c:v>990000</c:v>
                </c:pt>
                <c:pt idx="897">
                  <c:v>995000</c:v>
                </c:pt>
                <c:pt idx="898">
                  <c:v>1005000</c:v>
                </c:pt>
                <c:pt idx="899">
                  <c:v>1020000</c:v>
                </c:pt>
                <c:pt idx="900">
                  <c:v>1020000</c:v>
                </c:pt>
                <c:pt idx="901">
                  <c:v>1015000</c:v>
                </c:pt>
                <c:pt idx="902">
                  <c:v>995000</c:v>
                </c:pt>
                <c:pt idx="903">
                  <c:v>1005000</c:v>
                </c:pt>
                <c:pt idx="904">
                  <c:v>1000000</c:v>
                </c:pt>
                <c:pt idx="905">
                  <c:v>1000000</c:v>
                </c:pt>
                <c:pt idx="906">
                  <c:v>1020000</c:v>
                </c:pt>
                <c:pt idx="907">
                  <c:v>1020000</c:v>
                </c:pt>
                <c:pt idx="908">
                  <c:v>1000000</c:v>
                </c:pt>
                <c:pt idx="909">
                  <c:v>1000000</c:v>
                </c:pt>
                <c:pt idx="910">
                  <c:v>995000</c:v>
                </c:pt>
                <c:pt idx="911">
                  <c:v>995000</c:v>
                </c:pt>
                <c:pt idx="912">
                  <c:v>995000</c:v>
                </c:pt>
                <c:pt idx="913">
                  <c:v>995000</c:v>
                </c:pt>
                <c:pt idx="914">
                  <c:v>1005000</c:v>
                </c:pt>
                <c:pt idx="915">
                  <c:v>1010000</c:v>
                </c:pt>
                <c:pt idx="916">
                  <c:v>1015000</c:v>
                </c:pt>
                <c:pt idx="917">
                  <c:v>1015000</c:v>
                </c:pt>
                <c:pt idx="918">
                  <c:v>995000</c:v>
                </c:pt>
                <c:pt idx="919">
                  <c:v>990000</c:v>
                </c:pt>
                <c:pt idx="920">
                  <c:v>990000</c:v>
                </c:pt>
                <c:pt idx="921">
                  <c:v>1000000</c:v>
                </c:pt>
                <c:pt idx="922">
                  <c:v>1000000</c:v>
                </c:pt>
                <c:pt idx="923">
                  <c:v>1020000</c:v>
                </c:pt>
                <c:pt idx="924">
                  <c:v>1025000</c:v>
                </c:pt>
                <c:pt idx="925">
                  <c:v>1050000</c:v>
                </c:pt>
                <c:pt idx="926">
                  <c:v>1050000</c:v>
                </c:pt>
                <c:pt idx="927">
                  <c:v>1050000</c:v>
                </c:pt>
                <c:pt idx="928">
                  <c:v>1040000</c:v>
                </c:pt>
                <c:pt idx="929">
                  <c:v>1020000</c:v>
                </c:pt>
                <c:pt idx="930">
                  <c:v>1010000</c:v>
                </c:pt>
                <c:pt idx="931">
                  <c:v>1005000</c:v>
                </c:pt>
                <c:pt idx="932">
                  <c:v>1015000</c:v>
                </c:pt>
                <c:pt idx="933">
                  <c:v>1010000</c:v>
                </c:pt>
                <c:pt idx="934">
                  <c:v>1005000</c:v>
                </c:pt>
                <c:pt idx="935">
                  <c:v>1005000</c:v>
                </c:pt>
                <c:pt idx="936">
                  <c:v>1015000</c:v>
                </c:pt>
                <c:pt idx="937">
                  <c:v>1015000</c:v>
                </c:pt>
                <c:pt idx="938">
                  <c:v>1015000</c:v>
                </c:pt>
                <c:pt idx="939">
                  <c:v>1010000</c:v>
                </c:pt>
                <c:pt idx="940">
                  <c:v>1025000</c:v>
                </c:pt>
                <c:pt idx="941">
                  <c:v>1035000</c:v>
                </c:pt>
                <c:pt idx="942">
                  <c:v>1040000</c:v>
                </c:pt>
                <c:pt idx="943">
                  <c:v>1045000</c:v>
                </c:pt>
                <c:pt idx="944">
                  <c:v>1055000</c:v>
                </c:pt>
                <c:pt idx="945">
                  <c:v>1055000</c:v>
                </c:pt>
                <c:pt idx="946">
                  <c:v>1035000</c:v>
                </c:pt>
                <c:pt idx="947">
                  <c:v>1035000</c:v>
                </c:pt>
                <c:pt idx="948">
                  <c:v>1040000</c:v>
                </c:pt>
                <c:pt idx="949">
                  <c:v>1045000</c:v>
                </c:pt>
                <c:pt idx="950">
                  <c:v>1055000</c:v>
                </c:pt>
                <c:pt idx="951">
                  <c:v>1075000</c:v>
                </c:pt>
                <c:pt idx="952">
                  <c:v>1080000</c:v>
                </c:pt>
                <c:pt idx="953">
                  <c:v>1065000</c:v>
                </c:pt>
                <c:pt idx="954">
                  <c:v>1075000</c:v>
                </c:pt>
                <c:pt idx="955">
                  <c:v>1060000</c:v>
                </c:pt>
                <c:pt idx="956">
                  <c:v>1090000</c:v>
                </c:pt>
                <c:pt idx="957">
                  <c:v>1100000</c:v>
                </c:pt>
                <c:pt idx="958">
                  <c:v>1055000</c:v>
                </c:pt>
                <c:pt idx="959">
                  <c:v>1045000</c:v>
                </c:pt>
                <c:pt idx="960">
                  <c:v>1060000</c:v>
                </c:pt>
                <c:pt idx="961">
                  <c:v>1075000</c:v>
                </c:pt>
                <c:pt idx="962">
                  <c:v>1075000</c:v>
                </c:pt>
                <c:pt idx="963">
                  <c:v>1070000</c:v>
                </c:pt>
                <c:pt idx="964">
                  <c:v>1030000</c:v>
                </c:pt>
                <c:pt idx="965">
                  <c:v>1040000</c:v>
                </c:pt>
                <c:pt idx="966">
                  <c:v>1015000</c:v>
                </c:pt>
                <c:pt idx="967">
                  <c:v>1055000</c:v>
                </c:pt>
                <c:pt idx="968">
                  <c:v>1095000</c:v>
                </c:pt>
                <c:pt idx="969">
                  <c:v>1085000</c:v>
                </c:pt>
                <c:pt idx="970">
                  <c:v>1120000</c:v>
                </c:pt>
                <c:pt idx="971">
                  <c:v>1110000</c:v>
                </c:pt>
                <c:pt idx="972">
                  <c:v>1130000</c:v>
                </c:pt>
                <c:pt idx="973">
                  <c:v>1160000</c:v>
                </c:pt>
                <c:pt idx="974">
                  <c:v>1185000</c:v>
                </c:pt>
                <c:pt idx="975">
                  <c:v>1170000</c:v>
                </c:pt>
                <c:pt idx="976">
                  <c:v>1160000</c:v>
                </c:pt>
                <c:pt idx="977">
                  <c:v>1170000</c:v>
                </c:pt>
                <c:pt idx="978">
                  <c:v>1160000</c:v>
                </c:pt>
                <c:pt idx="979">
                  <c:v>1150000</c:v>
                </c:pt>
                <c:pt idx="980">
                  <c:v>1170000</c:v>
                </c:pt>
                <c:pt idx="981">
                  <c:v>1160000</c:v>
                </c:pt>
                <c:pt idx="982">
                  <c:v>1185000</c:v>
                </c:pt>
                <c:pt idx="983">
                  <c:v>1160000</c:v>
                </c:pt>
                <c:pt idx="984">
                  <c:v>1170000</c:v>
                </c:pt>
                <c:pt idx="985">
                  <c:v>1130000</c:v>
                </c:pt>
                <c:pt idx="986">
                  <c:v>1140000</c:v>
                </c:pt>
                <c:pt idx="987">
                  <c:v>1140000</c:v>
                </c:pt>
                <c:pt idx="988">
                  <c:v>1105000</c:v>
                </c:pt>
                <c:pt idx="989">
                  <c:v>1080000</c:v>
                </c:pt>
                <c:pt idx="990">
                  <c:v>1055000</c:v>
                </c:pt>
                <c:pt idx="991">
                  <c:v>1060000</c:v>
                </c:pt>
                <c:pt idx="992">
                  <c:v>1070000</c:v>
                </c:pt>
                <c:pt idx="993">
                  <c:v>1070000</c:v>
                </c:pt>
                <c:pt idx="994">
                  <c:v>1070000</c:v>
                </c:pt>
                <c:pt idx="995">
                  <c:v>1050000</c:v>
                </c:pt>
                <c:pt idx="996">
                  <c:v>1050000</c:v>
                </c:pt>
                <c:pt idx="997">
                  <c:v>1055000</c:v>
                </c:pt>
                <c:pt idx="998">
                  <c:v>1060000</c:v>
                </c:pt>
                <c:pt idx="999">
                  <c:v>1065000</c:v>
                </c:pt>
                <c:pt idx="1000">
                  <c:v>1070000</c:v>
                </c:pt>
                <c:pt idx="1001">
                  <c:v>1070000</c:v>
                </c:pt>
                <c:pt idx="1002">
                  <c:v>1060000</c:v>
                </c:pt>
                <c:pt idx="1003">
                  <c:v>1055000</c:v>
                </c:pt>
                <c:pt idx="1004">
                  <c:v>1060000</c:v>
                </c:pt>
                <c:pt idx="1005">
                  <c:v>1075000</c:v>
                </c:pt>
                <c:pt idx="1006">
                  <c:v>1080000</c:v>
                </c:pt>
                <c:pt idx="1007">
                  <c:v>1075000</c:v>
                </c:pt>
                <c:pt idx="1008">
                  <c:v>1085000</c:v>
                </c:pt>
                <c:pt idx="1009">
                  <c:v>1080000</c:v>
                </c:pt>
                <c:pt idx="1010">
                  <c:v>1085000</c:v>
                </c:pt>
                <c:pt idx="1011">
                  <c:v>1080000</c:v>
                </c:pt>
                <c:pt idx="1012">
                  <c:v>1075000</c:v>
                </c:pt>
                <c:pt idx="1013">
                  <c:v>1080000</c:v>
                </c:pt>
                <c:pt idx="1014">
                  <c:v>1080000</c:v>
                </c:pt>
                <c:pt idx="1015">
                  <c:v>1095000</c:v>
                </c:pt>
                <c:pt idx="1016">
                  <c:v>1100000</c:v>
                </c:pt>
                <c:pt idx="1017">
                  <c:v>1090000</c:v>
                </c:pt>
                <c:pt idx="1018">
                  <c:v>1070000</c:v>
                </c:pt>
                <c:pt idx="1019">
                  <c:v>1060000</c:v>
                </c:pt>
                <c:pt idx="1020">
                  <c:v>1050000</c:v>
                </c:pt>
                <c:pt idx="1021">
                  <c:v>1035000</c:v>
                </c:pt>
                <c:pt idx="1022">
                  <c:v>1025000</c:v>
                </c:pt>
                <c:pt idx="1023">
                  <c:v>1025000</c:v>
                </c:pt>
                <c:pt idx="1024">
                  <c:v>1030000</c:v>
                </c:pt>
                <c:pt idx="1025">
                  <c:v>1025000</c:v>
                </c:pt>
                <c:pt idx="1026">
                  <c:v>1025000</c:v>
                </c:pt>
                <c:pt idx="1027">
                  <c:v>1025000</c:v>
                </c:pt>
                <c:pt idx="1028">
                  <c:v>1045000</c:v>
                </c:pt>
                <c:pt idx="1029">
                  <c:v>1035000</c:v>
                </c:pt>
                <c:pt idx="1030">
                  <c:v>1045000</c:v>
                </c:pt>
                <c:pt idx="1031">
                  <c:v>1020000</c:v>
                </c:pt>
                <c:pt idx="1032">
                  <c:v>1035000</c:v>
                </c:pt>
                <c:pt idx="1033">
                  <c:v>1035000</c:v>
                </c:pt>
                <c:pt idx="1034">
                  <c:v>1050000</c:v>
                </c:pt>
                <c:pt idx="1035">
                  <c:v>1045000</c:v>
                </c:pt>
                <c:pt idx="1036">
                  <c:v>1045000</c:v>
                </c:pt>
                <c:pt idx="1037">
                  <c:v>1050000</c:v>
                </c:pt>
                <c:pt idx="1038">
                  <c:v>1045000</c:v>
                </c:pt>
                <c:pt idx="1039">
                  <c:v>1035000</c:v>
                </c:pt>
                <c:pt idx="1040">
                  <c:v>1035000</c:v>
                </c:pt>
                <c:pt idx="1041">
                  <c:v>1015000</c:v>
                </c:pt>
                <c:pt idx="1042">
                  <c:v>1020000</c:v>
                </c:pt>
                <c:pt idx="1043">
                  <c:v>1030000</c:v>
                </c:pt>
                <c:pt idx="1044">
                  <c:v>1025000</c:v>
                </c:pt>
                <c:pt idx="1045">
                  <c:v>1040000</c:v>
                </c:pt>
                <c:pt idx="1046">
                  <c:v>1045000</c:v>
                </c:pt>
                <c:pt idx="1047">
                  <c:v>1045000</c:v>
                </c:pt>
                <c:pt idx="1048">
                  <c:v>1065000</c:v>
                </c:pt>
                <c:pt idx="1049">
                  <c:v>1065000</c:v>
                </c:pt>
                <c:pt idx="1050">
                  <c:v>1110000</c:v>
                </c:pt>
                <c:pt idx="1051">
                  <c:v>1115000</c:v>
                </c:pt>
                <c:pt idx="1052">
                  <c:v>1115000</c:v>
                </c:pt>
                <c:pt idx="1053">
                  <c:v>1110000</c:v>
                </c:pt>
                <c:pt idx="1054">
                  <c:v>1115000</c:v>
                </c:pt>
                <c:pt idx="1055">
                  <c:v>1110000</c:v>
                </c:pt>
                <c:pt idx="1056">
                  <c:v>1095000</c:v>
                </c:pt>
                <c:pt idx="1057">
                  <c:v>1075000</c:v>
                </c:pt>
                <c:pt idx="1058">
                  <c:v>1075000</c:v>
                </c:pt>
                <c:pt idx="1059">
                  <c:v>1075000</c:v>
                </c:pt>
                <c:pt idx="1060">
                  <c:v>1070000</c:v>
                </c:pt>
                <c:pt idx="1061">
                  <c:v>1075000</c:v>
                </c:pt>
                <c:pt idx="1062">
                  <c:v>1060000</c:v>
                </c:pt>
                <c:pt idx="1063">
                  <c:v>1045000</c:v>
                </c:pt>
                <c:pt idx="1064">
                  <c:v>1050000</c:v>
                </c:pt>
                <c:pt idx="1065">
                  <c:v>1060000</c:v>
                </c:pt>
                <c:pt idx="1066">
                  <c:v>1040000</c:v>
                </c:pt>
                <c:pt idx="1067">
                  <c:v>1015000</c:v>
                </c:pt>
                <c:pt idx="1068">
                  <c:v>1000000</c:v>
                </c:pt>
                <c:pt idx="1069">
                  <c:v>1005000</c:v>
                </c:pt>
                <c:pt idx="1070">
                  <c:v>1005000</c:v>
                </c:pt>
                <c:pt idx="1071">
                  <c:v>1020000</c:v>
                </c:pt>
                <c:pt idx="1072">
                  <c:v>1025000</c:v>
                </c:pt>
                <c:pt idx="1073">
                  <c:v>1030000</c:v>
                </c:pt>
                <c:pt idx="1074">
                  <c:v>1015000</c:v>
                </c:pt>
                <c:pt idx="1075">
                  <c:v>1015000</c:v>
                </c:pt>
                <c:pt idx="1076">
                  <c:v>1015000</c:v>
                </c:pt>
                <c:pt idx="1077">
                  <c:v>1030000</c:v>
                </c:pt>
                <c:pt idx="1078">
                  <c:v>1030000</c:v>
                </c:pt>
                <c:pt idx="1079">
                  <c:v>1040000</c:v>
                </c:pt>
                <c:pt idx="1080">
                  <c:v>1055000</c:v>
                </c:pt>
                <c:pt idx="1081">
                  <c:v>1050000</c:v>
                </c:pt>
                <c:pt idx="1082">
                  <c:v>1030000</c:v>
                </c:pt>
                <c:pt idx="1083">
                  <c:v>1045000</c:v>
                </c:pt>
                <c:pt idx="1084">
                  <c:v>1045000</c:v>
                </c:pt>
                <c:pt idx="1085">
                  <c:v>1050000</c:v>
                </c:pt>
                <c:pt idx="1086">
                  <c:v>1080000</c:v>
                </c:pt>
                <c:pt idx="1087">
                  <c:v>1080000</c:v>
                </c:pt>
                <c:pt idx="1088">
                  <c:v>1085000</c:v>
                </c:pt>
                <c:pt idx="1089">
                  <c:v>1065000</c:v>
                </c:pt>
                <c:pt idx="1090">
                  <c:v>1015000</c:v>
                </c:pt>
                <c:pt idx="1091">
                  <c:v>1025000</c:v>
                </c:pt>
                <c:pt idx="1092">
                  <c:v>1010000</c:v>
                </c:pt>
                <c:pt idx="1093">
                  <c:v>1040000</c:v>
                </c:pt>
                <c:pt idx="1094">
                  <c:v>1070000</c:v>
                </c:pt>
                <c:pt idx="1095">
                  <c:v>1100000</c:v>
                </c:pt>
                <c:pt idx="1096">
                  <c:v>1105000</c:v>
                </c:pt>
                <c:pt idx="1097">
                  <c:v>1110000</c:v>
                </c:pt>
                <c:pt idx="1098">
                  <c:v>1115000</c:v>
                </c:pt>
                <c:pt idx="1099">
                  <c:v>1110000</c:v>
                </c:pt>
                <c:pt idx="1100">
                  <c:v>1100000</c:v>
                </c:pt>
                <c:pt idx="1101">
                  <c:v>1095000</c:v>
                </c:pt>
                <c:pt idx="1102">
                  <c:v>1085000</c:v>
                </c:pt>
                <c:pt idx="1103">
                  <c:v>1080000</c:v>
                </c:pt>
                <c:pt idx="1104">
                  <c:v>1075000</c:v>
                </c:pt>
                <c:pt idx="1105">
                  <c:v>1080000</c:v>
                </c:pt>
                <c:pt idx="1106">
                  <c:v>1050000</c:v>
                </c:pt>
                <c:pt idx="1107">
                  <c:v>1065000</c:v>
                </c:pt>
                <c:pt idx="1108">
                  <c:v>1045000</c:v>
                </c:pt>
                <c:pt idx="1109">
                  <c:v>1045000</c:v>
                </c:pt>
                <c:pt idx="1110">
                  <c:v>1045000</c:v>
                </c:pt>
                <c:pt idx="1111">
                  <c:v>1040000</c:v>
                </c:pt>
                <c:pt idx="1112">
                  <c:v>1030000</c:v>
                </c:pt>
                <c:pt idx="1113">
                  <c:v>985000</c:v>
                </c:pt>
                <c:pt idx="1114">
                  <c:v>965000</c:v>
                </c:pt>
                <c:pt idx="1115">
                  <c:v>965000</c:v>
                </c:pt>
                <c:pt idx="1116">
                  <c:v>975000</c:v>
                </c:pt>
                <c:pt idx="1117">
                  <c:v>975000</c:v>
                </c:pt>
                <c:pt idx="1118">
                  <c:v>975000</c:v>
                </c:pt>
                <c:pt idx="1119">
                  <c:v>970000</c:v>
                </c:pt>
                <c:pt idx="1120">
                  <c:v>950000</c:v>
                </c:pt>
                <c:pt idx="1121">
                  <c:v>945000</c:v>
                </c:pt>
                <c:pt idx="1122">
                  <c:v>930000</c:v>
                </c:pt>
                <c:pt idx="1123">
                  <c:v>945000</c:v>
                </c:pt>
                <c:pt idx="1124">
                  <c:v>980000</c:v>
                </c:pt>
                <c:pt idx="1125">
                  <c:v>990000</c:v>
                </c:pt>
                <c:pt idx="1126">
                  <c:v>980000</c:v>
                </c:pt>
                <c:pt idx="1127">
                  <c:v>930000</c:v>
                </c:pt>
                <c:pt idx="1128">
                  <c:v>940000</c:v>
                </c:pt>
                <c:pt idx="1129">
                  <c:v>960000</c:v>
                </c:pt>
                <c:pt idx="1130">
                  <c:v>1000000</c:v>
                </c:pt>
                <c:pt idx="1131">
                  <c:v>915000</c:v>
                </c:pt>
                <c:pt idx="1132">
                  <c:v>975000</c:v>
                </c:pt>
                <c:pt idx="1133">
                  <c:v>975000</c:v>
                </c:pt>
                <c:pt idx="1134">
                  <c:v>1005000</c:v>
                </c:pt>
                <c:pt idx="1135">
                  <c:v>1010000</c:v>
                </c:pt>
                <c:pt idx="1136">
                  <c:v>1000000</c:v>
                </c:pt>
                <c:pt idx="1137">
                  <c:v>1030000</c:v>
                </c:pt>
                <c:pt idx="1138">
                  <c:v>1035000</c:v>
                </c:pt>
                <c:pt idx="1139">
                  <c:v>1105000</c:v>
                </c:pt>
                <c:pt idx="1140">
                  <c:v>1105000</c:v>
                </c:pt>
                <c:pt idx="1141">
                  <c:v>1115000</c:v>
                </c:pt>
                <c:pt idx="1142">
                  <c:v>1115000</c:v>
                </c:pt>
                <c:pt idx="1143">
                  <c:v>1095000</c:v>
                </c:pt>
                <c:pt idx="1144">
                  <c:v>1130000</c:v>
                </c:pt>
                <c:pt idx="1145">
                  <c:v>1120000</c:v>
                </c:pt>
                <c:pt idx="1146">
                  <c:v>1135000</c:v>
                </c:pt>
                <c:pt idx="1147">
                  <c:v>1080000</c:v>
                </c:pt>
                <c:pt idx="1148">
                  <c:v>1060000</c:v>
                </c:pt>
                <c:pt idx="1149">
                  <c:v>1085000</c:v>
                </c:pt>
                <c:pt idx="1150">
                  <c:v>1090000</c:v>
                </c:pt>
                <c:pt idx="1151">
                  <c:v>1075000</c:v>
                </c:pt>
                <c:pt idx="1152">
                  <c:v>1070000</c:v>
                </c:pt>
                <c:pt idx="1153">
                  <c:v>1075000</c:v>
                </c:pt>
                <c:pt idx="1154">
                  <c:v>1080000</c:v>
                </c:pt>
                <c:pt idx="1155">
                  <c:v>1085000</c:v>
                </c:pt>
                <c:pt idx="1156">
                  <c:v>1070000</c:v>
                </c:pt>
                <c:pt idx="1157">
                  <c:v>1070000</c:v>
                </c:pt>
                <c:pt idx="1158">
                  <c:v>1090000</c:v>
                </c:pt>
                <c:pt idx="1159">
                  <c:v>1070000</c:v>
                </c:pt>
                <c:pt idx="1160">
                  <c:v>1080000</c:v>
                </c:pt>
                <c:pt idx="1161">
                  <c:v>1070000</c:v>
                </c:pt>
                <c:pt idx="1162">
                  <c:v>1045000</c:v>
                </c:pt>
                <c:pt idx="1163">
                  <c:v>1060000</c:v>
                </c:pt>
                <c:pt idx="1164">
                  <c:v>1090000</c:v>
                </c:pt>
                <c:pt idx="1165">
                  <c:v>1095000</c:v>
                </c:pt>
                <c:pt idx="1166">
                  <c:v>1090000</c:v>
                </c:pt>
                <c:pt idx="1167">
                  <c:v>1060000</c:v>
                </c:pt>
                <c:pt idx="1168">
                  <c:v>1080000</c:v>
                </c:pt>
                <c:pt idx="1169">
                  <c:v>1045000</c:v>
                </c:pt>
                <c:pt idx="1170">
                  <c:v>1030000</c:v>
                </c:pt>
                <c:pt idx="1171">
                  <c:v>980000</c:v>
                </c:pt>
                <c:pt idx="1172">
                  <c:v>970000</c:v>
                </c:pt>
                <c:pt idx="1173">
                  <c:v>955000</c:v>
                </c:pt>
                <c:pt idx="1174">
                  <c:v>995000</c:v>
                </c:pt>
                <c:pt idx="1175">
                  <c:v>1005000</c:v>
                </c:pt>
                <c:pt idx="1176">
                  <c:v>1030000</c:v>
                </c:pt>
                <c:pt idx="1177">
                  <c:v>1035000</c:v>
                </c:pt>
                <c:pt idx="1178">
                  <c:v>1050000</c:v>
                </c:pt>
                <c:pt idx="1179">
                  <c:v>1045000</c:v>
                </c:pt>
                <c:pt idx="1180">
                  <c:v>1060000</c:v>
                </c:pt>
                <c:pt idx="1181">
                  <c:v>1050000</c:v>
                </c:pt>
                <c:pt idx="1182">
                  <c:v>1035000</c:v>
                </c:pt>
                <c:pt idx="1183">
                  <c:v>1060000</c:v>
                </c:pt>
                <c:pt idx="1184">
                  <c:v>1070000</c:v>
                </c:pt>
                <c:pt idx="1185">
                  <c:v>1060000</c:v>
                </c:pt>
                <c:pt idx="1186">
                  <c:v>1065000</c:v>
                </c:pt>
                <c:pt idx="1187">
                  <c:v>1075000</c:v>
                </c:pt>
                <c:pt idx="1188">
                  <c:v>1025000</c:v>
                </c:pt>
                <c:pt idx="1189">
                  <c:v>1015000</c:v>
                </c:pt>
                <c:pt idx="1190">
                  <c:v>1025000</c:v>
                </c:pt>
                <c:pt idx="1191">
                  <c:v>1025000</c:v>
                </c:pt>
                <c:pt idx="1192">
                  <c:v>1030000</c:v>
                </c:pt>
                <c:pt idx="1193">
                  <c:v>1020000</c:v>
                </c:pt>
                <c:pt idx="1194">
                  <c:v>1020000</c:v>
                </c:pt>
                <c:pt idx="1195">
                  <c:v>995000</c:v>
                </c:pt>
                <c:pt idx="1196">
                  <c:v>1015000</c:v>
                </c:pt>
                <c:pt idx="1197">
                  <c:v>1030000</c:v>
                </c:pt>
                <c:pt idx="1198">
                  <c:v>1010000</c:v>
                </c:pt>
                <c:pt idx="1199">
                  <c:v>1005000</c:v>
                </c:pt>
                <c:pt idx="1200">
                  <c:v>1025000</c:v>
                </c:pt>
                <c:pt idx="1201">
                  <c:v>1020000</c:v>
                </c:pt>
                <c:pt idx="1202">
                  <c:v>1020000</c:v>
                </c:pt>
                <c:pt idx="1203">
                  <c:v>980000</c:v>
                </c:pt>
                <c:pt idx="1204">
                  <c:v>1040000</c:v>
                </c:pt>
                <c:pt idx="1205">
                  <c:v>1060000</c:v>
                </c:pt>
                <c:pt idx="1206">
                  <c:v>1085000</c:v>
                </c:pt>
                <c:pt idx="1207">
                  <c:v>1035000</c:v>
                </c:pt>
                <c:pt idx="1208">
                  <c:v>1045000</c:v>
                </c:pt>
                <c:pt idx="1209">
                  <c:v>1010000</c:v>
                </c:pt>
                <c:pt idx="1210">
                  <c:v>960000</c:v>
                </c:pt>
                <c:pt idx="1211">
                  <c:v>965000</c:v>
                </c:pt>
                <c:pt idx="1212">
                  <c:v>920000</c:v>
                </c:pt>
                <c:pt idx="1213">
                  <c:v>915000</c:v>
                </c:pt>
                <c:pt idx="1214">
                  <c:v>890000</c:v>
                </c:pt>
                <c:pt idx="1215">
                  <c:v>875000</c:v>
                </c:pt>
                <c:pt idx="1216">
                  <c:v>850000</c:v>
                </c:pt>
                <c:pt idx="1217">
                  <c:v>855000</c:v>
                </c:pt>
                <c:pt idx="1218">
                  <c:v>840000</c:v>
                </c:pt>
                <c:pt idx="1219">
                  <c:v>835000</c:v>
                </c:pt>
                <c:pt idx="1220">
                  <c:v>845000</c:v>
                </c:pt>
                <c:pt idx="1221">
                  <c:v>850000</c:v>
                </c:pt>
                <c:pt idx="1222">
                  <c:v>865000</c:v>
                </c:pt>
                <c:pt idx="1223">
                  <c:v>835000</c:v>
                </c:pt>
                <c:pt idx="1224">
                  <c:v>825000</c:v>
                </c:pt>
                <c:pt idx="1225">
                  <c:v>845000</c:v>
                </c:pt>
                <c:pt idx="1226">
                  <c:v>845000</c:v>
                </c:pt>
                <c:pt idx="1227">
                  <c:v>835000</c:v>
                </c:pt>
                <c:pt idx="1228">
                  <c:v>815000</c:v>
                </c:pt>
                <c:pt idx="1229">
                  <c:v>805000</c:v>
                </c:pt>
                <c:pt idx="1230">
                  <c:v>810000</c:v>
                </c:pt>
                <c:pt idx="1231">
                  <c:v>815000</c:v>
                </c:pt>
                <c:pt idx="1232">
                  <c:v>785000</c:v>
                </c:pt>
                <c:pt idx="1233">
                  <c:v>770000</c:v>
                </c:pt>
                <c:pt idx="1234">
                  <c:v>760000</c:v>
                </c:pt>
                <c:pt idx="1235">
                  <c:v>745000</c:v>
                </c:pt>
                <c:pt idx="1236">
                  <c:v>735000</c:v>
                </c:pt>
                <c:pt idx="1237">
                  <c:v>735000</c:v>
                </c:pt>
                <c:pt idx="1238">
                  <c:v>735000</c:v>
                </c:pt>
                <c:pt idx="1239">
                  <c:v>705000</c:v>
                </c:pt>
                <c:pt idx="1240">
                  <c:v>685000</c:v>
                </c:pt>
                <c:pt idx="1241">
                  <c:v>675000</c:v>
                </c:pt>
                <c:pt idx="1242">
                  <c:v>675000</c:v>
                </c:pt>
                <c:pt idx="1243">
                  <c:v>665000</c:v>
                </c:pt>
                <c:pt idx="1244">
                  <c:v>660000</c:v>
                </c:pt>
                <c:pt idx="1245">
                  <c:v>660000</c:v>
                </c:pt>
                <c:pt idx="1246">
                  <c:v>660000</c:v>
                </c:pt>
                <c:pt idx="1247">
                  <c:v>660000</c:v>
                </c:pt>
                <c:pt idx="1248">
                  <c:v>650000</c:v>
                </c:pt>
                <c:pt idx="1249">
                  <c:v>655000</c:v>
                </c:pt>
                <c:pt idx="1250">
                  <c:v>660000</c:v>
                </c:pt>
                <c:pt idx="1251">
                  <c:v>660000</c:v>
                </c:pt>
                <c:pt idx="1252">
                  <c:v>650000</c:v>
                </c:pt>
                <c:pt idx="1253">
                  <c:v>645000</c:v>
                </c:pt>
                <c:pt idx="1254">
                  <c:v>655000</c:v>
                </c:pt>
                <c:pt idx="1255">
                  <c:v>655000</c:v>
                </c:pt>
                <c:pt idx="1256">
                  <c:v>650000</c:v>
                </c:pt>
                <c:pt idx="1257">
                  <c:v>640000</c:v>
                </c:pt>
                <c:pt idx="1258">
                  <c:v>640000</c:v>
                </c:pt>
                <c:pt idx="1259">
                  <c:v>645000</c:v>
                </c:pt>
                <c:pt idx="1260">
                  <c:v>640000</c:v>
                </c:pt>
                <c:pt idx="1261">
                  <c:v>630000</c:v>
                </c:pt>
                <c:pt idx="1262">
                  <c:v>610000</c:v>
                </c:pt>
                <c:pt idx="1263">
                  <c:v>615000</c:v>
                </c:pt>
                <c:pt idx="1264">
                  <c:v>610000</c:v>
                </c:pt>
                <c:pt idx="1265">
                  <c:v>615000</c:v>
                </c:pt>
                <c:pt idx="1266">
                  <c:v>615000</c:v>
                </c:pt>
                <c:pt idx="1267">
                  <c:v>620000</c:v>
                </c:pt>
                <c:pt idx="1268">
                  <c:v>620000</c:v>
                </c:pt>
                <c:pt idx="1269">
                  <c:v>625000</c:v>
                </c:pt>
                <c:pt idx="1270">
                  <c:v>630000</c:v>
                </c:pt>
                <c:pt idx="1271">
                  <c:v>620000</c:v>
                </c:pt>
                <c:pt idx="1272">
                  <c:v>625000</c:v>
                </c:pt>
                <c:pt idx="1273">
                  <c:v>620000</c:v>
                </c:pt>
                <c:pt idx="1274">
                  <c:v>620000</c:v>
                </c:pt>
                <c:pt idx="1275">
                  <c:v>625000</c:v>
                </c:pt>
                <c:pt idx="1276">
                  <c:v>635000</c:v>
                </c:pt>
                <c:pt idx="1277">
                  <c:v>630000</c:v>
                </c:pt>
                <c:pt idx="1278">
                  <c:v>635000</c:v>
                </c:pt>
                <c:pt idx="1279">
                  <c:v>645000</c:v>
                </c:pt>
                <c:pt idx="1280">
                  <c:v>645000</c:v>
                </c:pt>
                <c:pt idx="1281">
                  <c:v>640000</c:v>
                </c:pt>
                <c:pt idx="1282">
                  <c:v>625000</c:v>
                </c:pt>
                <c:pt idx="1283">
                  <c:v>620000</c:v>
                </c:pt>
                <c:pt idx="1284">
                  <c:v>610000</c:v>
                </c:pt>
                <c:pt idx="1285">
                  <c:v>605000</c:v>
                </c:pt>
                <c:pt idx="1286">
                  <c:v>615000</c:v>
                </c:pt>
                <c:pt idx="1287">
                  <c:v>620000</c:v>
                </c:pt>
                <c:pt idx="1288">
                  <c:v>625000</c:v>
                </c:pt>
                <c:pt idx="1289">
                  <c:v>640000</c:v>
                </c:pt>
                <c:pt idx="1290">
                  <c:v>640000</c:v>
                </c:pt>
                <c:pt idx="1291">
                  <c:v>625000</c:v>
                </c:pt>
                <c:pt idx="1292">
                  <c:v>625000</c:v>
                </c:pt>
                <c:pt idx="1293">
                  <c:v>625000</c:v>
                </c:pt>
                <c:pt idx="1294">
                  <c:v>635000</c:v>
                </c:pt>
                <c:pt idx="1295">
                  <c:v>640000</c:v>
                </c:pt>
                <c:pt idx="1296">
                  <c:v>640000</c:v>
                </c:pt>
                <c:pt idx="1297">
                  <c:v>665000</c:v>
                </c:pt>
                <c:pt idx="1298">
                  <c:v>665000</c:v>
                </c:pt>
                <c:pt idx="1299">
                  <c:v>665000</c:v>
                </c:pt>
                <c:pt idx="1300">
                  <c:v>665000</c:v>
                </c:pt>
                <c:pt idx="1301">
                  <c:v>675000</c:v>
                </c:pt>
                <c:pt idx="1302">
                  <c:v>675000</c:v>
                </c:pt>
                <c:pt idx="1303">
                  <c:v>675000</c:v>
                </c:pt>
                <c:pt idx="1304">
                  <c:v>655000</c:v>
                </c:pt>
                <c:pt idx="1305">
                  <c:v>655000</c:v>
                </c:pt>
                <c:pt idx="1306">
                  <c:v>645000</c:v>
                </c:pt>
                <c:pt idx="1307">
                  <c:v>655000</c:v>
                </c:pt>
                <c:pt idx="1308">
                  <c:v>655000</c:v>
                </c:pt>
                <c:pt idx="1309">
                  <c:v>635000</c:v>
                </c:pt>
                <c:pt idx="1310">
                  <c:v>620000</c:v>
                </c:pt>
                <c:pt idx="1311">
                  <c:v>630000</c:v>
                </c:pt>
                <c:pt idx="1312">
                  <c:v>630000</c:v>
                </c:pt>
                <c:pt idx="1313">
                  <c:v>630000</c:v>
                </c:pt>
                <c:pt idx="1314">
                  <c:v>640000</c:v>
                </c:pt>
                <c:pt idx="1315">
                  <c:v>640000</c:v>
                </c:pt>
                <c:pt idx="1316">
                  <c:v>635000</c:v>
                </c:pt>
                <c:pt idx="1317">
                  <c:v>640000</c:v>
                </c:pt>
                <c:pt idx="1318">
                  <c:v>640000</c:v>
                </c:pt>
                <c:pt idx="1319">
                  <c:v>655000</c:v>
                </c:pt>
                <c:pt idx="1320">
                  <c:v>655000</c:v>
                </c:pt>
                <c:pt idx="1321">
                  <c:v>660000</c:v>
                </c:pt>
                <c:pt idx="1322">
                  <c:v>655000</c:v>
                </c:pt>
                <c:pt idx="1323">
                  <c:v>660000</c:v>
                </c:pt>
                <c:pt idx="1324">
                  <c:v>655000</c:v>
                </c:pt>
                <c:pt idx="1325">
                  <c:v>640000</c:v>
                </c:pt>
                <c:pt idx="1326">
                  <c:v>645000</c:v>
                </c:pt>
                <c:pt idx="1327">
                  <c:v>655000</c:v>
                </c:pt>
                <c:pt idx="1328">
                  <c:v>655000</c:v>
                </c:pt>
                <c:pt idx="1329">
                  <c:v>655000</c:v>
                </c:pt>
                <c:pt idx="1330">
                  <c:v>660000</c:v>
                </c:pt>
                <c:pt idx="1331">
                  <c:v>665000</c:v>
                </c:pt>
                <c:pt idx="1332">
                  <c:v>660000</c:v>
                </c:pt>
                <c:pt idx="1333">
                  <c:v>655000</c:v>
                </c:pt>
                <c:pt idx="1334">
                  <c:v>665000</c:v>
                </c:pt>
                <c:pt idx="1335">
                  <c:v>650000</c:v>
                </c:pt>
                <c:pt idx="1336">
                  <c:v>645000</c:v>
                </c:pt>
                <c:pt idx="1337">
                  <c:v>650000</c:v>
                </c:pt>
                <c:pt idx="1338">
                  <c:v>645000</c:v>
                </c:pt>
                <c:pt idx="1339">
                  <c:v>625000</c:v>
                </c:pt>
                <c:pt idx="1340">
                  <c:v>600000</c:v>
                </c:pt>
                <c:pt idx="1341">
                  <c:v>605000</c:v>
                </c:pt>
                <c:pt idx="1342">
                  <c:v>605000</c:v>
                </c:pt>
                <c:pt idx="1343">
                  <c:v>620000</c:v>
                </c:pt>
                <c:pt idx="1344">
                  <c:v>645000</c:v>
                </c:pt>
                <c:pt idx="1345">
                  <c:v>640000</c:v>
                </c:pt>
                <c:pt idx="1346">
                  <c:v>640000</c:v>
                </c:pt>
                <c:pt idx="1347">
                  <c:v>640000</c:v>
                </c:pt>
                <c:pt idx="1348">
                  <c:v>645000</c:v>
                </c:pt>
                <c:pt idx="1349">
                  <c:v>650000</c:v>
                </c:pt>
                <c:pt idx="1350">
                  <c:v>645000</c:v>
                </c:pt>
                <c:pt idx="1351">
                  <c:v>655000</c:v>
                </c:pt>
                <c:pt idx="1352">
                  <c:v>665000</c:v>
                </c:pt>
                <c:pt idx="1353">
                  <c:v>670000</c:v>
                </c:pt>
                <c:pt idx="1354">
                  <c:v>670000</c:v>
                </c:pt>
                <c:pt idx="1355">
                  <c:v>675000</c:v>
                </c:pt>
                <c:pt idx="1356">
                  <c:v>665000</c:v>
                </c:pt>
                <c:pt idx="1357">
                  <c:v>670000</c:v>
                </c:pt>
                <c:pt idx="1358">
                  <c:v>660000</c:v>
                </c:pt>
                <c:pt idx="1359">
                  <c:v>635000</c:v>
                </c:pt>
                <c:pt idx="1360">
                  <c:v>620000</c:v>
                </c:pt>
                <c:pt idx="1361">
                  <c:v>635000</c:v>
                </c:pt>
                <c:pt idx="1362">
                  <c:v>650000</c:v>
                </c:pt>
                <c:pt idx="1363">
                  <c:v>645000</c:v>
                </c:pt>
                <c:pt idx="1364">
                  <c:v>640000</c:v>
                </c:pt>
                <c:pt idx="1365">
                  <c:v>630000</c:v>
                </c:pt>
                <c:pt idx="1366">
                  <c:v>630000</c:v>
                </c:pt>
                <c:pt idx="1367">
                  <c:v>610000</c:v>
                </c:pt>
                <c:pt idx="1368">
                  <c:v>605000</c:v>
                </c:pt>
                <c:pt idx="1369">
                  <c:v>595000</c:v>
                </c:pt>
                <c:pt idx="1370">
                  <c:v>595000</c:v>
                </c:pt>
                <c:pt idx="1371">
                  <c:v>605000</c:v>
                </c:pt>
                <c:pt idx="1372">
                  <c:v>595000</c:v>
                </c:pt>
                <c:pt idx="1373">
                  <c:v>605000</c:v>
                </c:pt>
                <c:pt idx="1374">
                  <c:v>590000</c:v>
                </c:pt>
                <c:pt idx="1375">
                  <c:v>575000</c:v>
                </c:pt>
                <c:pt idx="1376">
                  <c:v>555000</c:v>
                </c:pt>
                <c:pt idx="1377">
                  <c:v>565000</c:v>
                </c:pt>
                <c:pt idx="1378">
                  <c:v>575000</c:v>
                </c:pt>
                <c:pt idx="1379">
                  <c:v>580000</c:v>
                </c:pt>
                <c:pt idx="1380">
                  <c:v>590000</c:v>
                </c:pt>
                <c:pt idx="1381">
                  <c:v>580000</c:v>
                </c:pt>
                <c:pt idx="1382">
                  <c:v>575000</c:v>
                </c:pt>
                <c:pt idx="1383">
                  <c:v>580000</c:v>
                </c:pt>
                <c:pt idx="1384">
                  <c:v>570000</c:v>
                </c:pt>
                <c:pt idx="1385">
                  <c:v>585000</c:v>
                </c:pt>
                <c:pt idx="1386">
                  <c:v>570000</c:v>
                </c:pt>
                <c:pt idx="1387">
                  <c:v>575000</c:v>
                </c:pt>
                <c:pt idx="1388">
                  <c:v>595000</c:v>
                </c:pt>
                <c:pt idx="1389">
                  <c:v>580000</c:v>
                </c:pt>
                <c:pt idx="1390">
                  <c:v>570000</c:v>
                </c:pt>
                <c:pt idx="1391">
                  <c:v>575000</c:v>
                </c:pt>
                <c:pt idx="1392">
                  <c:v>575000</c:v>
                </c:pt>
                <c:pt idx="1393">
                  <c:v>590000</c:v>
                </c:pt>
                <c:pt idx="1394">
                  <c:v>590000</c:v>
                </c:pt>
                <c:pt idx="1395">
                  <c:v>600000</c:v>
                </c:pt>
                <c:pt idx="1396">
                  <c:v>600000</c:v>
                </c:pt>
                <c:pt idx="1397">
                  <c:v>620000</c:v>
                </c:pt>
                <c:pt idx="1398">
                  <c:v>620000</c:v>
                </c:pt>
                <c:pt idx="1399">
                  <c:v>635000</c:v>
                </c:pt>
                <c:pt idx="1400">
                  <c:v>635000</c:v>
                </c:pt>
                <c:pt idx="1401">
                  <c:v>640000</c:v>
                </c:pt>
                <c:pt idx="1402">
                  <c:v>635000</c:v>
                </c:pt>
                <c:pt idx="1403">
                  <c:v>640000</c:v>
                </c:pt>
                <c:pt idx="1404">
                  <c:v>645000</c:v>
                </c:pt>
                <c:pt idx="1405">
                  <c:v>650000</c:v>
                </c:pt>
                <c:pt idx="1406">
                  <c:v>650000</c:v>
                </c:pt>
                <c:pt idx="1407">
                  <c:v>630000</c:v>
                </c:pt>
                <c:pt idx="1408">
                  <c:v>635000</c:v>
                </c:pt>
                <c:pt idx="1409">
                  <c:v>655000</c:v>
                </c:pt>
                <c:pt idx="1410">
                  <c:v>630000</c:v>
                </c:pt>
                <c:pt idx="1411">
                  <c:v>630000</c:v>
                </c:pt>
                <c:pt idx="1412">
                  <c:v>625000</c:v>
                </c:pt>
                <c:pt idx="1413">
                  <c:v>620000</c:v>
                </c:pt>
                <c:pt idx="1414">
                  <c:v>630000</c:v>
                </c:pt>
                <c:pt idx="1415">
                  <c:v>645000</c:v>
                </c:pt>
                <c:pt idx="1416">
                  <c:v>650000</c:v>
                </c:pt>
                <c:pt idx="1417">
                  <c:v>660000</c:v>
                </c:pt>
                <c:pt idx="1418">
                  <c:v>680000</c:v>
                </c:pt>
                <c:pt idx="1419">
                  <c:v>675000</c:v>
                </c:pt>
                <c:pt idx="1420">
                  <c:v>690000</c:v>
                </c:pt>
                <c:pt idx="1421">
                  <c:v>700000</c:v>
                </c:pt>
                <c:pt idx="1422">
                  <c:v>725000</c:v>
                </c:pt>
                <c:pt idx="1423">
                  <c:v>705000</c:v>
                </c:pt>
                <c:pt idx="1424">
                  <c:v>710000</c:v>
                </c:pt>
                <c:pt idx="1425">
                  <c:v>720000</c:v>
                </c:pt>
                <c:pt idx="1426">
                  <c:v>715000</c:v>
                </c:pt>
                <c:pt idx="1427">
                  <c:v>720000</c:v>
                </c:pt>
                <c:pt idx="1428">
                  <c:v>705000</c:v>
                </c:pt>
                <c:pt idx="1429">
                  <c:v>700000</c:v>
                </c:pt>
                <c:pt idx="1430">
                  <c:v>700000</c:v>
                </c:pt>
                <c:pt idx="1431">
                  <c:v>685000</c:v>
                </c:pt>
                <c:pt idx="1432">
                  <c:v>680000</c:v>
                </c:pt>
                <c:pt idx="1433">
                  <c:v>690000</c:v>
                </c:pt>
                <c:pt idx="1434">
                  <c:v>675000</c:v>
                </c:pt>
                <c:pt idx="1435">
                  <c:v>660000</c:v>
                </c:pt>
                <c:pt idx="1436">
                  <c:v>670000</c:v>
                </c:pt>
                <c:pt idx="1437">
                  <c:v>680000</c:v>
                </c:pt>
                <c:pt idx="1438">
                  <c:v>680000</c:v>
                </c:pt>
                <c:pt idx="1439">
                  <c:v>670000</c:v>
                </c:pt>
                <c:pt idx="1440">
                  <c:v>680000</c:v>
                </c:pt>
                <c:pt idx="1441">
                  <c:v>680000</c:v>
                </c:pt>
                <c:pt idx="1442">
                  <c:v>680000</c:v>
                </c:pt>
                <c:pt idx="1443">
                  <c:v>675000</c:v>
                </c:pt>
                <c:pt idx="1444">
                  <c:v>660000</c:v>
                </c:pt>
                <c:pt idx="1445">
                  <c:v>650000</c:v>
                </c:pt>
                <c:pt idx="1446">
                  <c:v>640000</c:v>
                </c:pt>
                <c:pt idx="1447">
                  <c:v>640000</c:v>
                </c:pt>
                <c:pt idx="1448">
                  <c:v>640000</c:v>
                </c:pt>
                <c:pt idx="1449">
                  <c:v>640000</c:v>
                </c:pt>
                <c:pt idx="1450">
                  <c:v>645000</c:v>
                </c:pt>
                <c:pt idx="1451">
                  <c:v>635000</c:v>
                </c:pt>
                <c:pt idx="1452">
                  <c:v>630000</c:v>
                </c:pt>
                <c:pt idx="1453">
                  <c:v>620000</c:v>
                </c:pt>
                <c:pt idx="1454">
                  <c:v>630000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信用!$AA$25</c:f>
              <c:strCache>
                <c:ptCount val="1"/>
                <c:pt idx="0">
                  <c:v>資産評価の推移
（順張りor逆張り）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信用!$B$26:$B$1480</c:f>
              <c:numCache>
                <c:formatCode>m/d/yyyy</c:formatCode>
                <c:ptCount val="1455"/>
                <c:pt idx="0">
                  <c:v>43115</c:v>
                </c:pt>
                <c:pt idx="1">
                  <c:v>43112</c:v>
                </c:pt>
                <c:pt idx="2">
                  <c:v>43111</c:v>
                </c:pt>
                <c:pt idx="3">
                  <c:v>43110</c:v>
                </c:pt>
                <c:pt idx="4">
                  <c:v>43109</c:v>
                </c:pt>
                <c:pt idx="5">
                  <c:v>43105</c:v>
                </c:pt>
                <c:pt idx="6">
                  <c:v>43104</c:v>
                </c:pt>
                <c:pt idx="7">
                  <c:v>43098</c:v>
                </c:pt>
                <c:pt idx="8">
                  <c:v>43097</c:v>
                </c:pt>
                <c:pt idx="9">
                  <c:v>43096</c:v>
                </c:pt>
                <c:pt idx="10">
                  <c:v>43095</c:v>
                </c:pt>
                <c:pt idx="11">
                  <c:v>43094</c:v>
                </c:pt>
                <c:pt idx="12">
                  <c:v>43091</c:v>
                </c:pt>
                <c:pt idx="13">
                  <c:v>43090</c:v>
                </c:pt>
                <c:pt idx="14">
                  <c:v>43089</c:v>
                </c:pt>
                <c:pt idx="15">
                  <c:v>43088</c:v>
                </c:pt>
                <c:pt idx="16">
                  <c:v>43087</c:v>
                </c:pt>
                <c:pt idx="17">
                  <c:v>43084</c:v>
                </c:pt>
                <c:pt idx="18">
                  <c:v>43083</c:v>
                </c:pt>
                <c:pt idx="19">
                  <c:v>43082</c:v>
                </c:pt>
                <c:pt idx="20">
                  <c:v>43081</c:v>
                </c:pt>
                <c:pt idx="21">
                  <c:v>43080</c:v>
                </c:pt>
                <c:pt idx="22">
                  <c:v>43077</c:v>
                </c:pt>
                <c:pt idx="23">
                  <c:v>43076</c:v>
                </c:pt>
                <c:pt idx="24">
                  <c:v>43075</c:v>
                </c:pt>
                <c:pt idx="25">
                  <c:v>43074</c:v>
                </c:pt>
                <c:pt idx="26">
                  <c:v>43073</c:v>
                </c:pt>
                <c:pt idx="27">
                  <c:v>43070</c:v>
                </c:pt>
                <c:pt idx="28">
                  <c:v>43069</c:v>
                </c:pt>
                <c:pt idx="29">
                  <c:v>43068</c:v>
                </c:pt>
                <c:pt idx="30">
                  <c:v>43067</c:v>
                </c:pt>
                <c:pt idx="31">
                  <c:v>43066</c:v>
                </c:pt>
                <c:pt idx="32">
                  <c:v>43063</c:v>
                </c:pt>
                <c:pt idx="33">
                  <c:v>43061</c:v>
                </c:pt>
                <c:pt idx="34">
                  <c:v>43060</c:v>
                </c:pt>
                <c:pt idx="35">
                  <c:v>43059</c:v>
                </c:pt>
                <c:pt idx="36">
                  <c:v>43056</c:v>
                </c:pt>
                <c:pt idx="37">
                  <c:v>43055</c:v>
                </c:pt>
                <c:pt idx="38">
                  <c:v>43054</c:v>
                </c:pt>
                <c:pt idx="39">
                  <c:v>43053</c:v>
                </c:pt>
                <c:pt idx="40">
                  <c:v>43052</c:v>
                </c:pt>
                <c:pt idx="41">
                  <c:v>43049</c:v>
                </c:pt>
                <c:pt idx="42">
                  <c:v>43048</c:v>
                </c:pt>
                <c:pt idx="43">
                  <c:v>43047</c:v>
                </c:pt>
                <c:pt idx="44">
                  <c:v>43046</c:v>
                </c:pt>
                <c:pt idx="45">
                  <c:v>43045</c:v>
                </c:pt>
                <c:pt idx="46">
                  <c:v>43041</c:v>
                </c:pt>
                <c:pt idx="47">
                  <c:v>43040</c:v>
                </c:pt>
                <c:pt idx="48">
                  <c:v>43039</c:v>
                </c:pt>
                <c:pt idx="49">
                  <c:v>43038</c:v>
                </c:pt>
                <c:pt idx="50">
                  <c:v>43035</c:v>
                </c:pt>
                <c:pt idx="51">
                  <c:v>43034</c:v>
                </c:pt>
                <c:pt idx="52">
                  <c:v>43033</c:v>
                </c:pt>
                <c:pt idx="53">
                  <c:v>43032</c:v>
                </c:pt>
                <c:pt idx="54">
                  <c:v>43031</c:v>
                </c:pt>
                <c:pt idx="55">
                  <c:v>43028</c:v>
                </c:pt>
                <c:pt idx="56">
                  <c:v>43027</c:v>
                </c:pt>
                <c:pt idx="57">
                  <c:v>43026</c:v>
                </c:pt>
                <c:pt idx="58">
                  <c:v>43025</c:v>
                </c:pt>
                <c:pt idx="59">
                  <c:v>43024</c:v>
                </c:pt>
                <c:pt idx="60">
                  <c:v>43021</c:v>
                </c:pt>
                <c:pt idx="61">
                  <c:v>43020</c:v>
                </c:pt>
                <c:pt idx="62">
                  <c:v>43019</c:v>
                </c:pt>
                <c:pt idx="63">
                  <c:v>43018</c:v>
                </c:pt>
                <c:pt idx="64">
                  <c:v>43014</c:v>
                </c:pt>
                <c:pt idx="65">
                  <c:v>43013</c:v>
                </c:pt>
                <c:pt idx="66">
                  <c:v>43012</c:v>
                </c:pt>
                <c:pt idx="67">
                  <c:v>43011</c:v>
                </c:pt>
                <c:pt idx="68">
                  <c:v>43010</c:v>
                </c:pt>
                <c:pt idx="69">
                  <c:v>43007</c:v>
                </c:pt>
                <c:pt idx="70">
                  <c:v>43006</c:v>
                </c:pt>
                <c:pt idx="71">
                  <c:v>43005</c:v>
                </c:pt>
                <c:pt idx="72">
                  <c:v>43004</c:v>
                </c:pt>
                <c:pt idx="73">
                  <c:v>43003</c:v>
                </c:pt>
                <c:pt idx="74">
                  <c:v>43000</c:v>
                </c:pt>
                <c:pt idx="75">
                  <c:v>42999</c:v>
                </c:pt>
                <c:pt idx="76">
                  <c:v>42998</c:v>
                </c:pt>
                <c:pt idx="77">
                  <c:v>42997</c:v>
                </c:pt>
                <c:pt idx="78">
                  <c:v>42993</c:v>
                </c:pt>
                <c:pt idx="79">
                  <c:v>42992</c:v>
                </c:pt>
                <c:pt idx="80">
                  <c:v>42991</c:v>
                </c:pt>
                <c:pt idx="81">
                  <c:v>42990</c:v>
                </c:pt>
                <c:pt idx="82">
                  <c:v>42989</c:v>
                </c:pt>
                <c:pt idx="83">
                  <c:v>42986</c:v>
                </c:pt>
                <c:pt idx="84">
                  <c:v>42985</c:v>
                </c:pt>
                <c:pt idx="85">
                  <c:v>42984</c:v>
                </c:pt>
                <c:pt idx="86">
                  <c:v>42983</c:v>
                </c:pt>
                <c:pt idx="87">
                  <c:v>42982</c:v>
                </c:pt>
                <c:pt idx="88">
                  <c:v>42979</c:v>
                </c:pt>
                <c:pt idx="89">
                  <c:v>42978</c:v>
                </c:pt>
                <c:pt idx="90">
                  <c:v>42977</c:v>
                </c:pt>
                <c:pt idx="91">
                  <c:v>42976</c:v>
                </c:pt>
                <c:pt idx="92">
                  <c:v>42975</c:v>
                </c:pt>
                <c:pt idx="93">
                  <c:v>42972</c:v>
                </c:pt>
                <c:pt idx="94">
                  <c:v>42971</c:v>
                </c:pt>
                <c:pt idx="95">
                  <c:v>42970</c:v>
                </c:pt>
                <c:pt idx="96">
                  <c:v>42969</c:v>
                </c:pt>
                <c:pt idx="97">
                  <c:v>42968</c:v>
                </c:pt>
                <c:pt idx="98">
                  <c:v>42965</c:v>
                </c:pt>
                <c:pt idx="99">
                  <c:v>42964</c:v>
                </c:pt>
                <c:pt idx="100">
                  <c:v>42963</c:v>
                </c:pt>
                <c:pt idx="101">
                  <c:v>42962</c:v>
                </c:pt>
                <c:pt idx="102">
                  <c:v>42961</c:v>
                </c:pt>
                <c:pt idx="103">
                  <c:v>42957</c:v>
                </c:pt>
                <c:pt idx="104">
                  <c:v>42956</c:v>
                </c:pt>
                <c:pt idx="105">
                  <c:v>42955</c:v>
                </c:pt>
                <c:pt idx="106">
                  <c:v>42954</c:v>
                </c:pt>
                <c:pt idx="107">
                  <c:v>42951</c:v>
                </c:pt>
                <c:pt idx="108">
                  <c:v>42950</c:v>
                </c:pt>
                <c:pt idx="109">
                  <c:v>42949</c:v>
                </c:pt>
                <c:pt idx="110">
                  <c:v>42948</c:v>
                </c:pt>
                <c:pt idx="111">
                  <c:v>42947</c:v>
                </c:pt>
                <c:pt idx="112">
                  <c:v>42944</c:v>
                </c:pt>
                <c:pt idx="113">
                  <c:v>42943</c:v>
                </c:pt>
                <c:pt idx="114">
                  <c:v>42942</c:v>
                </c:pt>
                <c:pt idx="115">
                  <c:v>42941</c:v>
                </c:pt>
                <c:pt idx="116">
                  <c:v>42940</c:v>
                </c:pt>
                <c:pt idx="117">
                  <c:v>42937</c:v>
                </c:pt>
                <c:pt idx="118">
                  <c:v>42936</c:v>
                </c:pt>
                <c:pt idx="119">
                  <c:v>42935</c:v>
                </c:pt>
                <c:pt idx="120">
                  <c:v>42934</c:v>
                </c:pt>
                <c:pt idx="121">
                  <c:v>42930</c:v>
                </c:pt>
                <c:pt idx="122">
                  <c:v>42929</c:v>
                </c:pt>
                <c:pt idx="123">
                  <c:v>42928</c:v>
                </c:pt>
                <c:pt idx="124">
                  <c:v>42927</c:v>
                </c:pt>
                <c:pt idx="125">
                  <c:v>42926</c:v>
                </c:pt>
                <c:pt idx="126">
                  <c:v>42923</c:v>
                </c:pt>
                <c:pt idx="127">
                  <c:v>42922</c:v>
                </c:pt>
                <c:pt idx="128">
                  <c:v>42921</c:v>
                </c:pt>
                <c:pt idx="129">
                  <c:v>42920</c:v>
                </c:pt>
                <c:pt idx="130">
                  <c:v>42919</c:v>
                </c:pt>
                <c:pt idx="131">
                  <c:v>42916</c:v>
                </c:pt>
                <c:pt idx="132">
                  <c:v>42915</c:v>
                </c:pt>
                <c:pt idx="133">
                  <c:v>42914</c:v>
                </c:pt>
                <c:pt idx="134">
                  <c:v>42913</c:v>
                </c:pt>
                <c:pt idx="135">
                  <c:v>42912</c:v>
                </c:pt>
                <c:pt idx="136">
                  <c:v>42909</c:v>
                </c:pt>
                <c:pt idx="137">
                  <c:v>42908</c:v>
                </c:pt>
                <c:pt idx="138">
                  <c:v>42907</c:v>
                </c:pt>
                <c:pt idx="139">
                  <c:v>42906</c:v>
                </c:pt>
                <c:pt idx="140">
                  <c:v>42905</c:v>
                </c:pt>
                <c:pt idx="141">
                  <c:v>42902</c:v>
                </c:pt>
                <c:pt idx="142">
                  <c:v>42901</c:v>
                </c:pt>
                <c:pt idx="143">
                  <c:v>42900</c:v>
                </c:pt>
                <c:pt idx="144">
                  <c:v>42899</c:v>
                </c:pt>
                <c:pt idx="145">
                  <c:v>42898</c:v>
                </c:pt>
                <c:pt idx="146">
                  <c:v>42895</c:v>
                </c:pt>
                <c:pt idx="147">
                  <c:v>42894</c:v>
                </c:pt>
                <c:pt idx="148">
                  <c:v>42893</c:v>
                </c:pt>
                <c:pt idx="149">
                  <c:v>42892</c:v>
                </c:pt>
                <c:pt idx="150">
                  <c:v>42891</c:v>
                </c:pt>
                <c:pt idx="151">
                  <c:v>42888</c:v>
                </c:pt>
                <c:pt idx="152">
                  <c:v>42887</c:v>
                </c:pt>
                <c:pt idx="153">
                  <c:v>42886</c:v>
                </c:pt>
                <c:pt idx="154">
                  <c:v>42885</c:v>
                </c:pt>
                <c:pt idx="155">
                  <c:v>42884</c:v>
                </c:pt>
                <c:pt idx="156">
                  <c:v>42881</c:v>
                </c:pt>
                <c:pt idx="157">
                  <c:v>42880</c:v>
                </c:pt>
                <c:pt idx="158">
                  <c:v>42879</c:v>
                </c:pt>
                <c:pt idx="159">
                  <c:v>42878</c:v>
                </c:pt>
                <c:pt idx="160">
                  <c:v>42877</c:v>
                </c:pt>
                <c:pt idx="161">
                  <c:v>42874</c:v>
                </c:pt>
                <c:pt idx="162">
                  <c:v>42873</c:v>
                </c:pt>
                <c:pt idx="163">
                  <c:v>42872</c:v>
                </c:pt>
                <c:pt idx="164">
                  <c:v>42871</c:v>
                </c:pt>
                <c:pt idx="165">
                  <c:v>42870</c:v>
                </c:pt>
                <c:pt idx="166">
                  <c:v>42867</c:v>
                </c:pt>
                <c:pt idx="167">
                  <c:v>42866</c:v>
                </c:pt>
                <c:pt idx="168">
                  <c:v>42865</c:v>
                </c:pt>
                <c:pt idx="169">
                  <c:v>42864</c:v>
                </c:pt>
                <c:pt idx="170">
                  <c:v>42863</c:v>
                </c:pt>
                <c:pt idx="171">
                  <c:v>42857</c:v>
                </c:pt>
                <c:pt idx="172">
                  <c:v>42856</c:v>
                </c:pt>
                <c:pt idx="173">
                  <c:v>42853</c:v>
                </c:pt>
                <c:pt idx="174">
                  <c:v>42852</c:v>
                </c:pt>
                <c:pt idx="175">
                  <c:v>42851</c:v>
                </c:pt>
                <c:pt idx="176">
                  <c:v>42850</c:v>
                </c:pt>
                <c:pt idx="177">
                  <c:v>42849</c:v>
                </c:pt>
                <c:pt idx="178">
                  <c:v>42846</c:v>
                </c:pt>
                <c:pt idx="179">
                  <c:v>42845</c:v>
                </c:pt>
                <c:pt idx="180">
                  <c:v>42844</c:v>
                </c:pt>
                <c:pt idx="181">
                  <c:v>42843</c:v>
                </c:pt>
                <c:pt idx="182">
                  <c:v>42842</c:v>
                </c:pt>
                <c:pt idx="183">
                  <c:v>42839</c:v>
                </c:pt>
                <c:pt idx="184">
                  <c:v>42838</c:v>
                </c:pt>
                <c:pt idx="185">
                  <c:v>42837</c:v>
                </c:pt>
                <c:pt idx="186">
                  <c:v>42836</c:v>
                </c:pt>
                <c:pt idx="187">
                  <c:v>42835</c:v>
                </c:pt>
                <c:pt idx="188">
                  <c:v>42832</c:v>
                </c:pt>
                <c:pt idx="189">
                  <c:v>42831</c:v>
                </c:pt>
                <c:pt idx="190">
                  <c:v>42830</c:v>
                </c:pt>
                <c:pt idx="191">
                  <c:v>42829</c:v>
                </c:pt>
                <c:pt idx="192">
                  <c:v>42828</c:v>
                </c:pt>
                <c:pt idx="193">
                  <c:v>42825</c:v>
                </c:pt>
                <c:pt idx="194">
                  <c:v>42824</c:v>
                </c:pt>
                <c:pt idx="195">
                  <c:v>42823</c:v>
                </c:pt>
                <c:pt idx="196">
                  <c:v>42822</c:v>
                </c:pt>
                <c:pt idx="197">
                  <c:v>42821</c:v>
                </c:pt>
                <c:pt idx="198">
                  <c:v>42818</c:v>
                </c:pt>
                <c:pt idx="199">
                  <c:v>42817</c:v>
                </c:pt>
                <c:pt idx="200">
                  <c:v>42816</c:v>
                </c:pt>
                <c:pt idx="201">
                  <c:v>42815</c:v>
                </c:pt>
                <c:pt idx="202">
                  <c:v>42811</c:v>
                </c:pt>
                <c:pt idx="203">
                  <c:v>42810</c:v>
                </c:pt>
                <c:pt idx="204">
                  <c:v>42809</c:v>
                </c:pt>
                <c:pt idx="205">
                  <c:v>42808</c:v>
                </c:pt>
                <c:pt idx="206">
                  <c:v>42807</c:v>
                </c:pt>
                <c:pt idx="207">
                  <c:v>42804</c:v>
                </c:pt>
                <c:pt idx="208">
                  <c:v>42803</c:v>
                </c:pt>
                <c:pt idx="209">
                  <c:v>42802</c:v>
                </c:pt>
                <c:pt idx="210">
                  <c:v>42801</c:v>
                </c:pt>
                <c:pt idx="211">
                  <c:v>42800</c:v>
                </c:pt>
                <c:pt idx="212">
                  <c:v>42797</c:v>
                </c:pt>
                <c:pt idx="213">
                  <c:v>42796</c:v>
                </c:pt>
                <c:pt idx="214">
                  <c:v>42795</c:v>
                </c:pt>
                <c:pt idx="215">
                  <c:v>42794</c:v>
                </c:pt>
                <c:pt idx="216">
                  <c:v>42793</c:v>
                </c:pt>
                <c:pt idx="217">
                  <c:v>42790</c:v>
                </c:pt>
                <c:pt idx="218">
                  <c:v>42789</c:v>
                </c:pt>
                <c:pt idx="219">
                  <c:v>42788</c:v>
                </c:pt>
                <c:pt idx="220">
                  <c:v>42787</c:v>
                </c:pt>
                <c:pt idx="221">
                  <c:v>42786</c:v>
                </c:pt>
                <c:pt idx="222">
                  <c:v>42783</c:v>
                </c:pt>
                <c:pt idx="223">
                  <c:v>42782</c:v>
                </c:pt>
                <c:pt idx="224">
                  <c:v>42781</c:v>
                </c:pt>
                <c:pt idx="225">
                  <c:v>42780</c:v>
                </c:pt>
                <c:pt idx="226">
                  <c:v>42779</c:v>
                </c:pt>
                <c:pt idx="227">
                  <c:v>42776</c:v>
                </c:pt>
                <c:pt idx="228">
                  <c:v>42775</c:v>
                </c:pt>
                <c:pt idx="229">
                  <c:v>42774</c:v>
                </c:pt>
                <c:pt idx="230">
                  <c:v>42773</c:v>
                </c:pt>
                <c:pt idx="231">
                  <c:v>42772</c:v>
                </c:pt>
                <c:pt idx="232">
                  <c:v>42769</c:v>
                </c:pt>
                <c:pt idx="233">
                  <c:v>42768</c:v>
                </c:pt>
                <c:pt idx="234">
                  <c:v>42767</c:v>
                </c:pt>
                <c:pt idx="235">
                  <c:v>42766</c:v>
                </c:pt>
                <c:pt idx="236">
                  <c:v>42765</c:v>
                </c:pt>
                <c:pt idx="237">
                  <c:v>42762</c:v>
                </c:pt>
                <c:pt idx="238">
                  <c:v>42761</c:v>
                </c:pt>
                <c:pt idx="239">
                  <c:v>42760</c:v>
                </c:pt>
                <c:pt idx="240">
                  <c:v>42759</c:v>
                </c:pt>
                <c:pt idx="241">
                  <c:v>42758</c:v>
                </c:pt>
                <c:pt idx="242">
                  <c:v>42755</c:v>
                </c:pt>
                <c:pt idx="243">
                  <c:v>42754</c:v>
                </c:pt>
                <c:pt idx="244">
                  <c:v>42753</c:v>
                </c:pt>
                <c:pt idx="245">
                  <c:v>42752</c:v>
                </c:pt>
                <c:pt idx="246">
                  <c:v>42751</c:v>
                </c:pt>
                <c:pt idx="247">
                  <c:v>42748</c:v>
                </c:pt>
                <c:pt idx="248">
                  <c:v>42747</c:v>
                </c:pt>
                <c:pt idx="249">
                  <c:v>42746</c:v>
                </c:pt>
                <c:pt idx="250">
                  <c:v>42745</c:v>
                </c:pt>
                <c:pt idx="251">
                  <c:v>42741</c:v>
                </c:pt>
                <c:pt idx="252">
                  <c:v>42740</c:v>
                </c:pt>
                <c:pt idx="253">
                  <c:v>42739</c:v>
                </c:pt>
                <c:pt idx="254">
                  <c:v>42734</c:v>
                </c:pt>
                <c:pt idx="255">
                  <c:v>42733</c:v>
                </c:pt>
                <c:pt idx="256">
                  <c:v>42732</c:v>
                </c:pt>
                <c:pt idx="257">
                  <c:v>42731</c:v>
                </c:pt>
                <c:pt idx="258">
                  <c:v>42730</c:v>
                </c:pt>
                <c:pt idx="259">
                  <c:v>42726</c:v>
                </c:pt>
                <c:pt idx="260">
                  <c:v>42725</c:v>
                </c:pt>
                <c:pt idx="261">
                  <c:v>42724</c:v>
                </c:pt>
                <c:pt idx="262">
                  <c:v>42723</c:v>
                </c:pt>
                <c:pt idx="263">
                  <c:v>42720</c:v>
                </c:pt>
                <c:pt idx="264">
                  <c:v>42719</c:v>
                </c:pt>
                <c:pt idx="265">
                  <c:v>42718</c:v>
                </c:pt>
                <c:pt idx="266">
                  <c:v>42717</c:v>
                </c:pt>
                <c:pt idx="267">
                  <c:v>42716</c:v>
                </c:pt>
                <c:pt idx="268">
                  <c:v>42713</c:v>
                </c:pt>
                <c:pt idx="269">
                  <c:v>42712</c:v>
                </c:pt>
                <c:pt idx="270">
                  <c:v>42711</c:v>
                </c:pt>
                <c:pt idx="271">
                  <c:v>42710</c:v>
                </c:pt>
                <c:pt idx="272">
                  <c:v>42709</c:v>
                </c:pt>
                <c:pt idx="273">
                  <c:v>42706</c:v>
                </c:pt>
                <c:pt idx="274">
                  <c:v>42705</c:v>
                </c:pt>
                <c:pt idx="275">
                  <c:v>42704</c:v>
                </c:pt>
                <c:pt idx="276">
                  <c:v>42703</c:v>
                </c:pt>
                <c:pt idx="277">
                  <c:v>42702</c:v>
                </c:pt>
                <c:pt idx="278">
                  <c:v>42699</c:v>
                </c:pt>
                <c:pt idx="279">
                  <c:v>42698</c:v>
                </c:pt>
                <c:pt idx="280">
                  <c:v>42696</c:v>
                </c:pt>
                <c:pt idx="281">
                  <c:v>42695</c:v>
                </c:pt>
                <c:pt idx="282">
                  <c:v>42692</c:v>
                </c:pt>
                <c:pt idx="283">
                  <c:v>42691</c:v>
                </c:pt>
                <c:pt idx="284">
                  <c:v>42690</c:v>
                </c:pt>
                <c:pt idx="285">
                  <c:v>42689</c:v>
                </c:pt>
                <c:pt idx="286">
                  <c:v>42688</c:v>
                </c:pt>
                <c:pt idx="287">
                  <c:v>42685</c:v>
                </c:pt>
                <c:pt idx="288">
                  <c:v>42684</c:v>
                </c:pt>
                <c:pt idx="289">
                  <c:v>42683</c:v>
                </c:pt>
                <c:pt idx="290">
                  <c:v>42682</c:v>
                </c:pt>
                <c:pt idx="291">
                  <c:v>42681</c:v>
                </c:pt>
                <c:pt idx="292">
                  <c:v>42678</c:v>
                </c:pt>
                <c:pt idx="293">
                  <c:v>42676</c:v>
                </c:pt>
                <c:pt idx="294">
                  <c:v>42675</c:v>
                </c:pt>
                <c:pt idx="295">
                  <c:v>42674</c:v>
                </c:pt>
                <c:pt idx="296">
                  <c:v>42671</c:v>
                </c:pt>
                <c:pt idx="297">
                  <c:v>42670</c:v>
                </c:pt>
                <c:pt idx="298">
                  <c:v>42669</c:v>
                </c:pt>
                <c:pt idx="299">
                  <c:v>42668</c:v>
                </c:pt>
                <c:pt idx="300">
                  <c:v>42667</c:v>
                </c:pt>
                <c:pt idx="301">
                  <c:v>42664</c:v>
                </c:pt>
                <c:pt idx="302">
                  <c:v>42663</c:v>
                </c:pt>
                <c:pt idx="303">
                  <c:v>42662</c:v>
                </c:pt>
                <c:pt idx="304">
                  <c:v>42661</c:v>
                </c:pt>
                <c:pt idx="305">
                  <c:v>42660</c:v>
                </c:pt>
                <c:pt idx="306">
                  <c:v>42657</c:v>
                </c:pt>
                <c:pt idx="307">
                  <c:v>42656</c:v>
                </c:pt>
                <c:pt idx="308">
                  <c:v>42655</c:v>
                </c:pt>
                <c:pt idx="309">
                  <c:v>42654</c:v>
                </c:pt>
                <c:pt idx="310">
                  <c:v>42650</c:v>
                </c:pt>
                <c:pt idx="311">
                  <c:v>42649</c:v>
                </c:pt>
                <c:pt idx="312">
                  <c:v>42648</c:v>
                </c:pt>
                <c:pt idx="313">
                  <c:v>42647</c:v>
                </c:pt>
                <c:pt idx="314">
                  <c:v>42646</c:v>
                </c:pt>
                <c:pt idx="315">
                  <c:v>42643</c:v>
                </c:pt>
                <c:pt idx="316">
                  <c:v>42642</c:v>
                </c:pt>
                <c:pt idx="317">
                  <c:v>42641</c:v>
                </c:pt>
                <c:pt idx="318">
                  <c:v>42640</c:v>
                </c:pt>
                <c:pt idx="319">
                  <c:v>42639</c:v>
                </c:pt>
                <c:pt idx="320">
                  <c:v>42636</c:v>
                </c:pt>
                <c:pt idx="321">
                  <c:v>42634</c:v>
                </c:pt>
                <c:pt idx="322">
                  <c:v>42633</c:v>
                </c:pt>
                <c:pt idx="323">
                  <c:v>42629</c:v>
                </c:pt>
                <c:pt idx="324">
                  <c:v>42628</c:v>
                </c:pt>
                <c:pt idx="325">
                  <c:v>42627</c:v>
                </c:pt>
                <c:pt idx="326">
                  <c:v>42626</c:v>
                </c:pt>
                <c:pt idx="327">
                  <c:v>42625</c:v>
                </c:pt>
                <c:pt idx="328">
                  <c:v>42622</c:v>
                </c:pt>
                <c:pt idx="329">
                  <c:v>42621</c:v>
                </c:pt>
                <c:pt idx="330">
                  <c:v>42620</c:v>
                </c:pt>
                <c:pt idx="331">
                  <c:v>42619</c:v>
                </c:pt>
                <c:pt idx="332">
                  <c:v>42618</c:v>
                </c:pt>
                <c:pt idx="333">
                  <c:v>42615</c:v>
                </c:pt>
                <c:pt idx="334">
                  <c:v>42614</c:v>
                </c:pt>
                <c:pt idx="335">
                  <c:v>42613</c:v>
                </c:pt>
                <c:pt idx="336">
                  <c:v>42612</c:v>
                </c:pt>
                <c:pt idx="337">
                  <c:v>42611</c:v>
                </c:pt>
                <c:pt idx="338">
                  <c:v>42608</c:v>
                </c:pt>
                <c:pt idx="339">
                  <c:v>42607</c:v>
                </c:pt>
                <c:pt idx="340">
                  <c:v>42606</c:v>
                </c:pt>
                <c:pt idx="341">
                  <c:v>42605</c:v>
                </c:pt>
                <c:pt idx="342">
                  <c:v>42604</c:v>
                </c:pt>
                <c:pt idx="343">
                  <c:v>42601</c:v>
                </c:pt>
                <c:pt idx="344">
                  <c:v>42600</c:v>
                </c:pt>
                <c:pt idx="345">
                  <c:v>42599</c:v>
                </c:pt>
                <c:pt idx="346">
                  <c:v>42598</c:v>
                </c:pt>
                <c:pt idx="347">
                  <c:v>42597</c:v>
                </c:pt>
                <c:pt idx="348">
                  <c:v>42594</c:v>
                </c:pt>
                <c:pt idx="349">
                  <c:v>42592</c:v>
                </c:pt>
                <c:pt idx="350">
                  <c:v>42591</c:v>
                </c:pt>
                <c:pt idx="351">
                  <c:v>42590</c:v>
                </c:pt>
                <c:pt idx="352">
                  <c:v>42587</c:v>
                </c:pt>
                <c:pt idx="353">
                  <c:v>42586</c:v>
                </c:pt>
                <c:pt idx="354">
                  <c:v>42585</c:v>
                </c:pt>
                <c:pt idx="355">
                  <c:v>42584</c:v>
                </c:pt>
                <c:pt idx="356">
                  <c:v>42583</c:v>
                </c:pt>
                <c:pt idx="357">
                  <c:v>42580</c:v>
                </c:pt>
                <c:pt idx="358">
                  <c:v>42579</c:v>
                </c:pt>
                <c:pt idx="359">
                  <c:v>42578</c:v>
                </c:pt>
                <c:pt idx="360">
                  <c:v>42577</c:v>
                </c:pt>
                <c:pt idx="361">
                  <c:v>42576</c:v>
                </c:pt>
                <c:pt idx="362">
                  <c:v>42573</c:v>
                </c:pt>
                <c:pt idx="363">
                  <c:v>42572</c:v>
                </c:pt>
                <c:pt idx="364">
                  <c:v>42571</c:v>
                </c:pt>
                <c:pt idx="365">
                  <c:v>42570</c:v>
                </c:pt>
                <c:pt idx="366">
                  <c:v>42566</c:v>
                </c:pt>
                <c:pt idx="367">
                  <c:v>42565</c:v>
                </c:pt>
                <c:pt idx="368">
                  <c:v>42564</c:v>
                </c:pt>
                <c:pt idx="369">
                  <c:v>42563</c:v>
                </c:pt>
                <c:pt idx="370">
                  <c:v>42562</c:v>
                </c:pt>
                <c:pt idx="371">
                  <c:v>42559</c:v>
                </c:pt>
                <c:pt idx="372">
                  <c:v>42558</c:v>
                </c:pt>
                <c:pt idx="373">
                  <c:v>42557</c:v>
                </c:pt>
                <c:pt idx="374">
                  <c:v>42556</c:v>
                </c:pt>
                <c:pt idx="375">
                  <c:v>42555</c:v>
                </c:pt>
                <c:pt idx="376">
                  <c:v>42552</c:v>
                </c:pt>
                <c:pt idx="377">
                  <c:v>42551</c:v>
                </c:pt>
                <c:pt idx="378">
                  <c:v>42550</c:v>
                </c:pt>
                <c:pt idx="379">
                  <c:v>42549</c:v>
                </c:pt>
                <c:pt idx="380">
                  <c:v>42548</c:v>
                </c:pt>
                <c:pt idx="381">
                  <c:v>42545</c:v>
                </c:pt>
                <c:pt idx="382">
                  <c:v>42544</c:v>
                </c:pt>
                <c:pt idx="383">
                  <c:v>42543</c:v>
                </c:pt>
                <c:pt idx="384">
                  <c:v>42542</c:v>
                </c:pt>
                <c:pt idx="385">
                  <c:v>42541</c:v>
                </c:pt>
                <c:pt idx="386">
                  <c:v>42538</c:v>
                </c:pt>
                <c:pt idx="387">
                  <c:v>42537</c:v>
                </c:pt>
                <c:pt idx="388">
                  <c:v>42536</c:v>
                </c:pt>
                <c:pt idx="389">
                  <c:v>42535</c:v>
                </c:pt>
                <c:pt idx="390">
                  <c:v>42534</c:v>
                </c:pt>
                <c:pt idx="391">
                  <c:v>42531</c:v>
                </c:pt>
                <c:pt idx="392">
                  <c:v>42530</c:v>
                </c:pt>
                <c:pt idx="393">
                  <c:v>42529</c:v>
                </c:pt>
                <c:pt idx="394">
                  <c:v>42528</c:v>
                </c:pt>
                <c:pt idx="395">
                  <c:v>42527</c:v>
                </c:pt>
                <c:pt idx="396">
                  <c:v>42524</c:v>
                </c:pt>
                <c:pt idx="397">
                  <c:v>42523</c:v>
                </c:pt>
                <c:pt idx="398">
                  <c:v>42522</c:v>
                </c:pt>
                <c:pt idx="399">
                  <c:v>42521</c:v>
                </c:pt>
                <c:pt idx="400">
                  <c:v>42520</c:v>
                </c:pt>
                <c:pt idx="401">
                  <c:v>42517</c:v>
                </c:pt>
                <c:pt idx="402">
                  <c:v>42516</c:v>
                </c:pt>
                <c:pt idx="403">
                  <c:v>42515</c:v>
                </c:pt>
                <c:pt idx="404">
                  <c:v>42514</c:v>
                </c:pt>
                <c:pt idx="405">
                  <c:v>42513</c:v>
                </c:pt>
                <c:pt idx="406">
                  <c:v>42510</c:v>
                </c:pt>
                <c:pt idx="407">
                  <c:v>42509</c:v>
                </c:pt>
                <c:pt idx="408">
                  <c:v>42508</c:v>
                </c:pt>
                <c:pt idx="409">
                  <c:v>42507</c:v>
                </c:pt>
                <c:pt idx="410">
                  <c:v>42506</c:v>
                </c:pt>
                <c:pt idx="411">
                  <c:v>42503</c:v>
                </c:pt>
                <c:pt idx="412">
                  <c:v>42502</c:v>
                </c:pt>
                <c:pt idx="413">
                  <c:v>42501</c:v>
                </c:pt>
                <c:pt idx="414">
                  <c:v>42500</c:v>
                </c:pt>
                <c:pt idx="415">
                  <c:v>42499</c:v>
                </c:pt>
                <c:pt idx="416">
                  <c:v>42496</c:v>
                </c:pt>
                <c:pt idx="417">
                  <c:v>42492</c:v>
                </c:pt>
                <c:pt idx="418">
                  <c:v>42488</c:v>
                </c:pt>
                <c:pt idx="419">
                  <c:v>42487</c:v>
                </c:pt>
                <c:pt idx="420">
                  <c:v>42486</c:v>
                </c:pt>
                <c:pt idx="421">
                  <c:v>42485</c:v>
                </c:pt>
                <c:pt idx="422">
                  <c:v>42482</c:v>
                </c:pt>
                <c:pt idx="423">
                  <c:v>42481</c:v>
                </c:pt>
                <c:pt idx="424">
                  <c:v>42480</c:v>
                </c:pt>
                <c:pt idx="425">
                  <c:v>42479</c:v>
                </c:pt>
                <c:pt idx="426">
                  <c:v>42478</c:v>
                </c:pt>
                <c:pt idx="427">
                  <c:v>42475</c:v>
                </c:pt>
                <c:pt idx="428">
                  <c:v>42474</c:v>
                </c:pt>
                <c:pt idx="429">
                  <c:v>42473</c:v>
                </c:pt>
                <c:pt idx="430">
                  <c:v>42472</c:v>
                </c:pt>
                <c:pt idx="431">
                  <c:v>42471</c:v>
                </c:pt>
                <c:pt idx="432">
                  <c:v>42468</c:v>
                </c:pt>
                <c:pt idx="433">
                  <c:v>42467</c:v>
                </c:pt>
                <c:pt idx="434">
                  <c:v>42466</c:v>
                </c:pt>
                <c:pt idx="435">
                  <c:v>42465</c:v>
                </c:pt>
                <c:pt idx="436">
                  <c:v>42464</c:v>
                </c:pt>
                <c:pt idx="437">
                  <c:v>42461</c:v>
                </c:pt>
                <c:pt idx="438">
                  <c:v>42460</c:v>
                </c:pt>
                <c:pt idx="439">
                  <c:v>42459</c:v>
                </c:pt>
                <c:pt idx="440">
                  <c:v>42458</c:v>
                </c:pt>
                <c:pt idx="441">
                  <c:v>42457</c:v>
                </c:pt>
                <c:pt idx="442">
                  <c:v>42454</c:v>
                </c:pt>
                <c:pt idx="443">
                  <c:v>42453</c:v>
                </c:pt>
                <c:pt idx="444">
                  <c:v>42452</c:v>
                </c:pt>
                <c:pt idx="445">
                  <c:v>42451</c:v>
                </c:pt>
                <c:pt idx="446">
                  <c:v>42447</c:v>
                </c:pt>
                <c:pt idx="447">
                  <c:v>42446</c:v>
                </c:pt>
                <c:pt idx="448">
                  <c:v>42445</c:v>
                </c:pt>
                <c:pt idx="449">
                  <c:v>42444</c:v>
                </c:pt>
                <c:pt idx="450">
                  <c:v>42443</c:v>
                </c:pt>
                <c:pt idx="451">
                  <c:v>42440</c:v>
                </c:pt>
                <c:pt idx="452">
                  <c:v>42439</c:v>
                </c:pt>
                <c:pt idx="453">
                  <c:v>42438</c:v>
                </c:pt>
                <c:pt idx="454">
                  <c:v>42437</c:v>
                </c:pt>
                <c:pt idx="455">
                  <c:v>42436</c:v>
                </c:pt>
                <c:pt idx="456">
                  <c:v>42433</c:v>
                </c:pt>
                <c:pt idx="457">
                  <c:v>42432</c:v>
                </c:pt>
                <c:pt idx="458">
                  <c:v>42431</c:v>
                </c:pt>
                <c:pt idx="459">
                  <c:v>42430</c:v>
                </c:pt>
                <c:pt idx="460">
                  <c:v>42429</c:v>
                </c:pt>
                <c:pt idx="461">
                  <c:v>42426</c:v>
                </c:pt>
                <c:pt idx="462">
                  <c:v>42425</c:v>
                </c:pt>
                <c:pt idx="463">
                  <c:v>42424</c:v>
                </c:pt>
                <c:pt idx="464">
                  <c:v>42423</c:v>
                </c:pt>
                <c:pt idx="465">
                  <c:v>42422</c:v>
                </c:pt>
                <c:pt idx="466">
                  <c:v>42419</c:v>
                </c:pt>
                <c:pt idx="467">
                  <c:v>42418</c:v>
                </c:pt>
                <c:pt idx="468">
                  <c:v>42417</c:v>
                </c:pt>
                <c:pt idx="469">
                  <c:v>42416</c:v>
                </c:pt>
                <c:pt idx="470">
                  <c:v>42415</c:v>
                </c:pt>
                <c:pt idx="471">
                  <c:v>42412</c:v>
                </c:pt>
                <c:pt idx="472">
                  <c:v>42410</c:v>
                </c:pt>
                <c:pt idx="473">
                  <c:v>42409</c:v>
                </c:pt>
                <c:pt idx="474">
                  <c:v>42408</c:v>
                </c:pt>
                <c:pt idx="475">
                  <c:v>42405</c:v>
                </c:pt>
                <c:pt idx="476">
                  <c:v>42404</c:v>
                </c:pt>
                <c:pt idx="477">
                  <c:v>42403</c:v>
                </c:pt>
                <c:pt idx="478">
                  <c:v>42402</c:v>
                </c:pt>
                <c:pt idx="479">
                  <c:v>42401</c:v>
                </c:pt>
                <c:pt idx="480">
                  <c:v>42398</c:v>
                </c:pt>
                <c:pt idx="481">
                  <c:v>42397</c:v>
                </c:pt>
                <c:pt idx="482">
                  <c:v>42396</c:v>
                </c:pt>
                <c:pt idx="483">
                  <c:v>42395</c:v>
                </c:pt>
                <c:pt idx="484">
                  <c:v>42394</c:v>
                </c:pt>
                <c:pt idx="485">
                  <c:v>42391</c:v>
                </c:pt>
                <c:pt idx="486">
                  <c:v>42390</c:v>
                </c:pt>
                <c:pt idx="487">
                  <c:v>42389</c:v>
                </c:pt>
                <c:pt idx="488">
                  <c:v>42388</c:v>
                </c:pt>
                <c:pt idx="489">
                  <c:v>42387</c:v>
                </c:pt>
                <c:pt idx="490">
                  <c:v>42384</c:v>
                </c:pt>
                <c:pt idx="491">
                  <c:v>42383</c:v>
                </c:pt>
                <c:pt idx="492">
                  <c:v>42382</c:v>
                </c:pt>
                <c:pt idx="493">
                  <c:v>42381</c:v>
                </c:pt>
                <c:pt idx="494">
                  <c:v>42377</c:v>
                </c:pt>
                <c:pt idx="495">
                  <c:v>42376</c:v>
                </c:pt>
                <c:pt idx="496">
                  <c:v>42375</c:v>
                </c:pt>
                <c:pt idx="497">
                  <c:v>42374</c:v>
                </c:pt>
                <c:pt idx="498">
                  <c:v>42373</c:v>
                </c:pt>
                <c:pt idx="499">
                  <c:v>42368</c:v>
                </c:pt>
                <c:pt idx="500">
                  <c:v>42367</c:v>
                </c:pt>
                <c:pt idx="501">
                  <c:v>42366</c:v>
                </c:pt>
                <c:pt idx="502">
                  <c:v>42363</c:v>
                </c:pt>
                <c:pt idx="503">
                  <c:v>42362</c:v>
                </c:pt>
                <c:pt idx="504">
                  <c:v>42360</c:v>
                </c:pt>
                <c:pt idx="505">
                  <c:v>42359</c:v>
                </c:pt>
                <c:pt idx="506">
                  <c:v>42356</c:v>
                </c:pt>
                <c:pt idx="507">
                  <c:v>42355</c:v>
                </c:pt>
                <c:pt idx="508">
                  <c:v>42354</c:v>
                </c:pt>
                <c:pt idx="509">
                  <c:v>42353</c:v>
                </c:pt>
                <c:pt idx="510">
                  <c:v>42352</c:v>
                </c:pt>
                <c:pt idx="511">
                  <c:v>42349</c:v>
                </c:pt>
                <c:pt idx="512">
                  <c:v>42348</c:v>
                </c:pt>
                <c:pt idx="513">
                  <c:v>42347</c:v>
                </c:pt>
                <c:pt idx="514">
                  <c:v>42346</c:v>
                </c:pt>
                <c:pt idx="515">
                  <c:v>42345</c:v>
                </c:pt>
                <c:pt idx="516">
                  <c:v>42342</c:v>
                </c:pt>
                <c:pt idx="517">
                  <c:v>42341</c:v>
                </c:pt>
                <c:pt idx="518">
                  <c:v>42340</c:v>
                </c:pt>
                <c:pt idx="519">
                  <c:v>42339</c:v>
                </c:pt>
                <c:pt idx="520">
                  <c:v>42338</c:v>
                </c:pt>
                <c:pt idx="521">
                  <c:v>42335</c:v>
                </c:pt>
                <c:pt idx="522">
                  <c:v>42334</c:v>
                </c:pt>
                <c:pt idx="523">
                  <c:v>42333</c:v>
                </c:pt>
                <c:pt idx="524">
                  <c:v>42332</c:v>
                </c:pt>
                <c:pt idx="525">
                  <c:v>42328</c:v>
                </c:pt>
                <c:pt idx="526">
                  <c:v>42327</c:v>
                </c:pt>
                <c:pt idx="527">
                  <c:v>42326</c:v>
                </c:pt>
                <c:pt idx="528">
                  <c:v>42325</c:v>
                </c:pt>
                <c:pt idx="529">
                  <c:v>42324</c:v>
                </c:pt>
                <c:pt idx="530">
                  <c:v>42321</c:v>
                </c:pt>
                <c:pt idx="531">
                  <c:v>42320</c:v>
                </c:pt>
                <c:pt idx="532">
                  <c:v>42319</c:v>
                </c:pt>
                <c:pt idx="533">
                  <c:v>42318</c:v>
                </c:pt>
                <c:pt idx="534">
                  <c:v>42317</c:v>
                </c:pt>
                <c:pt idx="535">
                  <c:v>42314</c:v>
                </c:pt>
                <c:pt idx="536">
                  <c:v>42313</c:v>
                </c:pt>
                <c:pt idx="537">
                  <c:v>42312</c:v>
                </c:pt>
                <c:pt idx="538">
                  <c:v>42310</c:v>
                </c:pt>
                <c:pt idx="539">
                  <c:v>42307</c:v>
                </c:pt>
                <c:pt idx="540">
                  <c:v>42306</c:v>
                </c:pt>
                <c:pt idx="541">
                  <c:v>42305</c:v>
                </c:pt>
                <c:pt idx="542">
                  <c:v>42304</c:v>
                </c:pt>
                <c:pt idx="543">
                  <c:v>42303</c:v>
                </c:pt>
                <c:pt idx="544">
                  <c:v>42300</c:v>
                </c:pt>
                <c:pt idx="545">
                  <c:v>42299</c:v>
                </c:pt>
                <c:pt idx="546">
                  <c:v>42298</c:v>
                </c:pt>
                <c:pt idx="547">
                  <c:v>42297</c:v>
                </c:pt>
                <c:pt idx="548">
                  <c:v>42296</c:v>
                </c:pt>
                <c:pt idx="549">
                  <c:v>42293</c:v>
                </c:pt>
                <c:pt idx="550">
                  <c:v>42292</c:v>
                </c:pt>
                <c:pt idx="551">
                  <c:v>42291</c:v>
                </c:pt>
                <c:pt idx="552">
                  <c:v>42290</c:v>
                </c:pt>
                <c:pt idx="553">
                  <c:v>42286</c:v>
                </c:pt>
                <c:pt idx="554">
                  <c:v>42285</c:v>
                </c:pt>
                <c:pt idx="555">
                  <c:v>42284</c:v>
                </c:pt>
                <c:pt idx="556">
                  <c:v>42283</c:v>
                </c:pt>
                <c:pt idx="557">
                  <c:v>42282</c:v>
                </c:pt>
                <c:pt idx="558">
                  <c:v>42279</c:v>
                </c:pt>
                <c:pt idx="559">
                  <c:v>42278</c:v>
                </c:pt>
                <c:pt idx="560">
                  <c:v>42277</c:v>
                </c:pt>
                <c:pt idx="561">
                  <c:v>42276</c:v>
                </c:pt>
                <c:pt idx="562">
                  <c:v>42275</c:v>
                </c:pt>
                <c:pt idx="563">
                  <c:v>42272</c:v>
                </c:pt>
                <c:pt idx="564">
                  <c:v>42271</c:v>
                </c:pt>
                <c:pt idx="565">
                  <c:v>42265</c:v>
                </c:pt>
                <c:pt idx="566">
                  <c:v>42264</c:v>
                </c:pt>
                <c:pt idx="567">
                  <c:v>42263</c:v>
                </c:pt>
                <c:pt idx="568">
                  <c:v>42262</c:v>
                </c:pt>
                <c:pt idx="569">
                  <c:v>42261</c:v>
                </c:pt>
                <c:pt idx="570">
                  <c:v>42258</c:v>
                </c:pt>
                <c:pt idx="571">
                  <c:v>42257</c:v>
                </c:pt>
                <c:pt idx="572">
                  <c:v>42256</c:v>
                </c:pt>
                <c:pt idx="573">
                  <c:v>42255</c:v>
                </c:pt>
                <c:pt idx="574">
                  <c:v>42254</c:v>
                </c:pt>
                <c:pt idx="575">
                  <c:v>42251</c:v>
                </c:pt>
                <c:pt idx="576">
                  <c:v>42250</c:v>
                </c:pt>
                <c:pt idx="577">
                  <c:v>42249</c:v>
                </c:pt>
                <c:pt idx="578">
                  <c:v>42248</c:v>
                </c:pt>
                <c:pt idx="579">
                  <c:v>42247</c:v>
                </c:pt>
                <c:pt idx="580">
                  <c:v>42244</c:v>
                </c:pt>
                <c:pt idx="581">
                  <c:v>42243</c:v>
                </c:pt>
                <c:pt idx="582">
                  <c:v>42242</c:v>
                </c:pt>
                <c:pt idx="583">
                  <c:v>42241</c:v>
                </c:pt>
                <c:pt idx="584">
                  <c:v>42240</c:v>
                </c:pt>
                <c:pt idx="585">
                  <c:v>42237</c:v>
                </c:pt>
                <c:pt idx="586">
                  <c:v>42236</c:v>
                </c:pt>
                <c:pt idx="587">
                  <c:v>42235</c:v>
                </c:pt>
                <c:pt idx="588">
                  <c:v>42234</c:v>
                </c:pt>
                <c:pt idx="589">
                  <c:v>42233</c:v>
                </c:pt>
                <c:pt idx="590">
                  <c:v>42230</c:v>
                </c:pt>
                <c:pt idx="591">
                  <c:v>42229</c:v>
                </c:pt>
                <c:pt idx="592">
                  <c:v>42228</c:v>
                </c:pt>
                <c:pt idx="593">
                  <c:v>42227</c:v>
                </c:pt>
                <c:pt idx="594">
                  <c:v>42226</c:v>
                </c:pt>
                <c:pt idx="595">
                  <c:v>42223</c:v>
                </c:pt>
                <c:pt idx="596">
                  <c:v>42222</c:v>
                </c:pt>
                <c:pt idx="597">
                  <c:v>42221</c:v>
                </c:pt>
                <c:pt idx="598">
                  <c:v>42220</c:v>
                </c:pt>
                <c:pt idx="599">
                  <c:v>42219</c:v>
                </c:pt>
                <c:pt idx="600">
                  <c:v>42216</c:v>
                </c:pt>
                <c:pt idx="601">
                  <c:v>42215</c:v>
                </c:pt>
                <c:pt idx="602">
                  <c:v>42214</c:v>
                </c:pt>
                <c:pt idx="603">
                  <c:v>42213</c:v>
                </c:pt>
                <c:pt idx="604">
                  <c:v>42212</c:v>
                </c:pt>
                <c:pt idx="605">
                  <c:v>42209</c:v>
                </c:pt>
                <c:pt idx="606">
                  <c:v>42208</c:v>
                </c:pt>
                <c:pt idx="607">
                  <c:v>42207</c:v>
                </c:pt>
                <c:pt idx="608">
                  <c:v>42206</c:v>
                </c:pt>
                <c:pt idx="609">
                  <c:v>42202</c:v>
                </c:pt>
                <c:pt idx="610">
                  <c:v>42201</c:v>
                </c:pt>
                <c:pt idx="611">
                  <c:v>42200</c:v>
                </c:pt>
                <c:pt idx="612">
                  <c:v>42199</c:v>
                </c:pt>
                <c:pt idx="613">
                  <c:v>42198</c:v>
                </c:pt>
                <c:pt idx="614">
                  <c:v>42195</c:v>
                </c:pt>
                <c:pt idx="615">
                  <c:v>42194</c:v>
                </c:pt>
                <c:pt idx="616">
                  <c:v>42193</c:v>
                </c:pt>
                <c:pt idx="617">
                  <c:v>42192</c:v>
                </c:pt>
                <c:pt idx="618">
                  <c:v>42191</c:v>
                </c:pt>
                <c:pt idx="619">
                  <c:v>42188</c:v>
                </c:pt>
                <c:pt idx="620">
                  <c:v>42187</c:v>
                </c:pt>
                <c:pt idx="621">
                  <c:v>42186</c:v>
                </c:pt>
                <c:pt idx="622">
                  <c:v>42185</c:v>
                </c:pt>
                <c:pt idx="623">
                  <c:v>42184</c:v>
                </c:pt>
                <c:pt idx="624">
                  <c:v>42181</c:v>
                </c:pt>
                <c:pt idx="625">
                  <c:v>42180</c:v>
                </c:pt>
                <c:pt idx="626">
                  <c:v>42179</c:v>
                </c:pt>
                <c:pt idx="627">
                  <c:v>42178</c:v>
                </c:pt>
                <c:pt idx="628">
                  <c:v>42177</c:v>
                </c:pt>
                <c:pt idx="629">
                  <c:v>42174</c:v>
                </c:pt>
                <c:pt idx="630">
                  <c:v>42173</c:v>
                </c:pt>
                <c:pt idx="631">
                  <c:v>42172</c:v>
                </c:pt>
                <c:pt idx="632">
                  <c:v>42171</c:v>
                </c:pt>
                <c:pt idx="633">
                  <c:v>42170</c:v>
                </c:pt>
                <c:pt idx="634">
                  <c:v>42167</c:v>
                </c:pt>
                <c:pt idx="635">
                  <c:v>42166</c:v>
                </c:pt>
                <c:pt idx="636">
                  <c:v>42165</c:v>
                </c:pt>
                <c:pt idx="637">
                  <c:v>42164</c:v>
                </c:pt>
                <c:pt idx="638">
                  <c:v>42163</c:v>
                </c:pt>
                <c:pt idx="639">
                  <c:v>42160</c:v>
                </c:pt>
                <c:pt idx="640">
                  <c:v>42159</c:v>
                </c:pt>
                <c:pt idx="641">
                  <c:v>42158</c:v>
                </c:pt>
                <c:pt idx="642">
                  <c:v>42157</c:v>
                </c:pt>
                <c:pt idx="643">
                  <c:v>42156</c:v>
                </c:pt>
                <c:pt idx="644">
                  <c:v>42153</c:v>
                </c:pt>
                <c:pt idx="645">
                  <c:v>42152</c:v>
                </c:pt>
                <c:pt idx="646">
                  <c:v>42151</c:v>
                </c:pt>
                <c:pt idx="647">
                  <c:v>42150</c:v>
                </c:pt>
                <c:pt idx="648">
                  <c:v>42149</c:v>
                </c:pt>
                <c:pt idx="649">
                  <c:v>42146</c:v>
                </c:pt>
                <c:pt idx="650">
                  <c:v>42145</c:v>
                </c:pt>
                <c:pt idx="651">
                  <c:v>42144</c:v>
                </c:pt>
                <c:pt idx="652">
                  <c:v>42143</c:v>
                </c:pt>
                <c:pt idx="653">
                  <c:v>42142</c:v>
                </c:pt>
                <c:pt idx="654">
                  <c:v>42139</c:v>
                </c:pt>
                <c:pt idx="655">
                  <c:v>42138</c:v>
                </c:pt>
                <c:pt idx="656">
                  <c:v>42137</c:v>
                </c:pt>
                <c:pt idx="657">
                  <c:v>42136</c:v>
                </c:pt>
                <c:pt idx="658">
                  <c:v>42135</c:v>
                </c:pt>
                <c:pt idx="659">
                  <c:v>42132</c:v>
                </c:pt>
                <c:pt idx="660">
                  <c:v>42131</c:v>
                </c:pt>
                <c:pt idx="661">
                  <c:v>42125</c:v>
                </c:pt>
                <c:pt idx="662">
                  <c:v>42124</c:v>
                </c:pt>
                <c:pt idx="663">
                  <c:v>42122</c:v>
                </c:pt>
                <c:pt idx="664">
                  <c:v>42121</c:v>
                </c:pt>
                <c:pt idx="665">
                  <c:v>42118</c:v>
                </c:pt>
                <c:pt idx="666">
                  <c:v>42117</c:v>
                </c:pt>
                <c:pt idx="667">
                  <c:v>42116</c:v>
                </c:pt>
                <c:pt idx="668">
                  <c:v>42115</c:v>
                </c:pt>
                <c:pt idx="669">
                  <c:v>42114</c:v>
                </c:pt>
                <c:pt idx="670">
                  <c:v>42111</c:v>
                </c:pt>
                <c:pt idx="671">
                  <c:v>42110</c:v>
                </c:pt>
                <c:pt idx="672">
                  <c:v>42109</c:v>
                </c:pt>
                <c:pt idx="673">
                  <c:v>42108</c:v>
                </c:pt>
                <c:pt idx="674">
                  <c:v>42107</c:v>
                </c:pt>
                <c:pt idx="675">
                  <c:v>42104</c:v>
                </c:pt>
                <c:pt idx="676">
                  <c:v>42103</c:v>
                </c:pt>
                <c:pt idx="677">
                  <c:v>42102</c:v>
                </c:pt>
                <c:pt idx="678">
                  <c:v>42101</c:v>
                </c:pt>
                <c:pt idx="679">
                  <c:v>42100</c:v>
                </c:pt>
                <c:pt idx="680">
                  <c:v>42097</c:v>
                </c:pt>
                <c:pt idx="681">
                  <c:v>42096</c:v>
                </c:pt>
                <c:pt idx="682">
                  <c:v>42095</c:v>
                </c:pt>
                <c:pt idx="683">
                  <c:v>42094</c:v>
                </c:pt>
                <c:pt idx="684">
                  <c:v>42093</c:v>
                </c:pt>
                <c:pt idx="685">
                  <c:v>42090</c:v>
                </c:pt>
                <c:pt idx="686">
                  <c:v>42089</c:v>
                </c:pt>
                <c:pt idx="687">
                  <c:v>42088</c:v>
                </c:pt>
                <c:pt idx="688">
                  <c:v>42087</c:v>
                </c:pt>
                <c:pt idx="689">
                  <c:v>42086</c:v>
                </c:pt>
                <c:pt idx="690">
                  <c:v>42083</c:v>
                </c:pt>
                <c:pt idx="691">
                  <c:v>42082</c:v>
                </c:pt>
                <c:pt idx="692">
                  <c:v>42081</c:v>
                </c:pt>
                <c:pt idx="693">
                  <c:v>42080</c:v>
                </c:pt>
                <c:pt idx="694">
                  <c:v>42079</c:v>
                </c:pt>
                <c:pt idx="695">
                  <c:v>42076</c:v>
                </c:pt>
                <c:pt idx="696">
                  <c:v>42075</c:v>
                </c:pt>
                <c:pt idx="697">
                  <c:v>42074</c:v>
                </c:pt>
                <c:pt idx="698">
                  <c:v>42073</c:v>
                </c:pt>
                <c:pt idx="699">
                  <c:v>42072</c:v>
                </c:pt>
                <c:pt idx="700">
                  <c:v>42069</c:v>
                </c:pt>
                <c:pt idx="701">
                  <c:v>42068</c:v>
                </c:pt>
                <c:pt idx="702">
                  <c:v>42067</c:v>
                </c:pt>
                <c:pt idx="703">
                  <c:v>42066</c:v>
                </c:pt>
                <c:pt idx="704">
                  <c:v>42065</c:v>
                </c:pt>
                <c:pt idx="705">
                  <c:v>42062</c:v>
                </c:pt>
                <c:pt idx="706">
                  <c:v>42061</c:v>
                </c:pt>
                <c:pt idx="707">
                  <c:v>42060</c:v>
                </c:pt>
                <c:pt idx="708">
                  <c:v>42059</c:v>
                </c:pt>
                <c:pt idx="709">
                  <c:v>42058</c:v>
                </c:pt>
                <c:pt idx="710">
                  <c:v>42055</c:v>
                </c:pt>
                <c:pt idx="711">
                  <c:v>42054</c:v>
                </c:pt>
                <c:pt idx="712">
                  <c:v>42053</c:v>
                </c:pt>
                <c:pt idx="713">
                  <c:v>42052</c:v>
                </c:pt>
                <c:pt idx="714">
                  <c:v>42051</c:v>
                </c:pt>
                <c:pt idx="715">
                  <c:v>42048</c:v>
                </c:pt>
                <c:pt idx="716">
                  <c:v>42047</c:v>
                </c:pt>
                <c:pt idx="717">
                  <c:v>42045</c:v>
                </c:pt>
                <c:pt idx="718">
                  <c:v>42044</c:v>
                </c:pt>
                <c:pt idx="719">
                  <c:v>42041</c:v>
                </c:pt>
                <c:pt idx="720">
                  <c:v>42040</c:v>
                </c:pt>
                <c:pt idx="721">
                  <c:v>42039</c:v>
                </c:pt>
                <c:pt idx="722">
                  <c:v>42038</c:v>
                </c:pt>
                <c:pt idx="723">
                  <c:v>42037</c:v>
                </c:pt>
                <c:pt idx="724">
                  <c:v>42034</c:v>
                </c:pt>
                <c:pt idx="725">
                  <c:v>42033</c:v>
                </c:pt>
                <c:pt idx="726">
                  <c:v>42032</c:v>
                </c:pt>
                <c:pt idx="727">
                  <c:v>42031</c:v>
                </c:pt>
                <c:pt idx="728">
                  <c:v>42030</c:v>
                </c:pt>
                <c:pt idx="729">
                  <c:v>42027</c:v>
                </c:pt>
                <c:pt idx="730">
                  <c:v>42026</c:v>
                </c:pt>
                <c:pt idx="731">
                  <c:v>42025</c:v>
                </c:pt>
                <c:pt idx="732">
                  <c:v>42024</c:v>
                </c:pt>
                <c:pt idx="733">
                  <c:v>42023</c:v>
                </c:pt>
                <c:pt idx="734">
                  <c:v>42020</c:v>
                </c:pt>
                <c:pt idx="735">
                  <c:v>42019</c:v>
                </c:pt>
                <c:pt idx="736">
                  <c:v>42018</c:v>
                </c:pt>
                <c:pt idx="737">
                  <c:v>42017</c:v>
                </c:pt>
                <c:pt idx="738">
                  <c:v>42013</c:v>
                </c:pt>
                <c:pt idx="739">
                  <c:v>42012</c:v>
                </c:pt>
                <c:pt idx="740">
                  <c:v>42011</c:v>
                </c:pt>
                <c:pt idx="741">
                  <c:v>42010</c:v>
                </c:pt>
                <c:pt idx="742">
                  <c:v>42009</c:v>
                </c:pt>
                <c:pt idx="743">
                  <c:v>42003</c:v>
                </c:pt>
                <c:pt idx="744">
                  <c:v>42002</c:v>
                </c:pt>
                <c:pt idx="745">
                  <c:v>41999</c:v>
                </c:pt>
                <c:pt idx="746">
                  <c:v>41998</c:v>
                </c:pt>
                <c:pt idx="747">
                  <c:v>41997</c:v>
                </c:pt>
                <c:pt idx="748">
                  <c:v>41995</c:v>
                </c:pt>
                <c:pt idx="749">
                  <c:v>41992</c:v>
                </c:pt>
                <c:pt idx="750">
                  <c:v>41991</c:v>
                </c:pt>
                <c:pt idx="751">
                  <c:v>41990</c:v>
                </c:pt>
                <c:pt idx="752">
                  <c:v>41989</c:v>
                </c:pt>
                <c:pt idx="753">
                  <c:v>41988</c:v>
                </c:pt>
                <c:pt idx="754">
                  <c:v>41985</c:v>
                </c:pt>
                <c:pt idx="755">
                  <c:v>41984</c:v>
                </c:pt>
                <c:pt idx="756">
                  <c:v>41983</c:v>
                </c:pt>
                <c:pt idx="757">
                  <c:v>41982</c:v>
                </c:pt>
                <c:pt idx="758">
                  <c:v>41981</c:v>
                </c:pt>
                <c:pt idx="759">
                  <c:v>41978</c:v>
                </c:pt>
                <c:pt idx="760">
                  <c:v>41977</c:v>
                </c:pt>
                <c:pt idx="761">
                  <c:v>41976</c:v>
                </c:pt>
                <c:pt idx="762">
                  <c:v>41975</c:v>
                </c:pt>
                <c:pt idx="763">
                  <c:v>41974</c:v>
                </c:pt>
                <c:pt idx="764">
                  <c:v>41971</c:v>
                </c:pt>
                <c:pt idx="765">
                  <c:v>41970</c:v>
                </c:pt>
                <c:pt idx="766">
                  <c:v>41969</c:v>
                </c:pt>
                <c:pt idx="767">
                  <c:v>41968</c:v>
                </c:pt>
                <c:pt idx="768">
                  <c:v>41964</c:v>
                </c:pt>
                <c:pt idx="769">
                  <c:v>41963</c:v>
                </c:pt>
                <c:pt idx="770">
                  <c:v>41962</c:v>
                </c:pt>
                <c:pt idx="771">
                  <c:v>41961</c:v>
                </c:pt>
                <c:pt idx="772">
                  <c:v>41960</c:v>
                </c:pt>
                <c:pt idx="773">
                  <c:v>41957</c:v>
                </c:pt>
                <c:pt idx="774">
                  <c:v>41956</c:v>
                </c:pt>
                <c:pt idx="775">
                  <c:v>41955</c:v>
                </c:pt>
                <c:pt idx="776">
                  <c:v>41954</c:v>
                </c:pt>
                <c:pt idx="777">
                  <c:v>41953</c:v>
                </c:pt>
                <c:pt idx="778">
                  <c:v>41950</c:v>
                </c:pt>
                <c:pt idx="779">
                  <c:v>41949</c:v>
                </c:pt>
                <c:pt idx="780">
                  <c:v>41948</c:v>
                </c:pt>
                <c:pt idx="781">
                  <c:v>41947</c:v>
                </c:pt>
                <c:pt idx="782">
                  <c:v>41943</c:v>
                </c:pt>
                <c:pt idx="783">
                  <c:v>41942</c:v>
                </c:pt>
                <c:pt idx="784">
                  <c:v>41941</c:v>
                </c:pt>
                <c:pt idx="785">
                  <c:v>41940</c:v>
                </c:pt>
                <c:pt idx="786">
                  <c:v>41939</c:v>
                </c:pt>
                <c:pt idx="787">
                  <c:v>41936</c:v>
                </c:pt>
                <c:pt idx="788">
                  <c:v>41935</c:v>
                </c:pt>
                <c:pt idx="789">
                  <c:v>41934</c:v>
                </c:pt>
                <c:pt idx="790">
                  <c:v>41933</c:v>
                </c:pt>
                <c:pt idx="791">
                  <c:v>41932</c:v>
                </c:pt>
                <c:pt idx="792">
                  <c:v>41929</c:v>
                </c:pt>
                <c:pt idx="793">
                  <c:v>41928</c:v>
                </c:pt>
                <c:pt idx="794">
                  <c:v>41927</c:v>
                </c:pt>
                <c:pt idx="795">
                  <c:v>41926</c:v>
                </c:pt>
                <c:pt idx="796">
                  <c:v>41922</c:v>
                </c:pt>
                <c:pt idx="797">
                  <c:v>41921</c:v>
                </c:pt>
                <c:pt idx="798">
                  <c:v>41920</c:v>
                </c:pt>
                <c:pt idx="799">
                  <c:v>41919</c:v>
                </c:pt>
                <c:pt idx="800">
                  <c:v>41918</c:v>
                </c:pt>
                <c:pt idx="801">
                  <c:v>41915</c:v>
                </c:pt>
                <c:pt idx="802">
                  <c:v>41914</c:v>
                </c:pt>
                <c:pt idx="803">
                  <c:v>41913</c:v>
                </c:pt>
                <c:pt idx="804">
                  <c:v>41912</c:v>
                </c:pt>
                <c:pt idx="805">
                  <c:v>41911</c:v>
                </c:pt>
                <c:pt idx="806">
                  <c:v>41908</c:v>
                </c:pt>
                <c:pt idx="807">
                  <c:v>41907</c:v>
                </c:pt>
                <c:pt idx="808">
                  <c:v>41906</c:v>
                </c:pt>
                <c:pt idx="809">
                  <c:v>41904</c:v>
                </c:pt>
                <c:pt idx="810">
                  <c:v>41901</c:v>
                </c:pt>
                <c:pt idx="811">
                  <c:v>41900</c:v>
                </c:pt>
                <c:pt idx="812">
                  <c:v>41899</c:v>
                </c:pt>
                <c:pt idx="813">
                  <c:v>41898</c:v>
                </c:pt>
                <c:pt idx="814">
                  <c:v>41894</c:v>
                </c:pt>
                <c:pt idx="815">
                  <c:v>41893</c:v>
                </c:pt>
                <c:pt idx="816">
                  <c:v>41892</c:v>
                </c:pt>
                <c:pt idx="817">
                  <c:v>41891</c:v>
                </c:pt>
                <c:pt idx="818">
                  <c:v>41890</c:v>
                </c:pt>
                <c:pt idx="819">
                  <c:v>41887</c:v>
                </c:pt>
                <c:pt idx="820">
                  <c:v>41886</c:v>
                </c:pt>
                <c:pt idx="821">
                  <c:v>41885</c:v>
                </c:pt>
                <c:pt idx="822">
                  <c:v>41884</c:v>
                </c:pt>
                <c:pt idx="823">
                  <c:v>41883</c:v>
                </c:pt>
                <c:pt idx="824">
                  <c:v>41880</c:v>
                </c:pt>
                <c:pt idx="825">
                  <c:v>41879</c:v>
                </c:pt>
                <c:pt idx="826">
                  <c:v>41878</c:v>
                </c:pt>
                <c:pt idx="827">
                  <c:v>41877</c:v>
                </c:pt>
                <c:pt idx="828">
                  <c:v>41876</c:v>
                </c:pt>
                <c:pt idx="829">
                  <c:v>41873</c:v>
                </c:pt>
                <c:pt idx="830">
                  <c:v>41872</c:v>
                </c:pt>
                <c:pt idx="831">
                  <c:v>41871</c:v>
                </c:pt>
                <c:pt idx="832">
                  <c:v>41870</c:v>
                </c:pt>
                <c:pt idx="833">
                  <c:v>41869</c:v>
                </c:pt>
                <c:pt idx="834">
                  <c:v>41866</c:v>
                </c:pt>
                <c:pt idx="835">
                  <c:v>41865</c:v>
                </c:pt>
                <c:pt idx="836">
                  <c:v>41864</c:v>
                </c:pt>
                <c:pt idx="837">
                  <c:v>41863</c:v>
                </c:pt>
                <c:pt idx="838">
                  <c:v>41862</c:v>
                </c:pt>
                <c:pt idx="839">
                  <c:v>41859</c:v>
                </c:pt>
                <c:pt idx="840">
                  <c:v>41858</c:v>
                </c:pt>
                <c:pt idx="841">
                  <c:v>41857</c:v>
                </c:pt>
                <c:pt idx="842">
                  <c:v>41856</c:v>
                </c:pt>
                <c:pt idx="843">
                  <c:v>41855</c:v>
                </c:pt>
                <c:pt idx="844">
                  <c:v>41852</c:v>
                </c:pt>
                <c:pt idx="845">
                  <c:v>41851</c:v>
                </c:pt>
                <c:pt idx="846">
                  <c:v>41850</c:v>
                </c:pt>
                <c:pt idx="847">
                  <c:v>41849</c:v>
                </c:pt>
                <c:pt idx="848">
                  <c:v>41848</c:v>
                </c:pt>
                <c:pt idx="849">
                  <c:v>41845</c:v>
                </c:pt>
                <c:pt idx="850">
                  <c:v>41844</c:v>
                </c:pt>
                <c:pt idx="851">
                  <c:v>41843</c:v>
                </c:pt>
                <c:pt idx="852">
                  <c:v>41842</c:v>
                </c:pt>
                <c:pt idx="853">
                  <c:v>41838</c:v>
                </c:pt>
                <c:pt idx="854">
                  <c:v>41837</c:v>
                </c:pt>
                <c:pt idx="855">
                  <c:v>41836</c:v>
                </c:pt>
                <c:pt idx="856">
                  <c:v>41835</c:v>
                </c:pt>
                <c:pt idx="857">
                  <c:v>41834</c:v>
                </c:pt>
                <c:pt idx="858">
                  <c:v>41831</c:v>
                </c:pt>
                <c:pt idx="859">
                  <c:v>41830</c:v>
                </c:pt>
                <c:pt idx="860">
                  <c:v>41829</c:v>
                </c:pt>
                <c:pt idx="861">
                  <c:v>41828</c:v>
                </c:pt>
                <c:pt idx="862">
                  <c:v>41827</c:v>
                </c:pt>
                <c:pt idx="863">
                  <c:v>41824</c:v>
                </c:pt>
                <c:pt idx="864">
                  <c:v>41823</c:v>
                </c:pt>
                <c:pt idx="865">
                  <c:v>41822</c:v>
                </c:pt>
                <c:pt idx="866">
                  <c:v>41821</c:v>
                </c:pt>
                <c:pt idx="867">
                  <c:v>41820</c:v>
                </c:pt>
                <c:pt idx="868">
                  <c:v>41817</c:v>
                </c:pt>
                <c:pt idx="869">
                  <c:v>41816</c:v>
                </c:pt>
                <c:pt idx="870">
                  <c:v>41815</c:v>
                </c:pt>
                <c:pt idx="871">
                  <c:v>41814</c:v>
                </c:pt>
                <c:pt idx="872">
                  <c:v>41813</c:v>
                </c:pt>
                <c:pt idx="873">
                  <c:v>41810</c:v>
                </c:pt>
                <c:pt idx="874">
                  <c:v>41809</c:v>
                </c:pt>
                <c:pt idx="875">
                  <c:v>41808</c:v>
                </c:pt>
                <c:pt idx="876">
                  <c:v>41807</c:v>
                </c:pt>
                <c:pt idx="877">
                  <c:v>41806</c:v>
                </c:pt>
                <c:pt idx="878">
                  <c:v>41803</c:v>
                </c:pt>
                <c:pt idx="879">
                  <c:v>41802</c:v>
                </c:pt>
                <c:pt idx="880">
                  <c:v>41801</c:v>
                </c:pt>
                <c:pt idx="881">
                  <c:v>41800</c:v>
                </c:pt>
                <c:pt idx="882">
                  <c:v>41799</c:v>
                </c:pt>
                <c:pt idx="883">
                  <c:v>41796</c:v>
                </c:pt>
                <c:pt idx="884">
                  <c:v>41795</c:v>
                </c:pt>
                <c:pt idx="885">
                  <c:v>41794</c:v>
                </c:pt>
                <c:pt idx="886">
                  <c:v>41793</c:v>
                </c:pt>
                <c:pt idx="887">
                  <c:v>41792</c:v>
                </c:pt>
                <c:pt idx="888">
                  <c:v>41789</c:v>
                </c:pt>
                <c:pt idx="889">
                  <c:v>41788</c:v>
                </c:pt>
                <c:pt idx="890">
                  <c:v>41787</c:v>
                </c:pt>
                <c:pt idx="891">
                  <c:v>41786</c:v>
                </c:pt>
                <c:pt idx="892">
                  <c:v>41785</c:v>
                </c:pt>
                <c:pt idx="893">
                  <c:v>41782</c:v>
                </c:pt>
                <c:pt idx="894">
                  <c:v>41781</c:v>
                </c:pt>
                <c:pt idx="895">
                  <c:v>41780</c:v>
                </c:pt>
                <c:pt idx="896">
                  <c:v>41779</c:v>
                </c:pt>
                <c:pt idx="897">
                  <c:v>41778</c:v>
                </c:pt>
                <c:pt idx="898">
                  <c:v>41775</c:v>
                </c:pt>
                <c:pt idx="899">
                  <c:v>41774</c:v>
                </c:pt>
                <c:pt idx="900">
                  <c:v>41773</c:v>
                </c:pt>
                <c:pt idx="901">
                  <c:v>41772</c:v>
                </c:pt>
                <c:pt idx="902">
                  <c:v>41771</c:v>
                </c:pt>
                <c:pt idx="903">
                  <c:v>41768</c:v>
                </c:pt>
                <c:pt idx="904">
                  <c:v>41767</c:v>
                </c:pt>
                <c:pt idx="905">
                  <c:v>41766</c:v>
                </c:pt>
                <c:pt idx="906">
                  <c:v>41761</c:v>
                </c:pt>
                <c:pt idx="907">
                  <c:v>41760</c:v>
                </c:pt>
                <c:pt idx="908">
                  <c:v>41759</c:v>
                </c:pt>
                <c:pt idx="909">
                  <c:v>41757</c:v>
                </c:pt>
                <c:pt idx="910">
                  <c:v>41754</c:v>
                </c:pt>
                <c:pt idx="911">
                  <c:v>41753</c:v>
                </c:pt>
                <c:pt idx="912">
                  <c:v>41752</c:v>
                </c:pt>
                <c:pt idx="913">
                  <c:v>41751</c:v>
                </c:pt>
                <c:pt idx="914">
                  <c:v>41750</c:v>
                </c:pt>
                <c:pt idx="915">
                  <c:v>41747</c:v>
                </c:pt>
                <c:pt idx="916">
                  <c:v>41746</c:v>
                </c:pt>
                <c:pt idx="917">
                  <c:v>41745</c:v>
                </c:pt>
                <c:pt idx="918">
                  <c:v>41744</c:v>
                </c:pt>
                <c:pt idx="919">
                  <c:v>41743</c:v>
                </c:pt>
                <c:pt idx="920">
                  <c:v>41740</c:v>
                </c:pt>
                <c:pt idx="921">
                  <c:v>41739</c:v>
                </c:pt>
                <c:pt idx="922">
                  <c:v>41738</c:v>
                </c:pt>
                <c:pt idx="923">
                  <c:v>41737</c:v>
                </c:pt>
                <c:pt idx="924">
                  <c:v>41736</c:v>
                </c:pt>
                <c:pt idx="925">
                  <c:v>41733</c:v>
                </c:pt>
                <c:pt idx="926">
                  <c:v>41732</c:v>
                </c:pt>
                <c:pt idx="927">
                  <c:v>41731</c:v>
                </c:pt>
                <c:pt idx="928">
                  <c:v>41730</c:v>
                </c:pt>
                <c:pt idx="929">
                  <c:v>41729</c:v>
                </c:pt>
                <c:pt idx="930">
                  <c:v>41726</c:v>
                </c:pt>
                <c:pt idx="931">
                  <c:v>41725</c:v>
                </c:pt>
                <c:pt idx="932">
                  <c:v>41724</c:v>
                </c:pt>
                <c:pt idx="933">
                  <c:v>41723</c:v>
                </c:pt>
                <c:pt idx="934">
                  <c:v>41722</c:v>
                </c:pt>
                <c:pt idx="935">
                  <c:v>41718</c:v>
                </c:pt>
                <c:pt idx="936">
                  <c:v>41717</c:v>
                </c:pt>
                <c:pt idx="937">
                  <c:v>41716</c:v>
                </c:pt>
                <c:pt idx="938">
                  <c:v>41715</c:v>
                </c:pt>
                <c:pt idx="939">
                  <c:v>41712</c:v>
                </c:pt>
                <c:pt idx="940">
                  <c:v>41711</c:v>
                </c:pt>
                <c:pt idx="941">
                  <c:v>41710</c:v>
                </c:pt>
                <c:pt idx="942">
                  <c:v>41709</c:v>
                </c:pt>
                <c:pt idx="943">
                  <c:v>41708</c:v>
                </c:pt>
                <c:pt idx="944">
                  <c:v>41705</c:v>
                </c:pt>
                <c:pt idx="945">
                  <c:v>41704</c:v>
                </c:pt>
                <c:pt idx="946">
                  <c:v>41703</c:v>
                </c:pt>
                <c:pt idx="947">
                  <c:v>41702</c:v>
                </c:pt>
                <c:pt idx="948">
                  <c:v>41701</c:v>
                </c:pt>
                <c:pt idx="949">
                  <c:v>41698</c:v>
                </c:pt>
                <c:pt idx="950">
                  <c:v>41697</c:v>
                </c:pt>
                <c:pt idx="951">
                  <c:v>41696</c:v>
                </c:pt>
                <c:pt idx="952">
                  <c:v>41695</c:v>
                </c:pt>
                <c:pt idx="953">
                  <c:v>41694</c:v>
                </c:pt>
                <c:pt idx="954">
                  <c:v>41691</c:v>
                </c:pt>
                <c:pt idx="955">
                  <c:v>41690</c:v>
                </c:pt>
                <c:pt idx="956">
                  <c:v>41689</c:v>
                </c:pt>
                <c:pt idx="957">
                  <c:v>41688</c:v>
                </c:pt>
                <c:pt idx="958">
                  <c:v>41687</c:v>
                </c:pt>
                <c:pt idx="959">
                  <c:v>41684</c:v>
                </c:pt>
                <c:pt idx="960">
                  <c:v>41683</c:v>
                </c:pt>
                <c:pt idx="961">
                  <c:v>41682</c:v>
                </c:pt>
                <c:pt idx="962">
                  <c:v>41680</c:v>
                </c:pt>
                <c:pt idx="963">
                  <c:v>41677</c:v>
                </c:pt>
                <c:pt idx="964">
                  <c:v>41676</c:v>
                </c:pt>
                <c:pt idx="965">
                  <c:v>41675</c:v>
                </c:pt>
                <c:pt idx="966">
                  <c:v>41674</c:v>
                </c:pt>
                <c:pt idx="967">
                  <c:v>41673</c:v>
                </c:pt>
                <c:pt idx="968">
                  <c:v>41670</c:v>
                </c:pt>
                <c:pt idx="969">
                  <c:v>41669</c:v>
                </c:pt>
                <c:pt idx="970">
                  <c:v>41668</c:v>
                </c:pt>
                <c:pt idx="971">
                  <c:v>41667</c:v>
                </c:pt>
                <c:pt idx="972">
                  <c:v>41666</c:v>
                </c:pt>
                <c:pt idx="973">
                  <c:v>41663</c:v>
                </c:pt>
                <c:pt idx="974">
                  <c:v>41662</c:v>
                </c:pt>
                <c:pt idx="975">
                  <c:v>41661</c:v>
                </c:pt>
                <c:pt idx="976">
                  <c:v>41660</c:v>
                </c:pt>
                <c:pt idx="977">
                  <c:v>41659</c:v>
                </c:pt>
                <c:pt idx="978">
                  <c:v>41656</c:v>
                </c:pt>
                <c:pt idx="979">
                  <c:v>41655</c:v>
                </c:pt>
                <c:pt idx="980">
                  <c:v>41654</c:v>
                </c:pt>
                <c:pt idx="981">
                  <c:v>41653</c:v>
                </c:pt>
                <c:pt idx="982">
                  <c:v>41649</c:v>
                </c:pt>
                <c:pt idx="983">
                  <c:v>41648</c:v>
                </c:pt>
                <c:pt idx="984">
                  <c:v>41647</c:v>
                </c:pt>
                <c:pt idx="985">
                  <c:v>41646</c:v>
                </c:pt>
                <c:pt idx="986">
                  <c:v>41645</c:v>
                </c:pt>
                <c:pt idx="987">
                  <c:v>41638</c:v>
                </c:pt>
                <c:pt idx="988">
                  <c:v>41635</c:v>
                </c:pt>
                <c:pt idx="989">
                  <c:v>41634</c:v>
                </c:pt>
                <c:pt idx="990">
                  <c:v>41633</c:v>
                </c:pt>
                <c:pt idx="991">
                  <c:v>41632</c:v>
                </c:pt>
                <c:pt idx="992">
                  <c:v>41628</c:v>
                </c:pt>
                <c:pt idx="993">
                  <c:v>41627</c:v>
                </c:pt>
                <c:pt idx="994">
                  <c:v>41626</c:v>
                </c:pt>
                <c:pt idx="995">
                  <c:v>41625</c:v>
                </c:pt>
                <c:pt idx="996">
                  <c:v>41624</c:v>
                </c:pt>
                <c:pt idx="997">
                  <c:v>41621</c:v>
                </c:pt>
                <c:pt idx="998">
                  <c:v>41620</c:v>
                </c:pt>
                <c:pt idx="999">
                  <c:v>41619</c:v>
                </c:pt>
                <c:pt idx="1000">
                  <c:v>41618</c:v>
                </c:pt>
                <c:pt idx="1001">
                  <c:v>41617</c:v>
                </c:pt>
                <c:pt idx="1002">
                  <c:v>41614</c:v>
                </c:pt>
                <c:pt idx="1003">
                  <c:v>41613</c:v>
                </c:pt>
                <c:pt idx="1004">
                  <c:v>41612</c:v>
                </c:pt>
                <c:pt idx="1005">
                  <c:v>41611</c:v>
                </c:pt>
                <c:pt idx="1006">
                  <c:v>41610</c:v>
                </c:pt>
                <c:pt idx="1007">
                  <c:v>41607</c:v>
                </c:pt>
                <c:pt idx="1008">
                  <c:v>41606</c:v>
                </c:pt>
                <c:pt idx="1009">
                  <c:v>41605</c:v>
                </c:pt>
                <c:pt idx="1010">
                  <c:v>41604</c:v>
                </c:pt>
                <c:pt idx="1011">
                  <c:v>41603</c:v>
                </c:pt>
                <c:pt idx="1012">
                  <c:v>41600</c:v>
                </c:pt>
                <c:pt idx="1013">
                  <c:v>41599</c:v>
                </c:pt>
                <c:pt idx="1014">
                  <c:v>41598</c:v>
                </c:pt>
                <c:pt idx="1015">
                  <c:v>41597</c:v>
                </c:pt>
                <c:pt idx="1016">
                  <c:v>41596</c:v>
                </c:pt>
                <c:pt idx="1017">
                  <c:v>41593</c:v>
                </c:pt>
                <c:pt idx="1018">
                  <c:v>41592</c:v>
                </c:pt>
                <c:pt idx="1019">
                  <c:v>41591</c:v>
                </c:pt>
                <c:pt idx="1020">
                  <c:v>41590</c:v>
                </c:pt>
                <c:pt idx="1021">
                  <c:v>41589</c:v>
                </c:pt>
                <c:pt idx="1022">
                  <c:v>41586</c:v>
                </c:pt>
                <c:pt idx="1023">
                  <c:v>41585</c:v>
                </c:pt>
                <c:pt idx="1024">
                  <c:v>41584</c:v>
                </c:pt>
                <c:pt idx="1025">
                  <c:v>41583</c:v>
                </c:pt>
                <c:pt idx="1026">
                  <c:v>41579</c:v>
                </c:pt>
                <c:pt idx="1027">
                  <c:v>41578</c:v>
                </c:pt>
                <c:pt idx="1028">
                  <c:v>41577</c:v>
                </c:pt>
                <c:pt idx="1029">
                  <c:v>41576</c:v>
                </c:pt>
                <c:pt idx="1030">
                  <c:v>41575</c:v>
                </c:pt>
                <c:pt idx="1031">
                  <c:v>41572</c:v>
                </c:pt>
                <c:pt idx="1032">
                  <c:v>41571</c:v>
                </c:pt>
                <c:pt idx="1033">
                  <c:v>41570</c:v>
                </c:pt>
                <c:pt idx="1034">
                  <c:v>41569</c:v>
                </c:pt>
                <c:pt idx="1035">
                  <c:v>41568</c:v>
                </c:pt>
                <c:pt idx="1036">
                  <c:v>41565</c:v>
                </c:pt>
                <c:pt idx="1037">
                  <c:v>41564</c:v>
                </c:pt>
                <c:pt idx="1038">
                  <c:v>41563</c:v>
                </c:pt>
                <c:pt idx="1039">
                  <c:v>41562</c:v>
                </c:pt>
                <c:pt idx="1040">
                  <c:v>41558</c:v>
                </c:pt>
                <c:pt idx="1041">
                  <c:v>41557</c:v>
                </c:pt>
                <c:pt idx="1042">
                  <c:v>41556</c:v>
                </c:pt>
                <c:pt idx="1043">
                  <c:v>41555</c:v>
                </c:pt>
                <c:pt idx="1044">
                  <c:v>41554</c:v>
                </c:pt>
                <c:pt idx="1045">
                  <c:v>41551</c:v>
                </c:pt>
                <c:pt idx="1046">
                  <c:v>41550</c:v>
                </c:pt>
                <c:pt idx="1047">
                  <c:v>41549</c:v>
                </c:pt>
                <c:pt idx="1048">
                  <c:v>41548</c:v>
                </c:pt>
                <c:pt idx="1049">
                  <c:v>41547</c:v>
                </c:pt>
                <c:pt idx="1050">
                  <c:v>41544</c:v>
                </c:pt>
                <c:pt idx="1051">
                  <c:v>41543</c:v>
                </c:pt>
                <c:pt idx="1052">
                  <c:v>41542</c:v>
                </c:pt>
                <c:pt idx="1053">
                  <c:v>41541</c:v>
                </c:pt>
                <c:pt idx="1054">
                  <c:v>41537</c:v>
                </c:pt>
                <c:pt idx="1055">
                  <c:v>41536</c:v>
                </c:pt>
                <c:pt idx="1056">
                  <c:v>41535</c:v>
                </c:pt>
                <c:pt idx="1057">
                  <c:v>41534</c:v>
                </c:pt>
                <c:pt idx="1058">
                  <c:v>41530</c:v>
                </c:pt>
                <c:pt idx="1059">
                  <c:v>41529</c:v>
                </c:pt>
                <c:pt idx="1060">
                  <c:v>41528</c:v>
                </c:pt>
                <c:pt idx="1061">
                  <c:v>41527</c:v>
                </c:pt>
                <c:pt idx="1062">
                  <c:v>41526</c:v>
                </c:pt>
                <c:pt idx="1063">
                  <c:v>41523</c:v>
                </c:pt>
                <c:pt idx="1064">
                  <c:v>41522</c:v>
                </c:pt>
                <c:pt idx="1065">
                  <c:v>41521</c:v>
                </c:pt>
                <c:pt idx="1066">
                  <c:v>41520</c:v>
                </c:pt>
                <c:pt idx="1067">
                  <c:v>41519</c:v>
                </c:pt>
                <c:pt idx="1068">
                  <c:v>41516</c:v>
                </c:pt>
                <c:pt idx="1069">
                  <c:v>41515</c:v>
                </c:pt>
                <c:pt idx="1070">
                  <c:v>41514</c:v>
                </c:pt>
                <c:pt idx="1071">
                  <c:v>41513</c:v>
                </c:pt>
                <c:pt idx="1072">
                  <c:v>41512</c:v>
                </c:pt>
                <c:pt idx="1073">
                  <c:v>41509</c:v>
                </c:pt>
                <c:pt idx="1074">
                  <c:v>41508</c:v>
                </c:pt>
                <c:pt idx="1075">
                  <c:v>41507</c:v>
                </c:pt>
                <c:pt idx="1076">
                  <c:v>41506</c:v>
                </c:pt>
                <c:pt idx="1077">
                  <c:v>41505</c:v>
                </c:pt>
                <c:pt idx="1078">
                  <c:v>41502</c:v>
                </c:pt>
                <c:pt idx="1079">
                  <c:v>41501</c:v>
                </c:pt>
                <c:pt idx="1080">
                  <c:v>41500</c:v>
                </c:pt>
                <c:pt idx="1081">
                  <c:v>41499</c:v>
                </c:pt>
                <c:pt idx="1082">
                  <c:v>41498</c:v>
                </c:pt>
                <c:pt idx="1083">
                  <c:v>41495</c:v>
                </c:pt>
                <c:pt idx="1084">
                  <c:v>41494</c:v>
                </c:pt>
                <c:pt idx="1085">
                  <c:v>41493</c:v>
                </c:pt>
                <c:pt idx="1086">
                  <c:v>41492</c:v>
                </c:pt>
                <c:pt idx="1087">
                  <c:v>41491</c:v>
                </c:pt>
                <c:pt idx="1088">
                  <c:v>41488</c:v>
                </c:pt>
                <c:pt idx="1089">
                  <c:v>41487</c:v>
                </c:pt>
                <c:pt idx="1090">
                  <c:v>41486</c:v>
                </c:pt>
                <c:pt idx="1091">
                  <c:v>41485</c:v>
                </c:pt>
                <c:pt idx="1092">
                  <c:v>41484</c:v>
                </c:pt>
                <c:pt idx="1093">
                  <c:v>41481</c:v>
                </c:pt>
                <c:pt idx="1094">
                  <c:v>41480</c:v>
                </c:pt>
                <c:pt idx="1095">
                  <c:v>41479</c:v>
                </c:pt>
                <c:pt idx="1096">
                  <c:v>41478</c:v>
                </c:pt>
                <c:pt idx="1097">
                  <c:v>41477</c:v>
                </c:pt>
                <c:pt idx="1098">
                  <c:v>41474</c:v>
                </c:pt>
                <c:pt idx="1099">
                  <c:v>41473</c:v>
                </c:pt>
                <c:pt idx="1100">
                  <c:v>41472</c:v>
                </c:pt>
                <c:pt idx="1101">
                  <c:v>41471</c:v>
                </c:pt>
                <c:pt idx="1102">
                  <c:v>41467</c:v>
                </c:pt>
                <c:pt idx="1103">
                  <c:v>41466</c:v>
                </c:pt>
                <c:pt idx="1104">
                  <c:v>41465</c:v>
                </c:pt>
                <c:pt idx="1105">
                  <c:v>41464</c:v>
                </c:pt>
                <c:pt idx="1106">
                  <c:v>41463</c:v>
                </c:pt>
                <c:pt idx="1107">
                  <c:v>41460</c:v>
                </c:pt>
                <c:pt idx="1108">
                  <c:v>41459</c:v>
                </c:pt>
                <c:pt idx="1109">
                  <c:v>41458</c:v>
                </c:pt>
                <c:pt idx="1110">
                  <c:v>41457</c:v>
                </c:pt>
                <c:pt idx="1111">
                  <c:v>41456</c:v>
                </c:pt>
                <c:pt idx="1112">
                  <c:v>41453</c:v>
                </c:pt>
                <c:pt idx="1113">
                  <c:v>41452</c:v>
                </c:pt>
                <c:pt idx="1114">
                  <c:v>41451</c:v>
                </c:pt>
                <c:pt idx="1115">
                  <c:v>41450</c:v>
                </c:pt>
                <c:pt idx="1116">
                  <c:v>41449</c:v>
                </c:pt>
                <c:pt idx="1117">
                  <c:v>41446</c:v>
                </c:pt>
                <c:pt idx="1118">
                  <c:v>41445</c:v>
                </c:pt>
                <c:pt idx="1119">
                  <c:v>41444</c:v>
                </c:pt>
                <c:pt idx="1120">
                  <c:v>41443</c:v>
                </c:pt>
                <c:pt idx="1121">
                  <c:v>41442</c:v>
                </c:pt>
                <c:pt idx="1122">
                  <c:v>41439</c:v>
                </c:pt>
                <c:pt idx="1123">
                  <c:v>41438</c:v>
                </c:pt>
                <c:pt idx="1124">
                  <c:v>41437</c:v>
                </c:pt>
                <c:pt idx="1125">
                  <c:v>41436</c:v>
                </c:pt>
                <c:pt idx="1126">
                  <c:v>41435</c:v>
                </c:pt>
                <c:pt idx="1127">
                  <c:v>41432</c:v>
                </c:pt>
                <c:pt idx="1128">
                  <c:v>41431</c:v>
                </c:pt>
                <c:pt idx="1129">
                  <c:v>41430</c:v>
                </c:pt>
                <c:pt idx="1130">
                  <c:v>41429</c:v>
                </c:pt>
                <c:pt idx="1131">
                  <c:v>41428</c:v>
                </c:pt>
                <c:pt idx="1132">
                  <c:v>41425</c:v>
                </c:pt>
                <c:pt idx="1133">
                  <c:v>41424</c:v>
                </c:pt>
                <c:pt idx="1134">
                  <c:v>41423</c:v>
                </c:pt>
                <c:pt idx="1135">
                  <c:v>41422</c:v>
                </c:pt>
                <c:pt idx="1136">
                  <c:v>41421</c:v>
                </c:pt>
                <c:pt idx="1137">
                  <c:v>41418</c:v>
                </c:pt>
                <c:pt idx="1138">
                  <c:v>41417</c:v>
                </c:pt>
                <c:pt idx="1139">
                  <c:v>41416</c:v>
                </c:pt>
                <c:pt idx="1140">
                  <c:v>41415</c:v>
                </c:pt>
                <c:pt idx="1141">
                  <c:v>41414</c:v>
                </c:pt>
                <c:pt idx="1142">
                  <c:v>41411</c:v>
                </c:pt>
                <c:pt idx="1143">
                  <c:v>41410</c:v>
                </c:pt>
                <c:pt idx="1144">
                  <c:v>41409</c:v>
                </c:pt>
                <c:pt idx="1145">
                  <c:v>41408</c:v>
                </c:pt>
                <c:pt idx="1146">
                  <c:v>41407</c:v>
                </c:pt>
                <c:pt idx="1147">
                  <c:v>41404</c:v>
                </c:pt>
                <c:pt idx="1148">
                  <c:v>41403</c:v>
                </c:pt>
                <c:pt idx="1149">
                  <c:v>41402</c:v>
                </c:pt>
                <c:pt idx="1150">
                  <c:v>41401</c:v>
                </c:pt>
                <c:pt idx="1151">
                  <c:v>41396</c:v>
                </c:pt>
                <c:pt idx="1152">
                  <c:v>41395</c:v>
                </c:pt>
                <c:pt idx="1153">
                  <c:v>41394</c:v>
                </c:pt>
                <c:pt idx="1154">
                  <c:v>41390</c:v>
                </c:pt>
                <c:pt idx="1155">
                  <c:v>41389</c:v>
                </c:pt>
                <c:pt idx="1156">
                  <c:v>41388</c:v>
                </c:pt>
                <c:pt idx="1157">
                  <c:v>41387</c:v>
                </c:pt>
                <c:pt idx="1158">
                  <c:v>41386</c:v>
                </c:pt>
                <c:pt idx="1159">
                  <c:v>41383</c:v>
                </c:pt>
                <c:pt idx="1160">
                  <c:v>41382</c:v>
                </c:pt>
                <c:pt idx="1161">
                  <c:v>41381</c:v>
                </c:pt>
                <c:pt idx="1162">
                  <c:v>41380</c:v>
                </c:pt>
                <c:pt idx="1163">
                  <c:v>41379</c:v>
                </c:pt>
                <c:pt idx="1164">
                  <c:v>41376</c:v>
                </c:pt>
                <c:pt idx="1165">
                  <c:v>41375</c:v>
                </c:pt>
                <c:pt idx="1166">
                  <c:v>41374</c:v>
                </c:pt>
                <c:pt idx="1167">
                  <c:v>41373</c:v>
                </c:pt>
                <c:pt idx="1168">
                  <c:v>41372</c:v>
                </c:pt>
                <c:pt idx="1169">
                  <c:v>41369</c:v>
                </c:pt>
                <c:pt idx="1170">
                  <c:v>41368</c:v>
                </c:pt>
                <c:pt idx="1171">
                  <c:v>41367</c:v>
                </c:pt>
                <c:pt idx="1172">
                  <c:v>41366</c:v>
                </c:pt>
                <c:pt idx="1173">
                  <c:v>41365</c:v>
                </c:pt>
                <c:pt idx="1174">
                  <c:v>41362</c:v>
                </c:pt>
                <c:pt idx="1175">
                  <c:v>41361</c:v>
                </c:pt>
                <c:pt idx="1176">
                  <c:v>41360</c:v>
                </c:pt>
                <c:pt idx="1177">
                  <c:v>41359</c:v>
                </c:pt>
                <c:pt idx="1178">
                  <c:v>41358</c:v>
                </c:pt>
                <c:pt idx="1179">
                  <c:v>41355</c:v>
                </c:pt>
                <c:pt idx="1180">
                  <c:v>41354</c:v>
                </c:pt>
                <c:pt idx="1181">
                  <c:v>41352</c:v>
                </c:pt>
                <c:pt idx="1182">
                  <c:v>41351</c:v>
                </c:pt>
                <c:pt idx="1183">
                  <c:v>41348</c:v>
                </c:pt>
                <c:pt idx="1184">
                  <c:v>41347</c:v>
                </c:pt>
                <c:pt idx="1185">
                  <c:v>41346</c:v>
                </c:pt>
                <c:pt idx="1186">
                  <c:v>41345</c:v>
                </c:pt>
                <c:pt idx="1187">
                  <c:v>41344</c:v>
                </c:pt>
                <c:pt idx="1188">
                  <c:v>41341</c:v>
                </c:pt>
                <c:pt idx="1189">
                  <c:v>41340</c:v>
                </c:pt>
                <c:pt idx="1190">
                  <c:v>41339</c:v>
                </c:pt>
                <c:pt idx="1191">
                  <c:v>41338</c:v>
                </c:pt>
                <c:pt idx="1192">
                  <c:v>41337</c:v>
                </c:pt>
                <c:pt idx="1193">
                  <c:v>41334</c:v>
                </c:pt>
                <c:pt idx="1194">
                  <c:v>41333</c:v>
                </c:pt>
                <c:pt idx="1195">
                  <c:v>41332</c:v>
                </c:pt>
                <c:pt idx="1196">
                  <c:v>41331</c:v>
                </c:pt>
                <c:pt idx="1197">
                  <c:v>41330</c:v>
                </c:pt>
                <c:pt idx="1198">
                  <c:v>41327</c:v>
                </c:pt>
                <c:pt idx="1199">
                  <c:v>41326</c:v>
                </c:pt>
                <c:pt idx="1200">
                  <c:v>41325</c:v>
                </c:pt>
                <c:pt idx="1201">
                  <c:v>41324</c:v>
                </c:pt>
                <c:pt idx="1202">
                  <c:v>41323</c:v>
                </c:pt>
                <c:pt idx="1203">
                  <c:v>41320</c:v>
                </c:pt>
                <c:pt idx="1204">
                  <c:v>41319</c:v>
                </c:pt>
                <c:pt idx="1205">
                  <c:v>41318</c:v>
                </c:pt>
                <c:pt idx="1206">
                  <c:v>41317</c:v>
                </c:pt>
                <c:pt idx="1207">
                  <c:v>41313</c:v>
                </c:pt>
                <c:pt idx="1208">
                  <c:v>41312</c:v>
                </c:pt>
                <c:pt idx="1209">
                  <c:v>41311</c:v>
                </c:pt>
                <c:pt idx="1210">
                  <c:v>41310</c:v>
                </c:pt>
                <c:pt idx="1211">
                  <c:v>41309</c:v>
                </c:pt>
                <c:pt idx="1212">
                  <c:v>41306</c:v>
                </c:pt>
                <c:pt idx="1213">
                  <c:v>41305</c:v>
                </c:pt>
                <c:pt idx="1214">
                  <c:v>41304</c:v>
                </c:pt>
                <c:pt idx="1215">
                  <c:v>41303</c:v>
                </c:pt>
                <c:pt idx="1216">
                  <c:v>41302</c:v>
                </c:pt>
                <c:pt idx="1217">
                  <c:v>41299</c:v>
                </c:pt>
                <c:pt idx="1218">
                  <c:v>41298</c:v>
                </c:pt>
                <c:pt idx="1219">
                  <c:v>41297</c:v>
                </c:pt>
                <c:pt idx="1220">
                  <c:v>41296</c:v>
                </c:pt>
                <c:pt idx="1221">
                  <c:v>41295</c:v>
                </c:pt>
                <c:pt idx="1222">
                  <c:v>41292</c:v>
                </c:pt>
                <c:pt idx="1223">
                  <c:v>41291</c:v>
                </c:pt>
                <c:pt idx="1224">
                  <c:v>41290</c:v>
                </c:pt>
                <c:pt idx="1225">
                  <c:v>41289</c:v>
                </c:pt>
                <c:pt idx="1226">
                  <c:v>41285</c:v>
                </c:pt>
                <c:pt idx="1227">
                  <c:v>41284</c:v>
                </c:pt>
                <c:pt idx="1228">
                  <c:v>41283</c:v>
                </c:pt>
                <c:pt idx="1229">
                  <c:v>41282</c:v>
                </c:pt>
                <c:pt idx="1230">
                  <c:v>41281</c:v>
                </c:pt>
                <c:pt idx="1231">
                  <c:v>41278</c:v>
                </c:pt>
                <c:pt idx="1232">
                  <c:v>41271</c:v>
                </c:pt>
                <c:pt idx="1233">
                  <c:v>41270</c:v>
                </c:pt>
                <c:pt idx="1234">
                  <c:v>41269</c:v>
                </c:pt>
                <c:pt idx="1235">
                  <c:v>41268</c:v>
                </c:pt>
                <c:pt idx="1236">
                  <c:v>41264</c:v>
                </c:pt>
                <c:pt idx="1237">
                  <c:v>41263</c:v>
                </c:pt>
                <c:pt idx="1238">
                  <c:v>41262</c:v>
                </c:pt>
                <c:pt idx="1239">
                  <c:v>41261</c:v>
                </c:pt>
                <c:pt idx="1240">
                  <c:v>41260</c:v>
                </c:pt>
                <c:pt idx="1241">
                  <c:v>41257</c:v>
                </c:pt>
                <c:pt idx="1242">
                  <c:v>41256</c:v>
                </c:pt>
                <c:pt idx="1243">
                  <c:v>41255</c:v>
                </c:pt>
                <c:pt idx="1244">
                  <c:v>41254</c:v>
                </c:pt>
                <c:pt idx="1245">
                  <c:v>41253</c:v>
                </c:pt>
                <c:pt idx="1246">
                  <c:v>41250</c:v>
                </c:pt>
                <c:pt idx="1247">
                  <c:v>41249</c:v>
                </c:pt>
                <c:pt idx="1248">
                  <c:v>41248</c:v>
                </c:pt>
                <c:pt idx="1249">
                  <c:v>41247</c:v>
                </c:pt>
                <c:pt idx="1250">
                  <c:v>41246</c:v>
                </c:pt>
                <c:pt idx="1251">
                  <c:v>41243</c:v>
                </c:pt>
                <c:pt idx="1252">
                  <c:v>41242</c:v>
                </c:pt>
                <c:pt idx="1253">
                  <c:v>41241</c:v>
                </c:pt>
                <c:pt idx="1254">
                  <c:v>41240</c:v>
                </c:pt>
                <c:pt idx="1255">
                  <c:v>41239</c:v>
                </c:pt>
                <c:pt idx="1256">
                  <c:v>41235</c:v>
                </c:pt>
                <c:pt idx="1257">
                  <c:v>41234</c:v>
                </c:pt>
                <c:pt idx="1258">
                  <c:v>41233</c:v>
                </c:pt>
                <c:pt idx="1259">
                  <c:v>41232</c:v>
                </c:pt>
                <c:pt idx="1260">
                  <c:v>41229</c:v>
                </c:pt>
                <c:pt idx="1261">
                  <c:v>41228</c:v>
                </c:pt>
                <c:pt idx="1262">
                  <c:v>41227</c:v>
                </c:pt>
                <c:pt idx="1263">
                  <c:v>41226</c:v>
                </c:pt>
                <c:pt idx="1264">
                  <c:v>41225</c:v>
                </c:pt>
                <c:pt idx="1265">
                  <c:v>41222</c:v>
                </c:pt>
                <c:pt idx="1266">
                  <c:v>41221</c:v>
                </c:pt>
                <c:pt idx="1267">
                  <c:v>41220</c:v>
                </c:pt>
                <c:pt idx="1268">
                  <c:v>41219</c:v>
                </c:pt>
                <c:pt idx="1269">
                  <c:v>41218</c:v>
                </c:pt>
                <c:pt idx="1270">
                  <c:v>41215</c:v>
                </c:pt>
                <c:pt idx="1271">
                  <c:v>41214</c:v>
                </c:pt>
                <c:pt idx="1272">
                  <c:v>41213</c:v>
                </c:pt>
                <c:pt idx="1273">
                  <c:v>41212</c:v>
                </c:pt>
                <c:pt idx="1274">
                  <c:v>41211</c:v>
                </c:pt>
                <c:pt idx="1275">
                  <c:v>41208</c:v>
                </c:pt>
                <c:pt idx="1276">
                  <c:v>41207</c:v>
                </c:pt>
                <c:pt idx="1277">
                  <c:v>41206</c:v>
                </c:pt>
                <c:pt idx="1278">
                  <c:v>41205</c:v>
                </c:pt>
                <c:pt idx="1279">
                  <c:v>41204</c:v>
                </c:pt>
                <c:pt idx="1280">
                  <c:v>41201</c:v>
                </c:pt>
                <c:pt idx="1281">
                  <c:v>41200</c:v>
                </c:pt>
                <c:pt idx="1282">
                  <c:v>41199</c:v>
                </c:pt>
                <c:pt idx="1283">
                  <c:v>41198</c:v>
                </c:pt>
                <c:pt idx="1284">
                  <c:v>41197</c:v>
                </c:pt>
                <c:pt idx="1285">
                  <c:v>41194</c:v>
                </c:pt>
                <c:pt idx="1286">
                  <c:v>41193</c:v>
                </c:pt>
                <c:pt idx="1287">
                  <c:v>41192</c:v>
                </c:pt>
                <c:pt idx="1288">
                  <c:v>41191</c:v>
                </c:pt>
                <c:pt idx="1289">
                  <c:v>41187</c:v>
                </c:pt>
                <c:pt idx="1290">
                  <c:v>41186</c:v>
                </c:pt>
                <c:pt idx="1291">
                  <c:v>41185</c:v>
                </c:pt>
                <c:pt idx="1292">
                  <c:v>41184</c:v>
                </c:pt>
                <c:pt idx="1293">
                  <c:v>41183</c:v>
                </c:pt>
                <c:pt idx="1294">
                  <c:v>41180</c:v>
                </c:pt>
                <c:pt idx="1295">
                  <c:v>41179</c:v>
                </c:pt>
                <c:pt idx="1296">
                  <c:v>41178</c:v>
                </c:pt>
                <c:pt idx="1297">
                  <c:v>41177</c:v>
                </c:pt>
                <c:pt idx="1298">
                  <c:v>41176</c:v>
                </c:pt>
                <c:pt idx="1299">
                  <c:v>41173</c:v>
                </c:pt>
                <c:pt idx="1300">
                  <c:v>41172</c:v>
                </c:pt>
                <c:pt idx="1301">
                  <c:v>41171</c:v>
                </c:pt>
                <c:pt idx="1302">
                  <c:v>41170</c:v>
                </c:pt>
                <c:pt idx="1303">
                  <c:v>41166</c:v>
                </c:pt>
                <c:pt idx="1304">
                  <c:v>41165</c:v>
                </c:pt>
                <c:pt idx="1305">
                  <c:v>41164</c:v>
                </c:pt>
                <c:pt idx="1306">
                  <c:v>41163</c:v>
                </c:pt>
                <c:pt idx="1307">
                  <c:v>41162</c:v>
                </c:pt>
                <c:pt idx="1308">
                  <c:v>41159</c:v>
                </c:pt>
                <c:pt idx="1309">
                  <c:v>41158</c:v>
                </c:pt>
                <c:pt idx="1310">
                  <c:v>41157</c:v>
                </c:pt>
                <c:pt idx="1311">
                  <c:v>41156</c:v>
                </c:pt>
                <c:pt idx="1312">
                  <c:v>41155</c:v>
                </c:pt>
                <c:pt idx="1313">
                  <c:v>41152</c:v>
                </c:pt>
                <c:pt idx="1314">
                  <c:v>41151</c:v>
                </c:pt>
                <c:pt idx="1315">
                  <c:v>41150</c:v>
                </c:pt>
                <c:pt idx="1316">
                  <c:v>41149</c:v>
                </c:pt>
                <c:pt idx="1317">
                  <c:v>41148</c:v>
                </c:pt>
                <c:pt idx="1318">
                  <c:v>41145</c:v>
                </c:pt>
                <c:pt idx="1319">
                  <c:v>41144</c:v>
                </c:pt>
                <c:pt idx="1320">
                  <c:v>41143</c:v>
                </c:pt>
                <c:pt idx="1321">
                  <c:v>41142</c:v>
                </c:pt>
                <c:pt idx="1322">
                  <c:v>41141</c:v>
                </c:pt>
                <c:pt idx="1323">
                  <c:v>41138</c:v>
                </c:pt>
                <c:pt idx="1324">
                  <c:v>41137</c:v>
                </c:pt>
                <c:pt idx="1325">
                  <c:v>41136</c:v>
                </c:pt>
                <c:pt idx="1326">
                  <c:v>41135</c:v>
                </c:pt>
                <c:pt idx="1327">
                  <c:v>41134</c:v>
                </c:pt>
                <c:pt idx="1328">
                  <c:v>41131</c:v>
                </c:pt>
                <c:pt idx="1329">
                  <c:v>41130</c:v>
                </c:pt>
                <c:pt idx="1330">
                  <c:v>41129</c:v>
                </c:pt>
                <c:pt idx="1331">
                  <c:v>41128</c:v>
                </c:pt>
                <c:pt idx="1332">
                  <c:v>41127</c:v>
                </c:pt>
                <c:pt idx="1333">
                  <c:v>41124</c:v>
                </c:pt>
                <c:pt idx="1334">
                  <c:v>41123</c:v>
                </c:pt>
                <c:pt idx="1335">
                  <c:v>41122</c:v>
                </c:pt>
                <c:pt idx="1336">
                  <c:v>41121</c:v>
                </c:pt>
                <c:pt idx="1337">
                  <c:v>41120</c:v>
                </c:pt>
                <c:pt idx="1338">
                  <c:v>41117</c:v>
                </c:pt>
                <c:pt idx="1339">
                  <c:v>41116</c:v>
                </c:pt>
                <c:pt idx="1340">
                  <c:v>41115</c:v>
                </c:pt>
                <c:pt idx="1341">
                  <c:v>41114</c:v>
                </c:pt>
                <c:pt idx="1342">
                  <c:v>41113</c:v>
                </c:pt>
                <c:pt idx="1343">
                  <c:v>41110</c:v>
                </c:pt>
                <c:pt idx="1344">
                  <c:v>41109</c:v>
                </c:pt>
                <c:pt idx="1345">
                  <c:v>41108</c:v>
                </c:pt>
                <c:pt idx="1346">
                  <c:v>41107</c:v>
                </c:pt>
                <c:pt idx="1347">
                  <c:v>41103</c:v>
                </c:pt>
                <c:pt idx="1348">
                  <c:v>41102</c:v>
                </c:pt>
                <c:pt idx="1349">
                  <c:v>41101</c:v>
                </c:pt>
                <c:pt idx="1350">
                  <c:v>41100</c:v>
                </c:pt>
                <c:pt idx="1351">
                  <c:v>41099</c:v>
                </c:pt>
                <c:pt idx="1352">
                  <c:v>41096</c:v>
                </c:pt>
                <c:pt idx="1353">
                  <c:v>41095</c:v>
                </c:pt>
                <c:pt idx="1354">
                  <c:v>41094</c:v>
                </c:pt>
                <c:pt idx="1355">
                  <c:v>41093</c:v>
                </c:pt>
                <c:pt idx="1356">
                  <c:v>41092</c:v>
                </c:pt>
                <c:pt idx="1357">
                  <c:v>41089</c:v>
                </c:pt>
                <c:pt idx="1358">
                  <c:v>41088</c:v>
                </c:pt>
                <c:pt idx="1359">
                  <c:v>41087</c:v>
                </c:pt>
                <c:pt idx="1360">
                  <c:v>41086</c:v>
                </c:pt>
                <c:pt idx="1361">
                  <c:v>41085</c:v>
                </c:pt>
                <c:pt idx="1362">
                  <c:v>41082</c:v>
                </c:pt>
                <c:pt idx="1363">
                  <c:v>41081</c:v>
                </c:pt>
                <c:pt idx="1364">
                  <c:v>41080</c:v>
                </c:pt>
                <c:pt idx="1365">
                  <c:v>41079</c:v>
                </c:pt>
                <c:pt idx="1366">
                  <c:v>41078</c:v>
                </c:pt>
                <c:pt idx="1367">
                  <c:v>41075</c:v>
                </c:pt>
                <c:pt idx="1368">
                  <c:v>41074</c:v>
                </c:pt>
                <c:pt idx="1369">
                  <c:v>41073</c:v>
                </c:pt>
                <c:pt idx="1370">
                  <c:v>41072</c:v>
                </c:pt>
                <c:pt idx="1371">
                  <c:v>41071</c:v>
                </c:pt>
                <c:pt idx="1372">
                  <c:v>41068</c:v>
                </c:pt>
                <c:pt idx="1373">
                  <c:v>41067</c:v>
                </c:pt>
                <c:pt idx="1374">
                  <c:v>41066</c:v>
                </c:pt>
                <c:pt idx="1375">
                  <c:v>41065</c:v>
                </c:pt>
                <c:pt idx="1376">
                  <c:v>41064</c:v>
                </c:pt>
                <c:pt idx="1377">
                  <c:v>41061</c:v>
                </c:pt>
                <c:pt idx="1378">
                  <c:v>41060</c:v>
                </c:pt>
                <c:pt idx="1379">
                  <c:v>41059</c:v>
                </c:pt>
                <c:pt idx="1380">
                  <c:v>41058</c:v>
                </c:pt>
                <c:pt idx="1381">
                  <c:v>41057</c:v>
                </c:pt>
                <c:pt idx="1382">
                  <c:v>41054</c:v>
                </c:pt>
                <c:pt idx="1383">
                  <c:v>41053</c:v>
                </c:pt>
                <c:pt idx="1384">
                  <c:v>41052</c:v>
                </c:pt>
                <c:pt idx="1385">
                  <c:v>41051</c:v>
                </c:pt>
                <c:pt idx="1386">
                  <c:v>41050</c:v>
                </c:pt>
                <c:pt idx="1387">
                  <c:v>41047</c:v>
                </c:pt>
                <c:pt idx="1388">
                  <c:v>41046</c:v>
                </c:pt>
                <c:pt idx="1389">
                  <c:v>41045</c:v>
                </c:pt>
                <c:pt idx="1390">
                  <c:v>41044</c:v>
                </c:pt>
                <c:pt idx="1391">
                  <c:v>41043</c:v>
                </c:pt>
                <c:pt idx="1392">
                  <c:v>41040</c:v>
                </c:pt>
                <c:pt idx="1393">
                  <c:v>41039</c:v>
                </c:pt>
                <c:pt idx="1394">
                  <c:v>41038</c:v>
                </c:pt>
                <c:pt idx="1395">
                  <c:v>41037</c:v>
                </c:pt>
                <c:pt idx="1396">
                  <c:v>41036</c:v>
                </c:pt>
                <c:pt idx="1397">
                  <c:v>41031</c:v>
                </c:pt>
                <c:pt idx="1398">
                  <c:v>41030</c:v>
                </c:pt>
                <c:pt idx="1399">
                  <c:v>41026</c:v>
                </c:pt>
                <c:pt idx="1400">
                  <c:v>41025</c:v>
                </c:pt>
                <c:pt idx="1401">
                  <c:v>41024</c:v>
                </c:pt>
                <c:pt idx="1402">
                  <c:v>41023</c:v>
                </c:pt>
                <c:pt idx="1403">
                  <c:v>41022</c:v>
                </c:pt>
                <c:pt idx="1404">
                  <c:v>41019</c:v>
                </c:pt>
                <c:pt idx="1405">
                  <c:v>41018</c:v>
                </c:pt>
                <c:pt idx="1406">
                  <c:v>41017</c:v>
                </c:pt>
                <c:pt idx="1407">
                  <c:v>41016</c:v>
                </c:pt>
                <c:pt idx="1408">
                  <c:v>41015</c:v>
                </c:pt>
                <c:pt idx="1409">
                  <c:v>41012</c:v>
                </c:pt>
                <c:pt idx="1410">
                  <c:v>41011</c:v>
                </c:pt>
                <c:pt idx="1411">
                  <c:v>41010</c:v>
                </c:pt>
                <c:pt idx="1412">
                  <c:v>41009</c:v>
                </c:pt>
                <c:pt idx="1413">
                  <c:v>41008</c:v>
                </c:pt>
                <c:pt idx="1414">
                  <c:v>41005</c:v>
                </c:pt>
                <c:pt idx="1415">
                  <c:v>41004</c:v>
                </c:pt>
                <c:pt idx="1416">
                  <c:v>41003</c:v>
                </c:pt>
                <c:pt idx="1417">
                  <c:v>41002</c:v>
                </c:pt>
                <c:pt idx="1418">
                  <c:v>41001</c:v>
                </c:pt>
                <c:pt idx="1419">
                  <c:v>40998</c:v>
                </c:pt>
                <c:pt idx="1420">
                  <c:v>40997</c:v>
                </c:pt>
                <c:pt idx="1421">
                  <c:v>40996</c:v>
                </c:pt>
                <c:pt idx="1422">
                  <c:v>40995</c:v>
                </c:pt>
                <c:pt idx="1423">
                  <c:v>40994</c:v>
                </c:pt>
                <c:pt idx="1424">
                  <c:v>40991</c:v>
                </c:pt>
                <c:pt idx="1425">
                  <c:v>40990</c:v>
                </c:pt>
                <c:pt idx="1426">
                  <c:v>40989</c:v>
                </c:pt>
                <c:pt idx="1427">
                  <c:v>40987</c:v>
                </c:pt>
                <c:pt idx="1428">
                  <c:v>40984</c:v>
                </c:pt>
                <c:pt idx="1429">
                  <c:v>40983</c:v>
                </c:pt>
                <c:pt idx="1430">
                  <c:v>40982</c:v>
                </c:pt>
                <c:pt idx="1431">
                  <c:v>40981</c:v>
                </c:pt>
                <c:pt idx="1432">
                  <c:v>40980</c:v>
                </c:pt>
                <c:pt idx="1433">
                  <c:v>40977</c:v>
                </c:pt>
                <c:pt idx="1434">
                  <c:v>40976</c:v>
                </c:pt>
                <c:pt idx="1435">
                  <c:v>40975</c:v>
                </c:pt>
                <c:pt idx="1436">
                  <c:v>40974</c:v>
                </c:pt>
                <c:pt idx="1437">
                  <c:v>40973</c:v>
                </c:pt>
                <c:pt idx="1438">
                  <c:v>40970</c:v>
                </c:pt>
                <c:pt idx="1439">
                  <c:v>40969</c:v>
                </c:pt>
                <c:pt idx="1440">
                  <c:v>40968</c:v>
                </c:pt>
                <c:pt idx="1441">
                  <c:v>40967</c:v>
                </c:pt>
                <c:pt idx="1442">
                  <c:v>40966</c:v>
                </c:pt>
                <c:pt idx="1443">
                  <c:v>40963</c:v>
                </c:pt>
                <c:pt idx="1444">
                  <c:v>40962</c:v>
                </c:pt>
                <c:pt idx="1445">
                  <c:v>40961</c:v>
                </c:pt>
                <c:pt idx="1446">
                  <c:v>40960</c:v>
                </c:pt>
                <c:pt idx="1447">
                  <c:v>40959</c:v>
                </c:pt>
                <c:pt idx="1448">
                  <c:v>40956</c:v>
                </c:pt>
                <c:pt idx="1449">
                  <c:v>40955</c:v>
                </c:pt>
                <c:pt idx="1450">
                  <c:v>40954</c:v>
                </c:pt>
                <c:pt idx="1451">
                  <c:v>40953</c:v>
                </c:pt>
                <c:pt idx="1452">
                  <c:v>40952</c:v>
                </c:pt>
                <c:pt idx="1453">
                  <c:v>40949</c:v>
                </c:pt>
                <c:pt idx="1454">
                  <c:v>40948</c:v>
                </c:pt>
              </c:numCache>
            </c:numRef>
          </c:cat>
          <c:val>
            <c:numRef>
              <c:f>信用!$AA$26:$AA$1480</c:f>
              <c:numCache>
                <c:formatCode>#,##0"円"</c:formatCode>
                <c:ptCount val="1455"/>
                <c:pt idx="0">
                  <c:v>2111000.0000000023</c:v>
                </c:pt>
                <c:pt idx="1">
                  <c:v>2101500.0000000023</c:v>
                </c:pt>
                <c:pt idx="2">
                  <c:v>2096000.0000000023</c:v>
                </c:pt>
                <c:pt idx="3">
                  <c:v>2091000.0000000023</c:v>
                </c:pt>
                <c:pt idx="4">
                  <c:v>2080000.0000000028</c:v>
                </c:pt>
                <c:pt idx="5">
                  <c:v>2076500.0000000028</c:v>
                </c:pt>
                <c:pt idx="6">
                  <c:v>2063500.0000000028</c:v>
                </c:pt>
                <c:pt idx="7">
                  <c:v>2039000.0000000028</c:v>
                </c:pt>
                <c:pt idx="8">
                  <c:v>2041000.0000000028</c:v>
                </c:pt>
                <c:pt idx="9">
                  <c:v>2050000.0000000028</c:v>
                </c:pt>
                <c:pt idx="10">
                  <c:v>2053500.0000000028</c:v>
                </c:pt>
                <c:pt idx="11">
                  <c:v>2049500.0000000028</c:v>
                </c:pt>
                <c:pt idx="12">
                  <c:v>2057000.0000000028</c:v>
                </c:pt>
                <c:pt idx="13">
                  <c:v>2049500.0000000028</c:v>
                </c:pt>
                <c:pt idx="14">
                  <c:v>2062000.0000000028</c:v>
                </c:pt>
                <c:pt idx="15">
                  <c:v>2041500.0000000028</c:v>
                </c:pt>
                <c:pt idx="16">
                  <c:v>2047000.0000000028</c:v>
                </c:pt>
                <c:pt idx="17">
                  <c:v>2071000.0000000028</c:v>
                </c:pt>
                <c:pt idx="18">
                  <c:v>2061500.0000000028</c:v>
                </c:pt>
                <c:pt idx="19">
                  <c:v>2084500.0000000028</c:v>
                </c:pt>
                <c:pt idx="20">
                  <c:v>2079000.0000000028</c:v>
                </c:pt>
                <c:pt idx="21">
                  <c:v>2064500.0000000028</c:v>
                </c:pt>
                <c:pt idx="22">
                  <c:v>2059000.0000000028</c:v>
                </c:pt>
                <c:pt idx="23">
                  <c:v>2056000.0000000028</c:v>
                </c:pt>
                <c:pt idx="24">
                  <c:v>2058000.0000000028</c:v>
                </c:pt>
                <c:pt idx="25">
                  <c:v>2045000.0000000028</c:v>
                </c:pt>
                <c:pt idx="26">
                  <c:v>2047000.0000000028</c:v>
                </c:pt>
                <c:pt idx="27">
                  <c:v>2048500.0000000028</c:v>
                </c:pt>
                <c:pt idx="28">
                  <c:v>2049500.0000000028</c:v>
                </c:pt>
                <c:pt idx="29">
                  <c:v>2039500.0000000028</c:v>
                </c:pt>
                <c:pt idx="30">
                  <c:v>2059500.0000000028</c:v>
                </c:pt>
                <c:pt idx="31">
                  <c:v>2069500.0000000028</c:v>
                </c:pt>
                <c:pt idx="32">
                  <c:v>2066500.0000000028</c:v>
                </c:pt>
                <c:pt idx="33">
                  <c:v>2063000.0000000028</c:v>
                </c:pt>
                <c:pt idx="34">
                  <c:v>2054000.0000000028</c:v>
                </c:pt>
                <c:pt idx="35">
                  <c:v>2062500.0000000028</c:v>
                </c:pt>
                <c:pt idx="36">
                  <c:v>2070000.0000000028</c:v>
                </c:pt>
                <c:pt idx="37">
                  <c:v>2077000.0000000028</c:v>
                </c:pt>
                <c:pt idx="38">
                  <c:v>2084500.0000000028</c:v>
                </c:pt>
                <c:pt idx="39">
                  <c:v>2071000.0000000028</c:v>
                </c:pt>
                <c:pt idx="40">
                  <c:v>2060500.0000000028</c:v>
                </c:pt>
                <c:pt idx="41">
                  <c:v>2052000.0000000028</c:v>
                </c:pt>
                <c:pt idx="42">
                  <c:v>2063000.0000000028</c:v>
                </c:pt>
                <c:pt idx="43">
                  <c:v>2059500.0000000028</c:v>
                </c:pt>
                <c:pt idx="44">
                  <c:v>2050500.0000000028</c:v>
                </c:pt>
                <c:pt idx="45">
                  <c:v>2060500.0000000028</c:v>
                </c:pt>
                <c:pt idx="46">
                  <c:v>2075000.0000000028</c:v>
                </c:pt>
                <c:pt idx="47">
                  <c:v>2072000.0000000028</c:v>
                </c:pt>
                <c:pt idx="48">
                  <c:v>2080500.0000000028</c:v>
                </c:pt>
                <c:pt idx="49">
                  <c:v>2098000.0000000023</c:v>
                </c:pt>
                <c:pt idx="50">
                  <c:v>2100000.0000000023</c:v>
                </c:pt>
                <c:pt idx="51">
                  <c:v>2119500.0000000023</c:v>
                </c:pt>
                <c:pt idx="52">
                  <c:v>2118000.0000000023</c:v>
                </c:pt>
                <c:pt idx="53">
                  <c:v>2108000.0000000023</c:v>
                </c:pt>
                <c:pt idx="54">
                  <c:v>2096500.0000000023</c:v>
                </c:pt>
                <c:pt idx="55">
                  <c:v>2104000.0000000023</c:v>
                </c:pt>
                <c:pt idx="56">
                  <c:v>2109000.0000000023</c:v>
                </c:pt>
                <c:pt idx="57">
                  <c:v>2111500.0000000028</c:v>
                </c:pt>
                <c:pt idx="58">
                  <c:v>2114000.0000000028</c:v>
                </c:pt>
                <c:pt idx="59">
                  <c:v>2117500.0000000023</c:v>
                </c:pt>
                <c:pt idx="60">
                  <c:v>2131000.0000000023</c:v>
                </c:pt>
                <c:pt idx="61">
                  <c:v>2132500.0000000023</c:v>
                </c:pt>
                <c:pt idx="62">
                  <c:v>2134500.0000000023</c:v>
                </c:pt>
                <c:pt idx="63">
                  <c:v>2134000.0000000028</c:v>
                </c:pt>
                <c:pt idx="64">
                  <c:v>2136500.0000000028</c:v>
                </c:pt>
                <c:pt idx="65">
                  <c:v>2143000.0000000023</c:v>
                </c:pt>
                <c:pt idx="66">
                  <c:v>2144500.0000000023</c:v>
                </c:pt>
                <c:pt idx="67">
                  <c:v>2144500.0000000023</c:v>
                </c:pt>
                <c:pt idx="68">
                  <c:v>2143500.0000000028</c:v>
                </c:pt>
                <c:pt idx="69">
                  <c:v>2144500.0000000028</c:v>
                </c:pt>
                <c:pt idx="70">
                  <c:v>2151500.0000000023</c:v>
                </c:pt>
                <c:pt idx="71">
                  <c:v>2159500.0000000028</c:v>
                </c:pt>
                <c:pt idx="72">
                  <c:v>2173500.0000000028</c:v>
                </c:pt>
                <c:pt idx="73">
                  <c:v>2169000.0000000028</c:v>
                </c:pt>
                <c:pt idx="74">
                  <c:v>2168500.0000000028</c:v>
                </c:pt>
                <c:pt idx="75">
                  <c:v>2165000.0000000028</c:v>
                </c:pt>
                <c:pt idx="76">
                  <c:v>2153500.0000000023</c:v>
                </c:pt>
                <c:pt idx="77">
                  <c:v>2153000.0000000023</c:v>
                </c:pt>
                <c:pt idx="78">
                  <c:v>2176000.0000000028</c:v>
                </c:pt>
                <c:pt idx="79">
                  <c:v>2183500.0000000028</c:v>
                </c:pt>
                <c:pt idx="80">
                  <c:v>2190500.0000000033</c:v>
                </c:pt>
                <c:pt idx="81">
                  <c:v>2181500.0000000033</c:v>
                </c:pt>
                <c:pt idx="82">
                  <c:v>2171000.0000000028</c:v>
                </c:pt>
                <c:pt idx="83">
                  <c:v>2179500.0000000028</c:v>
                </c:pt>
                <c:pt idx="84">
                  <c:v>2182500.0000000028</c:v>
                </c:pt>
                <c:pt idx="85">
                  <c:v>2181000.0000000028</c:v>
                </c:pt>
                <c:pt idx="86">
                  <c:v>2175000.0000000028</c:v>
                </c:pt>
                <c:pt idx="87">
                  <c:v>2172500.0000000028</c:v>
                </c:pt>
                <c:pt idx="88">
                  <c:v>2177500.0000000028</c:v>
                </c:pt>
                <c:pt idx="89">
                  <c:v>2177500.0000000028</c:v>
                </c:pt>
                <c:pt idx="90">
                  <c:v>2169500.0000000028</c:v>
                </c:pt>
                <c:pt idx="91">
                  <c:v>2169500.0000000028</c:v>
                </c:pt>
                <c:pt idx="92">
                  <c:v>2169000.0000000028</c:v>
                </c:pt>
                <c:pt idx="93">
                  <c:v>2170500.0000000033</c:v>
                </c:pt>
                <c:pt idx="94">
                  <c:v>2175000.0000000028</c:v>
                </c:pt>
                <c:pt idx="95">
                  <c:v>2176000.0000000028</c:v>
                </c:pt>
                <c:pt idx="96">
                  <c:v>2175500.0000000028</c:v>
                </c:pt>
                <c:pt idx="97">
                  <c:v>2176500.0000000028</c:v>
                </c:pt>
                <c:pt idx="98">
                  <c:v>2169000.0000000028</c:v>
                </c:pt>
                <c:pt idx="99">
                  <c:v>2160000.0000000028</c:v>
                </c:pt>
                <c:pt idx="100">
                  <c:v>2164000.0000000023</c:v>
                </c:pt>
                <c:pt idx="101">
                  <c:v>2161000.0000000023</c:v>
                </c:pt>
                <c:pt idx="102">
                  <c:v>2174500.0000000028</c:v>
                </c:pt>
                <c:pt idx="103">
                  <c:v>2161500.0000000023</c:v>
                </c:pt>
                <c:pt idx="104">
                  <c:v>2147500.0000000028</c:v>
                </c:pt>
                <c:pt idx="105">
                  <c:v>2142500.0000000028</c:v>
                </c:pt>
                <c:pt idx="106">
                  <c:v>2144500.0000000028</c:v>
                </c:pt>
                <c:pt idx="107">
                  <c:v>2151500.0000000023</c:v>
                </c:pt>
                <c:pt idx="108">
                  <c:v>2148000.0000000023</c:v>
                </c:pt>
                <c:pt idx="109">
                  <c:v>2147500.0000000028</c:v>
                </c:pt>
                <c:pt idx="110">
                  <c:v>2142500.0000000028</c:v>
                </c:pt>
                <c:pt idx="111">
                  <c:v>2148000.0000000023</c:v>
                </c:pt>
                <c:pt idx="112">
                  <c:v>2147500.0000000028</c:v>
                </c:pt>
                <c:pt idx="113">
                  <c:v>2141000.0000000028</c:v>
                </c:pt>
                <c:pt idx="114">
                  <c:v>2145500.0000000023</c:v>
                </c:pt>
                <c:pt idx="115">
                  <c:v>2135500.0000000028</c:v>
                </c:pt>
                <c:pt idx="116">
                  <c:v>2138000.0000000023</c:v>
                </c:pt>
                <c:pt idx="117">
                  <c:v>2127000.0000000023</c:v>
                </c:pt>
                <c:pt idx="118">
                  <c:v>2131500.0000000028</c:v>
                </c:pt>
                <c:pt idx="119">
                  <c:v>2135000.0000000028</c:v>
                </c:pt>
                <c:pt idx="120">
                  <c:v>2131500.0000000028</c:v>
                </c:pt>
                <c:pt idx="121">
                  <c:v>2140000.0000000023</c:v>
                </c:pt>
                <c:pt idx="122">
                  <c:v>2145500.0000000023</c:v>
                </c:pt>
                <c:pt idx="123">
                  <c:v>2132000.0000000023</c:v>
                </c:pt>
                <c:pt idx="124">
                  <c:v>2144000.0000000023</c:v>
                </c:pt>
                <c:pt idx="125">
                  <c:v>2146000.0000000023</c:v>
                </c:pt>
                <c:pt idx="126">
                  <c:v>2139500.0000000023</c:v>
                </c:pt>
                <c:pt idx="127">
                  <c:v>2148000.0000000023</c:v>
                </c:pt>
                <c:pt idx="128">
                  <c:v>2152500.0000000023</c:v>
                </c:pt>
                <c:pt idx="129">
                  <c:v>2139500.0000000023</c:v>
                </c:pt>
                <c:pt idx="130">
                  <c:v>2142500.0000000023</c:v>
                </c:pt>
                <c:pt idx="131">
                  <c:v>2142000.0000000023</c:v>
                </c:pt>
                <c:pt idx="132">
                  <c:v>2143500.0000000023</c:v>
                </c:pt>
                <c:pt idx="133">
                  <c:v>2135000.0000000023</c:v>
                </c:pt>
                <c:pt idx="134">
                  <c:v>2105000.0000000023</c:v>
                </c:pt>
                <c:pt idx="135">
                  <c:v>2108000.0000000023</c:v>
                </c:pt>
                <c:pt idx="136">
                  <c:v>2117500.0000000023</c:v>
                </c:pt>
                <c:pt idx="137">
                  <c:v>2111500.0000000023</c:v>
                </c:pt>
                <c:pt idx="138">
                  <c:v>2112000.0000000023</c:v>
                </c:pt>
                <c:pt idx="139">
                  <c:v>2113500.0000000023</c:v>
                </c:pt>
                <c:pt idx="140">
                  <c:v>2116500.0000000023</c:v>
                </c:pt>
                <c:pt idx="141">
                  <c:v>2119000.0000000028</c:v>
                </c:pt>
                <c:pt idx="142">
                  <c:v>2125500.0000000023</c:v>
                </c:pt>
                <c:pt idx="143">
                  <c:v>2142500.0000000023</c:v>
                </c:pt>
                <c:pt idx="144">
                  <c:v>2139000.0000000023</c:v>
                </c:pt>
                <c:pt idx="145">
                  <c:v>2137500.0000000023</c:v>
                </c:pt>
                <c:pt idx="146">
                  <c:v>2132500.0000000023</c:v>
                </c:pt>
                <c:pt idx="147">
                  <c:v>2121000.0000000028</c:v>
                </c:pt>
                <c:pt idx="148">
                  <c:v>2123000.0000000023</c:v>
                </c:pt>
                <c:pt idx="149">
                  <c:v>2121500.0000000028</c:v>
                </c:pt>
                <c:pt idx="150">
                  <c:v>2123000.0000000023</c:v>
                </c:pt>
                <c:pt idx="151">
                  <c:v>2138500.0000000023</c:v>
                </c:pt>
                <c:pt idx="152">
                  <c:v>2108500.0000000023</c:v>
                </c:pt>
                <c:pt idx="153">
                  <c:v>2115000.0000000023</c:v>
                </c:pt>
                <c:pt idx="154">
                  <c:v>2103000.0000000023</c:v>
                </c:pt>
                <c:pt idx="155">
                  <c:v>2104000.0000000023</c:v>
                </c:pt>
                <c:pt idx="156">
                  <c:v>2103000.0000000023</c:v>
                </c:pt>
                <c:pt idx="157">
                  <c:v>2095000.0000000023</c:v>
                </c:pt>
                <c:pt idx="158">
                  <c:v>2103500.0000000023</c:v>
                </c:pt>
                <c:pt idx="159">
                  <c:v>2110500.0000000023</c:v>
                </c:pt>
                <c:pt idx="160">
                  <c:v>2110000.0000000023</c:v>
                </c:pt>
                <c:pt idx="161">
                  <c:v>2105500.0000000023</c:v>
                </c:pt>
                <c:pt idx="162">
                  <c:v>2119000.0000000023</c:v>
                </c:pt>
                <c:pt idx="163">
                  <c:v>2096000.0000000023</c:v>
                </c:pt>
                <c:pt idx="164">
                  <c:v>2121500.0000000023</c:v>
                </c:pt>
                <c:pt idx="165">
                  <c:v>2101500.0000000023</c:v>
                </c:pt>
                <c:pt idx="166">
                  <c:v>2092000.0000000023</c:v>
                </c:pt>
                <c:pt idx="167">
                  <c:v>2098000.0000000023</c:v>
                </c:pt>
                <c:pt idx="168">
                  <c:v>2091500.0000000023</c:v>
                </c:pt>
                <c:pt idx="169">
                  <c:v>2094000.0000000023</c:v>
                </c:pt>
                <c:pt idx="170">
                  <c:v>2096500.0000000023</c:v>
                </c:pt>
                <c:pt idx="171">
                  <c:v>2080500.0000000028</c:v>
                </c:pt>
                <c:pt idx="172">
                  <c:v>2088000.0000000023</c:v>
                </c:pt>
                <c:pt idx="173">
                  <c:v>2096000.0000000023</c:v>
                </c:pt>
                <c:pt idx="174">
                  <c:v>2112000.0000000023</c:v>
                </c:pt>
                <c:pt idx="175">
                  <c:v>2109000.0000000023</c:v>
                </c:pt>
                <c:pt idx="176">
                  <c:v>2088500.0000000023</c:v>
                </c:pt>
                <c:pt idx="177">
                  <c:v>2068500.0000000023</c:v>
                </c:pt>
                <c:pt idx="178">
                  <c:v>2058000.0000000023</c:v>
                </c:pt>
                <c:pt idx="179">
                  <c:v>2048000.0000000023</c:v>
                </c:pt>
                <c:pt idx="180">
                  <c:v>2061500.0000000023</c:v>
                </c:pt>
                <c:pt idx="181">
                  <c:v>2060500.0000000023</c:v>
                </c:pt>
                <c:pt idx="182">
                  <c:v>2071000.0000000023</c:v>
                </c:pt>
                <c:pt idx="183">
                  <c:v>2070500.0000000023</c:v>
                </c:pt>
                <c:pt idx="184">
                  <c:v>2066000.0000000023</c:v>
                </c:pt>
                <c:pt idx="185">
                  <c:v>2052000.0000000023</c:v>
                </c:pt>
                <c:pt idx="186">
                  <c:v>2042500.0000000023</c:v>
                </c:pt>
                <c:pt idx="187">
                  <c:v>2050500.0000000023</c:v>
                </c:pt>
                <c:pt idx="188">
                  <c:v>2038500.0000000023</c:v>
                </c:pt>
                <c:pt idx="189">
                  <c:v>2042500.0000000028</c:v>
                </c:pt>
                <c:pt idx="190">
                  <c:v>2022000.0000000028</c:v>
                </c:pt>
                <c:pt idx="191">
                  <c:v>2012500.0000000023</c:v>
                </c:pt>
                <c:pt idx="192">
                  <c:v>2002500.0000000023</c:v>
                </c:pt>
                <c:pt idx="193">
                  <c:v>2017000.0000000023</c:v>
                </c:pt>
                <c:pt idx="194">
                  <c:v>2000500.0000000028</c:v>
                </c:pt>
                <c:pt idx="195">
                  <c:v>1992500.0000000028</c:v>
                </c:pt>
                <c:pt idx="196">
                  <c:v>2002500.0000000023</c:v>
                </c:pt>
                <c:pt idx="197">
                  <c:v>2016500.0000000023</c:v>
                </c:pt>
                <c:pt idx="198">
                  <c:v>2024500.0000000028</c:v>
                </c:pt>
                <c:pt idx="199">
                  <c:v>2010000.0000000028</c:v>
                </c:pt>
                <c:pt idx="200">
                  <c:v>2011500.0000000028</c:v>
                </c:pt>
                <c:pt idx="201">
                  <c:v>1989000.0000000028</c:v>
                </c:pt>
                <c:pt idx="202">
                  <c:v>1997500.0000000028</c:v>
                </c:pt>
                <c:pt idx="203">
                  <c:v>1995000.0000000028</c:v>
                </c:pt>
                <c:pt idx="204">
                  <c:v>1990000.0000000028</c:v>
                </c:pt>
                <c:pt idx="205">
                  <c:v>1991000.0000000028</c:v>
                </c:pt>
                <c:pt idx="206">
                  <c:v>1995500.0000000028</c:v>
                </c:pt>
                <c:pt idx="207">
                  <c:v>1996500.0000000028</c:v>
                </c:pt>
                <c:pt idx="208">
                  <c:v>1982500.0000000028</c:v>
                </c:pt>
                <c:pt idx="209">
                  <c:v>1982500.0000000028</c:v>
                </c:pt>
                <c:pt idx="210">
                  <c:v>1983000.0000000028</c:v>
                </c:pt>
                <c:pt idx="211">
                  <c:v>1978000.0000000028</c:v>
                </c:pt>
                <c:pt idx="212">
                  <c:v>1977000.0000000028</c:v>
                </c:pt>
                <c:pt idx="213">
                  <c:v>1980500.0000000028</c:v>
                </c:pt>
                <c:pt idx="214">
                  <c:v>1966500.0000000028</c:v>
                </c:pt>
                <c:pt idx="215">
                  <c:v>1962500.0000000028</c:v>
                </c:pt>
                <c:pt idx="216">
                  <c:v>1969000.0000000028</c:v>
                </c:pt>
                <c:pt idx="217">
                  <c:v>1982500.0000000028</c:v>
                </c:pt>
                <c:pt idx="218">
                  <c:v>1981000.0000000028</c:v>
                </c:pt>
                <c:pt idx="219">
                  <c:v>1984000.0000000028</c:v>
                </c:pt>
                <c:pt idx="220">
                  <c:v>1982500.0000000023</c:v>
                </c:pt>
                <c:pt idx="221">
                  <c:v>1989000.0000000023</c:v>
                </c:pt>
                <c:pt idx="222">
                  <c:v>1992500.0000000023</c:v>
                </c:pt>
                <c:pt idx="223">
                  <c:v>1987500.0000000023</c:v>
                </c:pt>
                <c:pt idx="224">
                  <c:v>1988500.0000000023</c:v>
                </c:pt>
                <c:pt idx="225">
                  <c:v>2000500.0000000028</c:v>
                </c:pt>
                <c:pt idx="226">
                  <c:v>2014000.0000000023</c:v>
                </c:pt>
                <c:pt idx="227">
                  <c:v>2012000.0000000023</c:v>
                </c:pt>
                <c:pt idx="228">
                  <c:v>2030500.0000000028</c:v>
                </c:pt>
                <c:pt idx="229">
                  <c:v>2041000.0000000028</c:v>
                </c:pt>
                <c:pt idx="230">
                  <c:v>2044500.0000000028</c:v>
                </c:pt>
                <c:pt idx="231">
                  <c:v>2049500.0000000028</c:v>
                </c:pt>
                <c:pt idx="232">
                  <c:v>2041500.0000000028</c:v>
                </c:pt>
                <c:pt idx="233">
                  <c:v>2032000.0000000028</c:v>
                </c:pt>
                <c:pt idx="234">
                  <c:v>2018500.0000000028</c:v>
                </c:pt>
                <c:pt idx="235">
                  <c:v>2010500.0000000023</c:v>
                </c:pt>
                <c:pt idx="236">
                  <c:v>1989500.0000000028</c:v>
                </c:pt>
                <c:pt idx="237">
                  <c:v>2000000.0000000028</c:v>
                </c:pt>
                <c:pt idx="238">
                  <c:v>1981500.0000000028</c:v>
                </c:pt>
                <c:pt idx="239">
                  <c:v>1950500.0000000028</c:v>
                </c:pt>
                <c:pt idx="240">
                  <c:v>1954500.0000000023</c:v>
                </c:pt>
                <c:pt idx="241">
                  <c:v>1928000.0000000023</c:v>
                </c:pt>
                <c:pt idx="242">
                  <c:v>1936000.0000000028</c:v>
                </c:pt>
                <c:pt idx="243">
                  <c:v>1930000.0000000023</c:v>
                </c:pt>
                <c:pt idx="244">
                  <c:v>1951500.0000000023</c:v>
                </c:pt>
                <c:pt idx="245">
                  <c:v>1946500.0000000023</c:v>
                </c:pt>
                <c:pt idx="246">
                  <c:v>1963500.0000000023</c:v>
                </c:pt>
                <c:pt idx="247">
                  <c:v>1974500.0000000023</c:v>
                </c:pt>
                <c:pt idx="248">
                  <c:v>1980000.0000000023</c:v>
                </c:pt>
                <c:pt idx="249">
                  <c:v>1994000.0000000023</c:v>
                </c:pt>
                <c:pt idx="250">
                  <c:v>2011500.0000000023</c:v>
                </c:pt>
                <c:pt idx="251">
                  <c:v>2000000.0000000023</c:v>
                </c:pt>
                <c:pt idx="252">
                  <c:v>2010500.0000000023</c:v>
                </c:pt>
                <c:pt idx="253">
                  <c:v>2006500.0000000019</c:v>
                </c:pt>
                <c:pt idx="254">
                  <c:v>2036000.0000000023</c:v>
                </c:pt>
                <c:pt idx="255">
                  <c:v>2039000.0000000023</c:v>
                </c:pt>
                <c:pt idx="256">
                  <c:v>2065500.0000000023</c:v>
                </c:pt>
                <c:pt idx="257">
                  <c:v>2071500.0000000023</c:v>
                </c:pt>
                <c:pt idx="258">
                  <c:v>2075500.0000000023</c:v>
                </c:pt>
                <c:pt idx="259">
                  <c:v>2064000.0000000023</c:v>
                </c:pt>
                <c:pt idx="260">
                  <c:v>2074000.0000000023</c:v>
                </c:pt>
                <c:pt idx="261">
                  <c:v>2073000.0000000019</c:v>
                </c:pt>
                <c:pt idx="262">
                  <c:v>2065500.0000000019</c:v>
                </c:pt>
                <c:pt idx="263">
                  <c:v>2082500.0000000023</c:v>
                </c:pt>
                <c:pt idx="264">
                  <c:v>2058500.0000000019</c:v>
                </c:pt>
                <c:pt idx="265">
                  <c:v>2061500.0000000019</c:v>
                </c:pt>
                <c:pt idx="266">
                  <c:v>2061000.0000000019</c:v>
                </c:pt>
                <c:pt idx="267">
                  <c:v>2064500.0000000019</c:v>
                </c:pt>
                <c:pt idx="268">
                  <c:v>2070000.0000000023</c:v>
                </c:pt>
                <c:pt idx="269">
                  <c:v>2058000.0000000019</c:v>
                </c:pt>
                <c:pt idx="270">
                  <c:v>2042500.0000000023</c:v>
                </c:pt>
                <c:pt idx="271">
                  <c:v>2022500.0000000023</c:v>
                </c:pt>
                <c:pt idx="272">
                  <c:v>2002500.0000000019</c:v>
                </c:pt>
                <c:pt idx="273">
                  <c:v>2019000.0000000019</c:v>
                </c:pt>
                <c:pt idx="274">
                  <c:v>1987500.0000000023</c:v>
                </c:pt>
                <c:pt idx="275">
                  <c:v>1974000.0000000023</c:v>
                </c:pt>
                <c:pt idx="276">
                  <c:v>1976000.0000000023</c:v>
                </c:pt>
                <c:pt idx="277">
                  <c:v>1971500.0000000023</c:v>
                </c:pt>
                <c:pt idx="278">
                  <c:v>1992000.0000000019</c:v>
                </c:pt>
                <c:pt idx="279">
                  <c:v>2008000.0000000019</c:v>
                </c:pt>
                <c:pt idx="280">
                  <c:v>2008500.0000000019</c:v>
                </c:pt>
                <c:pt idx="281">
                  <c:v>2009000.0000000023</c:v>
                </c:pt>
                <c:pt idx="282">
                  <c:v>1988500.0000000023</c:v>
                </c:pt>
                <c:pt idx="283">
                  <c:v>1992500.0000000023</c:v>
                </c:pt>
                <c:pt idx="284">
                  <c:v>1998000.0000000023</c:v>
                </c:pt>
                <c:pt idx="285">
                  <c:v>1939500.0000000023</c:v>
                </c:pt>
                <c:pt idx="286">
                  <c:v>1927500.0000000021</c:v>
                </c:pt>
                <c:pt idx="287">
                  <c:v>1919000.0000000023</c:v>
                </c:pt>
                <c:pt idx="288">
                  <c:v>1886000.0000000028</c:v>
                </c:pt>
                <c:pt idx="289">
                  <c:v>1833000.0000000026</c:v>
                </c:pt>
                <c:pt idx="290">
                  <c:v>1881500.0000000026</c:v>
                </c:pt>
                <c:pt idx="291">
                  <c:v>1878000.0000000028</c:v>
                </c:pt>
                <c:pt idx="292">
                  <c:v>1893500.0000000028</c:v>
                </c:pt>
                <c:pt idx="293">
                  <c:v>1884500.0000000028</c:v>
                </c:pt>
                <c:pt idx="294">
                  <c:v>1904000.0000000028</c:v>
                </c:pt>
                <c:pt idx="295">
                  <c:v>1901500.0000000026</c:v>
                </c:pt>
                <c:pt idx="296">
                  <c:v>1892500.000000003</c:v>
                </c:pt>
                <c:pt idx="297">
                  <c:v>1880000.0000000028</c:v>
                </c:pt>
                <c:pt idx="298">
                  <c:v>1886500.0000000028</c:v>
                </c:pt>
                <c:pt idx="299">
                  <c:v>1886000.000000003</c:v>
                </c:pt>
                <c:pt idx="300">
                  <c:v>1893500.000000003</c:v>
                </c:pt>
                <c:pt idx="301">
                  <c:v>1898500.000000003</c:v>
                </c:pt>
                <c:pt idx="302">
                  <c:v>1898500.000000003</c:v>
                </c:pt>
                <c:pt idx="303">
                  <c:v>1882500.0000000028</c:v>
                </c:pt>
                <c:pt idx="304">
                  <c:v>1886000.0000000028</c:v>
                </c:pt>
                <c:pt idx="305">
                  <c:v>1889500.0000000028</c:v>
                </c:pt>
                <c:pt idx="306">
                  <c:v>1891500.0000000028</c:v>
                </c:pt>
                <c:pt idx="307">
                  <c:v>1894000.0000000028</c:v>
                </c:pt>
                <c:pt idx="308">
                  <c:v>1893000.0000000028</c:v>
                </c:pt>
                <c:pt idx="309">
                  <c:v>1915000.0000000026</c:v>
                </c:pt>
                <c:pt idx="310">
                  <c:v>1911000.0000000026</c:v>
                </c:pt>
                <c:pt idx="311">
                  <c:v>1912000.0000000028</c:v>
                </c:pt>
                <c:pt idx="312">
                  <c:v>1907000.000000003</c:v>
                </c:pt>
                <c:pt idx="313">
                  <c:v>1903000.0000000028</c:v>
                </c:pt>
                <c:pt idx="314">
                  <c:v>1888500.0000000028</c:v>
                </c:pt>
                <c:pt idx="315">
                  <c:v>1889000.0000000028</c:v>
                </c:pt>
                <c:pt idx="316">
                  <c:v>1908000.000000003</c:v>
                </c:pt>
                <c:pt idx="317">
                  <c:v>1913500.0000000026</c:v>
                </c:pt>
                <c:pt idx="318">
                  <c:v>1879000.000000003</c:v>
                </c:pt>
                <c:pt idx="319">
                  <c:v>1869000.000000003</c:v>
                </c:pt>
                <c:pt idx="320">
                  <c:v>1880500.000000003</c:v>
                </c:pt>
                <c:pt idx="321">
                  <c:v>1898500.000000003</c:v>
                </c:pt>
                <c:pt idx="322">
                  <c:v>1839000.0000000028</c:v>
                </c:pt>
                <c:pt idx="323">
                  <c:v>1835000.000000003</c:v>
                </c:pt>
                <c:pt idx="324">
                  <c:v>1849500.000000003</c:v>
                </c:pt>
                <c:pt idx="325">
                  <c:v>1835500.000000003</c:v>
                </c:pt>
                <c:pt idx="326">
                  <c:v>1826500.000000003</c:v>
                </c:pt>
                <c:pt idx="327">
                  <c:v>1812000.000000003</c:v>
                </c:pt>
                <c:pt idx="328">
                  <c:v>1822500.000000003</c:v>
                </c:pt>
                <c:pt idx="329">
                  <c:v>1825500.000000003</c:v>
                </c:pt>
                <c:pt idx="330">
                  <c:v>1819000.0000000028</c:v>
                </c:pt>
                <c:pt idx="331">
                  <c:v>1833500.0000000028</c:v>
                </c:pt>
                <c:pt idx="332">
                  <c:v>1825500.0000000028</c:v>
                </c:pt>
                <c:pt idx="333">
                  <c:v>1829500.0000000028</c:v>
                </c:pt>
                <c:pt idx="334">
                  <c:v>1830000.0000000026</c:v>
                </c:pt>
                <c:pt idx="335">
                  <c:v>1821500.0000000026</c:v>
                </c:pt>
                <c:pt idx="336">
                  <c:v>1789000.0000000023</c:v>
                </c:pt>
                <c:pt idx="337">
                  <c:v>1780500.0000000023</c:v>
                </c:pt>
                <c:pt idx="338">
                  <c:v>1762500.0000000023</c:v>
                </c:pt>
                <c:pt idx="339">
                  <c:v>1756500.0000000026</c:v>
                </c:pt>
                <c:pt idx="340">
                  <c:v>1753500.0000000026</c:v>
                </c:pt>
                <c:pt idx="341">
                  <c:v>1745500.0000000023</c:v>
                </c:pt>
                <c:pt idx="342">
                  <c:v>1742000.0000000026</c:v>
                </c:pt>
                <c:pt idx="343">
                  <c:v>1744500.0000000026</c:v>
                </c:pt>
                <c:pt idx="344">
                  <c:v>1735000.0000000026</c:v>
                </c:pt>
                <c:pt idx="345">
                  <c:v>1744500.0000000026</c:v>
                </c:pt>
                <c:pt idx="346">
                  <c:v>1769500.0000000026</c:v>
                </c:pt>
                <c:pt idx="347">
                  <c:v>1780500.0000000026</c:v>
                </c:pt>
                <c:pt idx="348">
                  <c:v>1784500.0000000026</c:v>
                </c:pt>
                <c:pt idx="349">
                  <c:v>1783500.0000000026</c:v>
                </c:pt>
                <c:pt idx="350">
                  <c:v>1790500.0000000026</c:v>
                </c:pt>
                <c:pt idx="351">
                  <c:v>1791500.0000000026</c:v>
                </c:pt>
                <c:pt idx="352">
                  <c:v>1764000.0000000026</c:v>
                </c:pt>
                <c:pt idx="353">
                  <c:v>1766000.0000000026</c:v>
                </c:pt>
                <c:pt idx="354">
                  <c:v>1778500.0000000026</c:v>
                </c:pt>
                <c:pt idx="355">
                  <c:v>1806000.0000000028</c:v>
                </c:pt>
                <c:pt idx="356">
                  <c:v>1832000.0000000028</c:v>
                </c:pt>
                <c:pt idx="357">
                  <c:v>1812500.0000000026</c:v>
                </c:pt>
                <c:pt idx="358">
                  <c:v>1857500.0000000028</c:v>
                </c:pt>
                <c:pt idx="359">
                  <c:v>1863500.0000000028</c:v>
                </c:pt>
                <c:pt idx="360">
                  <c:v>1868500.0000000028</c:v>
                </c:pt>
                <c:pt idx="361">
                  <c:v>1882000.0000000028</c:v>
                </c:pt>
                <c:pt idx="362">
                  <c:v>1875000.0000000028</c:v>
                </c:pt>
                <c:pt idx="363">
                  <c:v>1883000.0000000028</c:v>
                </c:pt>
                <c:pt idx="364">
                  <c:v>1890500.0000000026</c:v>
                </c:pt>
                <c:pt idx="365">
                  <c:v>1896500.0000000028</c:v>
                </c:pt>
                <c:pt idx="366">
                  <c:v>1897000.0000000028</c:v>
                </c:pt>
                <c:pt idx="367">
                  <c:v>1875500.0000000028</c:v>
                </c:pt>
                <c:pt idx="368">
                  <c:v>1879500.0000000028</c:v>
                </c:pt>
                <c:pt idx="369">
                  <c:v>1850500.0000000028</c:v>
                </c:pt>
                <c:pt idx="370">
                  <c:v>1809500.0000000026</c:v>
                </c:pt>
                <c:pt idx="371">
                  <c:v>1831000.0000000028</c:v>
                </c:pt>
                <c:pt idx="372">
                  <c:v>1839500.0000000028</c:v>
                </c:pt>
                <c:pt idx="373">
                  <c:v>1842500.0000000028</c:v>
                </c:pt>
                <c:pt idx="374">
                  <c:v>1862000.0000000028</c:v>
                </c:pt>
                <c:pt idx="375">
                  <c:v>1865000.0000000028</c:v>
                </c:pt>
                <c:pt idx="376">
                  <c:v>1855500.0000000028</c:v>
                </c:pt>
                <c:pt idx="377">
                  <c:v>1855500.0000000028</c:v>
                </c:pt>
                <c:pt idx="378">
                  <c:v>1860000.0000000026</c:v>
                </c:pt>
                <c:pt idx="379">
                  <c:v>1873500.0000000026</c:v>
                </c:pt>
                <c:pt idx="380">
                  <c:v>1859500.0000000026</c:v>
                </c:pt>
                <c:pt idx="381">
                  <c:v>1878000.0000000023</c:v>
                </c:pt>
                <c:pt idx="382">
                  <c:v>1930500.0000000019</c:v>
                </c:pt>
                <c:pt idx="383">
                  <c:v>1914000.0000000023</c:v>
                </c:pt>
                <c:pt idx="384">
                  <c:v>1909000.0000000026</c:v>
                </c:pt>
                <c:pt idx="385">
                  <c:v>1906500.0000000026</c:v>
                </c:pt>
                <c:pt idx="386">
                  <c:v>1893500.0000000026</c:v>
                </c:pt>
                <c:pt idx="387">
                  <c:v>1881000.0000000023</c:v>
                </c:pt>
                <c:pt idx="388">
                  <c:v>1889500.0000000023</c:v>
                </c:pt>
                <c:pt idx="389">
                  <c:v>1893500.0000000026</c:v>
                </c:pt>
                <c:pt idx="390">
                  <c:v>1883500.0000000026</c:v>
                </c:pt>
                <c:pt idx="391">
                  <c:v>1859500.0000000026</c:v>
                </c:pt>
                <c:pt idx="392">
                  <c:v>1850500.0000000026</c:v>
                </c:pt>
                <c:pt idx="393">
                  <c:v>1868500.0000000026</c:v>
                </c:pt>
                <c:pt idx="394">
                  <c:v>1867500.0000000026</c:v>
                </c:pt>
                <c:pt idx="395">
                  <c:v>1877000.0000000026</c:v>
                </c:pt>
                <c:pt idx="396">
                  <c:v>1887000.0000000026</c:v>
                </c:pt>
                <c:pt idx="397">
                  <c:v>1890500.0000000026</c:v>
                </c:pt>
                <c:pt idx="398">
                  <c:v>1915500.0000000026</c:v>
                </c:pt>
                <c:pt idx="399">
                  <c:v>1923000.0000000023</c:v>
                </c:pt>
                <c:pt idx="400">
                  <c:v>1911500.0000000023</c:v>
                </c:pt>
                <c:pt idx="401">
                  <c:v>1907500.0000000028</c:v>
                </c:pt>
                <c:pt idx="402">
                  <c:v>1898000.0000000026</c:v>
                </c:pt>
                <c:pt idx="403">
                  <c:v>1900000.0000000028</c:v>
                </c:pt>
                <c:pt idx="404">
                  <c:v>1891500.0000000026</c:v>
                </c:pt>
                <c:pt idx="405">
                  <c:v>1882000.0000000026</c:v>
                </c:pt>
                <c:pt idx="406">
                  <c:v>1886000.0000000026</c:v>
                </c:pt>
                <c:pt idx="407">
                  <c:v>1875000.0000000026</c:v>
                </c:pt>
                <c:pt idx="408">
                  <c:v>1875000.0000000026</c:v>
                </c:pt>
                <c:pt idx="409">
                  <c:v>1853000.0000000023</c:v>
                </c:pt>
                <c:pt idx="410">
                  <c:v>1859500.0000000023</c:v>
                </c:pt>
                <c:pt idx="411">
                  <c:v>1865500.0000000023</c:v>
                </c:pt>
                <c:pt idx="412">
                  <c:v>1851000.0000000023</c:v>
                </c:pt>
                <c:pt idx="413">
                  <c:v>1845000.0000000023</c:v>
                </c:pt>
                <c:pt idx="414">
                  <c:v>1845000.0000000023</c:v>
                </c:pt>
                <c:pt idx="415">
                  <c:v>1822000.0000000021</c:v>
                </c:pt>
                <c:pt idx="416">
                  <c:v>1825000.0000000021</c:v>
                </c:pt>
                <c:pt idx="417">
                  <c:v>1814000.0000000021</c:v>
                </c:pt>
                <c:pt idx="418">
                  <c:v>1839000.0000000021</c:v>
                </c:pt>
                <c:pt idx="419">
                  <c:v>1897000.0000000021</c:v>
                </c:pt>
                <c:pt idx="420">
                  <c:v>1899000.0000000021</c:v>
                </c:pt>
                <c:pt idx="421">
                  <c:v>1918000.0000000019</c:v>
                </c:pt>
                <c:pt idx="422">
                  <c:v>1910500.0000000021</c:v>
                </c:pt>
                <c:pt idx="423">
                  <c:v>1870000.0000000021</c:v>
                </c:pt>
                <c:pt idx="424">
                  <c:v>1859500.0000000021</c:v>
                </c:pt>
                <c:pt idx="425">
                  <c:v>1860000.0000000021</c:v>
                </c:pt>
                <c:pt idx="426">
                  <c:v>1911500.0000000016</c:v>
                </c:pt>
                <c:pt idx="427">
                  <c:v>1881500.0000000019</c:v>
                </c:pt>
                <c:pt idx="428">
                  <c:v>1903500.0000000021</c:v>
                </c:pt>
                <c:pt idx="429">
                  <c:v>1879500.0000000019</c:v>
                </c:pt>
                <c:pt idx="430">
                  <c:v>1857000.0000000019</c:v>
                </c:pt>
                <c:pt idx="431">
                  <c:v>1817000.0000000019</c:v>
                </c:pt>
                <c:pt idx="432">
                  <c:v>1830500.0000000019</c:v>
                </c:pt>
                <c:pt idx="433">
                  <c:v>1849500.0000000019</c:v>
                </c:pt>
                <c:pt idx="434">
                  <c:v>1847000.0000000019</c:v>
                </c:pt>
                <c:pt idx="435">
                  <c:v>1848000.0000000019</c:v>
                </c:pt>
                <c:pt idx="436">
                  <c:v>1809500.0000000016</c:v>
                </c:pt>
                <c:pt idx="437">
                  <c:v>1802500.0000000016</c:v>
                </c:pt>
                <c:pt idx="438">
                  <c:v>1831500.0000000016</c:v>
                </c:pt>
                <c:pt idx="439">
                  <c:v>1847000.0000000016</c:v>
                </c:pt>
                <c:pt idx="440">
                  <c:v>1818000.0000000014</c:v>
                </c:pt>
                <c:pt idx="441">
                  <c:v>1838500.0000000014</c:v>
                </c:pt>
                <c:pt idx="442">
                  <c:v>1848000.0000000016</c:v>
                </c:pt>
                <c:pt idx="443">
                  <c:v>1853000.0000000016</c:v>
                </c:pt>
                <c:pt idx="444">
                  <c:v>1885000.0000000016</c:v>
                </c:pt>
                <c:pt idx="445">
                  <c:v>1888500.0000000014</c:v>
                </c:pt>
                <c:pt idx="446">
                  <c:v>1886500.0000000014</c:v>
                </c:pt>
                <c:pt idx="447">
                  <c:v>1896500.0000000016</c:v>
                </c:pt>
                <c:pt idx="448">
                  <c:v>1908500.0000000016</c:v>
                </c:pt>
                <c:pt idx="449">
                  <c:v>1880000.0000000014</c:v>
                </c:pt>
                <c:pt idx="450">
                  <c:v>1882000.0000000014</c:v>
                </c:pt>
                <c:pt idx="451">
                  <c:v>1869500.0000000014</c:v>
                </c:pt>
                <c:pt idx="452">
                  <c:v>1847500.0000000014</c:v>
                </c:pt>
                <c:pt idx="453">
                  <c:v>1859500.0000000014</c:v>
                </c:pt>
                <c:pt idx="454">
                  <c:v>1845500.0000000016</c:v>
                </c:pt>
                <c:pt idx="455">
                  <c:v>1834000.0000000014</c:v>
                </c:pt>
                <c:pt idx="456">
                  <c:v>1852500.0000000014</c:v>
                </c:pt>
                <c:pt idx="457">
                  <c:v>1853000.0000000016</c:v>
                </c:pt>
                <c:pt idx="458">
                  <c:v>1800000.0000000014</c:v>
                </c:pt>
                <c:pt idx="459">
                  <c:v>1831500.0000000012</c:v>
                </c:pt>
                <c:pt idx="460">
                  <c:v>1840500.0000000014</c:v>
                </c:pt>
                <c:pt idx="461">
                  <c:v>1850500.0000000014</c:v>
                </c:pt>
                <c:pt idx="462">
                  <c:v>1863000.0000000014</c:v>
                </c:pt>
                <c:pt idx="463">
                  <c:v>1840500.0000000014</c:v>
                </c:pt>
                <c:pt idx="464">
                  <c:v>1839500.0000000014</c:v>
                </c:pt>
                <c:pt idx="465">
                  <c:v>1837500.0000000014</c:v>
                </c:pt>
                <c:pt idx="466">
                  <c:v>1834000.0000000014</c:v>
                </c:pt>
                <c:pt idx="467">
                  <c:v>1864000.0000000014</c:v>
                </c:pt>
                <c:pt idx="468">
                  <c:v>1842500.0000000014</c:v>
                </c:pt>
                <c:pt idx="469">
                  <c:v>1864500.0000000014</c:v>
                </c:pt>
                <c:pt idx="470">
                  <c:v>1840500.0000000014</c:v>
                </c:pt>
                <c:pt idx="471">
                  <c:v>1906000.0000000019</c:v>
                </c:pt>
                <c:pt idx="472">
                  <c:v>1876500.0000000016</c:v>
                </c:pt>
                <c:pt idx="473">
                  <c:v>1830500.0000000014</c:v>
                </c:pt>
                <c:pt idx="474">
                  <c:v>1774000.0000000014</c:v>
                </c:pt>
                <c:pt idx="475">
                  <c:v>1773500.0000000014</c:v>
                </c:pt>
                <c:pt idx="476">
                  <c:v>1817000.0000000016</c:v>
                </c:pt>
                <c:pt idx="477">
                  <c:v>1815500.0000000019</c:v>
                </c:pt>
                <c:pt idx="478">
                  <c:v>1798500.0000000016</c:v>
                </c:pt>
                <c:pt idx="479">
                  <c:v>1800500.0000000016</c:v>
                </c:pt>
                <c:pt idx="480">
                  <c:v>1861000.0000000019</c:v>
                </c:pt>
                <c:pt idx="481">
                  <c:v>1878500.0000000019</c:v>
                </c:pt>
                <c:pt idx="482">
                  <c:v>1886000.0000000019</c:v>
                </c:pt>
                <c:pt idx="483">
                  <c:v>1920000.0000000019</c:v>
                </c:pt>
                <c:pt idx="484">
                  <c:v>1946500.0000000019</c:v>
                </c:pt>
                <c:pt idx="485">
                  <c:v>1941000.0000000014</c:v>
                </c:pt>
                <c:pt idx="486">
                  <c:v>1987000.0000000014</c:v>
                </c:pt>
                <c:pt idx="487">
                  <c:v>1951500.0000000014</c:v>
                </c:pt>
                <c:pt idx="488">
                  <c:v>1915000.0000000019</c:v>
                </c:pt>
                <c:pt idx="489">
                  <c:v>1898000.0000000019</c:v>
                </c:pt>
                <c:pt idx="490">
                  <c:v>1926000.0000000012</c:v>
                </c:pt>
                <c:pt idx="491">
                  <c:v>1913000.0000000016</c:v>
                </c:pt>
                <c:pt idx="492">
                  <c:v>1930000.0000000014</c:v>
                </c:pt>
                <c:pt idx="493">
                  <c:v>1963000.0000000014</c:v>
                </c:pt>
                <c:pt idx="494">
                  <c:v>1925000.0000000014</c:v>
                </c:pt>
                <c:pt idx="495">
                  <c:v>1917000.0000000019</c:v>
                </c:pt>
                <c:pt idx="496">
                  <c:v>1944500.0000000014</c:v>
                </c:pt>
                <c:pt idx="497">
                  <c:v>1929500.0000000014</c:v>
                </c:pt>
                <c:pt idx="498">
                  <c:v>1928500.0000000014</c:v>
                </c:pt>
                <c:pt idx="499">
                  <c:v>1947500.0000000014</c:v>
                </c:pt>
                <c:pt idx="500">
                  <c:v>1949000.0000000019</c:v>
                </c:pt>
                <c:pt idx="501">
                  <c:v>1932500.0000000014</c:v>
                </c:pt>
                <c:pt idx="502">
                  <c:v>1945000.0000000014</c:v>
                </c:pt>
                <c:pt idx="503">
                  <c:v>1964500.0000000019</c:v>
                </c:pt>
                <c:pt idx="504">
                  <c:v>1962500.0000000014</c:v>
                </c:pt>
                <c:pt idx="505">
                  <c:v>1963000.0000000014</c:v>
                </c:pt>
                <c:pt idx="506">
                  <c:v>1973000.0000000014</c:v>
                </c:pt>
                <c:pt idx="507">
                  <c:v>2005000.0000000014</c:v>
                </c:pt>
                <c:pt idx="508">
                  <c:v>1995500.0000000014</c:v>
                </c:pt>
                <c:pt idx="509">
                  <c:v>2057500.0000000014</c:v>
                </c:pt>
                <c:pt idx="510">
                  <c:v>2027000.0000000014</c:v>
                </c:pt>
                <c:pt idx="511">
                  <c:v>2037500.0000000014</c:v>
                </c:pt>
                <c:pt idx="512">
                  <c:v>2042000.0000000014</c:v>
                </c:pt>
                <c:pt idx="513">
                  <c:v>2039000.0000000014</c:v>
                </c:pt>
                <c:pt idx="514">
                  <c:v>2031500.0000000014</c:v>
                </c:pt>
                <c:pt idx="515">
                  <c:v>2053000.0000000014</c:v>
                </c:pt>
                <c:pt idx="516">
                  <c:v>2059500.0000000009</c:v>
                </c:pt>
                <c:pt idx="517">
                  <c:v>2042000.0000000014</c:v>
                </c:pt>
                <c:pt idx="518">
                  <c:v>2045000.0000000014</c:v>
                </c:pt>
                <c:pt idx="519">
                  <c:v>2048000.0000000009</c:v>
                </c:pt>
                <c:pt idx="520">
                  <c:v>2068500.0000000009</c:v>
                </c:pt>
                <c:pt idx="521">
                  <c:v>2054000.0000000009</c:v>
                </c:pt>
                <c:pt idx="522">
                  <c:v>2069500.0000000009</c:v>
                </c:pt>
                <c:pt idx="523">
                  <c:v>2075500.0000000009</c:v>
                </c:pt>
                <c:pt idx="524">
                  <c:v>2101000.0000000005</c:v>
                </c:pt>
                <c:pt idx="525">
                  <c:v>2087500.0000000005</c:v>
                </c:pt>
                <c:pt idx="526">
                  <c:v>2084000.0000000005</c:v>
                </c:pt>
                <c:pt idx="527">
                  <c:v>2082000.0000000005</c:v>
                </c:pt>
                <c:pt idx="528">
                  <c:v>2072500.0000000005</c:v>
                </c:pt>
                <c:pt idx="529">
                  <c:v>2069000.0000000005</c:v>
                </c:pt>
                <c:pt idx="530">
                  <c:v>2071500.0000000005</c:v>
                </c:pt>
                <c:pt idx="531">
                  <c:v>2072500.0000000005</c:v>
                </c:pt>
                <c:pt idx="532">
                  <c:v>2080500.0000000005</c:v>
                </c:pt>
                <c:pt idx="533">
                  <c:v>2076500.0000000005</c:v>
                </c:pt>
                <c:pt idx="534">
                  <c:v>2070000.0000000005</c:v>
                </c:pt>
                <c:pt idx="535">
                  <c:v>2031000.0000000005</c:v>
                </c:pt>
                <c:pt idx="536">
                  <c:v>2028000.0000000005</c:v>
                </c:pt>
                <c:pt idx="537">
                  <c:v>2011000.0000000005</c:v>
                </c:pt>
                <c:pt idx="538">
                  <c:v>2014000.0000000005</c:v>
                </c:pt>
                <c:pt idx="539">
                  <c:v>2044500.0000000009</c:v>
                </c:pt>
                <c:pt idx="540">
                  <c:v>2029000.0000000009</c:v>
                </c:pt>
                <c:pt idx="541">
                  <c:v>2033000.0000000009</c:v>
                </c:pt>
                <c:pt idx="542">
                  <c:v>2042000.0000000009</c:v>
                </c:pt>
                <c:pt idx="543">
                  <c:v>2053000.0000000009</c:v>
                </c:pt>
                <c:pt idx="544">
                  <c:v>2048500.0000000009</c:v>
                </c:pt>
                <c:pt idx="545">
                  <c:v>2029500.0000000009</c:v>
                </c:pt>
                <c:pt idx="546">
                  <c:v>2029500.0000000009</c:v>
                </c:pt>
                <c:pt idx="547">
                  <c:v>2005000.0000000009</c:v>
                </c:pt>
                <c:pt idx="548">
                  <c:v>1978000.0000000009</c:v>
                </c:pt>
                <c:pt idx="549">
                  <c:v>1995500.0000000009</c:v>
                </c:pt>
                <c:pt idx="550">
                  <c:v>2020500.0000000009</c:v>
                </c:pt>
                <c:pt idx="551">
                  <c:v>2030500.0000000009</c:v>
                </c:pt>
                <c:pt idx="552">
                  <c:v>2004000.0000000009</c:v>
                </c:pt>
                <c:pt idx="553">
                  <c:v>2020000.0000000009</c:v>
                </c:pt>
                <c:pt idx="554">
                  <c:v>2009000.0000000009</c:v>
                </c:pt>
                <c:pt idx="555">
                  <c:v>2011000.0000000009</c:v>
                </c:pt>
                <c:pt idx="556">
                  <c:v>2000500.0000000009</c:v>
                </c:pt>
                <c:pt idx="557">
                  <c:v>1983000.0000000014</c:v>
                </c:pt>
                <c:pt idx="558">
                  <c:v>1975000.0000000014</c:v>
                </c:pt>
                <c:pt idx="559">
                  <c:v>1978500.0000000009</c:v>
                </c:pt>
                <c:pt idx="560">
                  <c:v>1942500.0000000009</c:v>
                </c:pt>
                <c:pt idx="561">
                  <c:v>1967500.0000000014</c:v>
                </c:pt>
                <c:pt idx="562">
                  <c:v>2028500.0000000009</c:v>
                </c:pt>
                <c:pt idx="563">
                  <c:v>2054000.0000000009</c:v>
                </c:pt>
                <c:pt idx="564">
                  <c:v>2089000.0000000009</c:v>
                </c:pt>
                <c:pt idx="565">
                  <c:v>2063000.0000000009</c:v>
                </c:pt>
                <c:pt idx="566">
                  <c:v>2085000.0000000009</c:v>
                </c:pt>
                <c:pt idx="567">
                  <c:v>2078000.0000000009</c:v>
                </c:pt>
                <c:pt idx="568">
                  <c:v>2072000.0000000009</c:v>
                </c:pt>
                <c:pt idx="569">
                  <c:v>2074500.0000000009</c:v>
                </c:pt>
                <c:pt idx="570">
                  <c:v>2057500.0000000009</c:v>
                </c:pt>
                <c:pt idx="571">
                  <c:v>2044500.0000000009</c:v>
                </c:pt>
                <c:pt idx="572">
                  <c:v>2086000.0000000009</c:v>
                </c:pt>
                <c:pt idx="573">
                  <c:v>1994000.0000000009</c:v>
                </c:pt>
                <c:pt idx="574">
                  <c:v>1973000.0000000009</c:v>
                </c:pt>
                <c:pt idx="575">
                  <c:v>1958000.0000000009</c:v>
                </c:pt>
                <c:pt idx="576">
                  <c:v>1981000.0000000009</c:v>
                </c:pt>
                <c:pt idx="577">
                  <c:v>1965500.0000000009</c:v>
                </c:pt>
                <c:pt idx="578">
                  <c:v>1972000.0000000009</c:v>
                </c:pt>
                <c:pt idx="579">
                  <c:v>1928500.0000000009</c:v>
                </c:pt>
                <c:pt idx="580">
                  <c:v>1947000.0000000009</c:v>
                </c:pt>
                <c:pt idx="581">
                  <c:v>1895500.0000000014</c:v>
                </c:pt>
                <c:pt idx="582">
                  <c:v>1869000.0000000014</c:v>
                </c:pt>
                <c:pt idx="583">
                  <c:v>1913000.0000000014</c:v>
                </c:pt>
                <c:pt idx="584">
                  <c:v>1905000.0000000016</c:v>
                </c:pt>
                <c:pt idx="585">
                  <c:v>1803000.0000000014</c:v>
                </c:pt>
                <c:pt idx="586">
                  <c:v>1760500.0000000014</c:v>
                </c:pt>
                <c:pt idx="587">
                  <c:v>1779500.0000000016</c:v>
                </c:pt>
                <c:pt idx="588">
                  <c:v>1781000.0000000014</c:v>
                </c:pt>
                <c:pt idx="589">
                  <c:v>1760500.0000000014</c:v>
                </c:pt>
                <c:pt idx="590">
                  <c:v>1768000.0000000014</c:v>
                </c:pt>
                <c:pt idx="591">
                  <c:v>1752500.0000000014</c:v>
                </c:pt>
                <c:pt idx="592">
                  <c:v>1741000.0000000016</c:v>
                </c:pt>
                <c:pt idx="593">
                  <c:v>1766000.0000000016</c:v>
                </c:pt>
                <c:pt idx="594">
                  <c:v>1765500.0000000019</c:v>
                </c:pt>
                <c:pt idx="595">
                  <c:v>1763000.0000000016</c:v>
                </c:pt>
                <c:pt idx="596">
                  <c:v>1745000.0000000016</c:v>
                </c:pt>
                <c:pt idx="597">
                  <c:v>1754000.0000000016</c:v>
                </c:pt>
                <c:pt idx="598">
                  <c:v>1756000.0000000016</c:v>
                </c:pt>
                <c:pt idx="599">
                  <c:v>1763500.0000000016</c:v>
                </c:pt>
                <c:pt idx="600">
                  <c:v>1785500.0000000014</c:v>
                </c:pt>
                <c:pt idx="601">
                  <c:v>1786000.0000000016</c:v>
                </c:pt>
                <c:pt idx="602">
                  <c:v>1758000.0000000014</c:v>
                </c:pt>
                <c:pt idx="603">
                  <c:v>1765000.0000000014</c:v>
                </c:pt>
                <c:pt idx="604">
                  <c:v>1742500.0000000012</c:v>
                </c:pt>
                <c:pt idx="605">
                  <c:v>1747000.0000000012</c:v>
                </c:pt>
                <c:pt idx="606">
                  <c:v>1729500.0000000012</c:v>
                </c:pt>
                <c:pt idx="607">
                  <c:v>1736500.0000000014</c:v>
                </c:pt>
                <c:pt idx="608">
                  <c:v>1762500.0000000014</c:v>
                </c:pt>
                <c:pt idx="609">
                  <c:v>1753000.0000000014</c:v>
                </c:pt>
                <c:pt idx="610">
                  <c:v>1748000.0000000014</c:v>
                </c:pt>
                <c:pt idx="611">
                  <c:v>1731500.0000000012</c:v>
                </c:pt>
                <c:pt idx="612">
                  <c:v>1731000.0000000014</c:v>
                </c:pt>
                <c:pt idx="613">
                  <c:v>1713000.0000000014</c:v>
                </c:pt>
                <c:pt idx="614">
                  <c:v>1694500.0000000014</c:v>
                </c:pt>
                <c:pt idx="615">
                  <c:v>1710000.0000000016</c:v>
                </c:pt>
                <c:pt idx="616">
                  <c:v>1719500.0000000014</c:v>
                </c:pt>
                <c:pt idx="617">
                  <c:v>1780000.0000000014</c:v>
                </c:pt>
                <c:pt idx="618">
                  <c:v>1789500.0000000012</c:v>
                </c:pt>
                <c:pt idx="619">
                  <c:v>1830500.0000000012</c:v>
                </c:pt>
                <c:pt idx="620">
                  <c:v>1798500.0000000014</c:v>
                </c:pt>
                <c:pt idx="621">
                  <c:v>1798500.0000000014</c:v>
                </c:pt>
                <c:pt idx="622">
                  <c:v>1797000.0000000012</c:v>
                </c:pt>
                <c:pt idx="623">
                  <c:v>1796500.0000000012</c:v>
                </c:pt>
                <c:pt idx="624">
                  <c:v>1845500.0000000009</c:v>
                </c:pt>
                <c:pt idx="625">
                  <c:v>1865000.0000000009</c:v>
                </c:pt>
                <c:pt idx="626">
                  <c:v>1869000.0000000009</c:v>
                </c:pt>
                <c:pt idx="627">
                  <c:v>1862500.0000000009</c:v>
                </c:pt>
                <c:pt idx="628">
                  <c:v>1803000.0000000009</c:v>
                </c:pt>
                <c:pt idx="629">
                  <c:v>1834000.0000000009</c:v>
                </c:pt>
                <c:pt idx="630">
                  <c:v>1836500.0000000009</c:v>
                </c:pt>
                <c:pt idx="631">
                  <c:v>1807000.0000000009</c:v>
                </c:pt>
                <c:pt idx="632">
                  <c:v>1808500.0000000009</c:v>
                </c:pt>
                <c:pt idx="633">
                  <c:v>1838000.0000000009</c:v>
                </c:pt>
                <c:pt idx="634">
                  <c:v>1834500.0000000009</c:v>
                </c:pt>
                <c:pt idx="635">
                  <c:v>1826000.0000000009</c:v>
                </c:pt>
                <c:pt idx="636">
                  <c:v>1847000.0000000009</c:v>
                </c:pt>
                <c:pt idx="637">
                  <c:v>1829500.0000000009</c:v>
                </c:pt>
                <c:pt idx="638">
                  <c:v>1854000.0000000009</c:v>
                </c:pt>
                <c:pt idx="639">
                  <c:v>1859000.0000000009</c:v>
                </c:pt>
                <c:pt idx="640">
                  <c:v>1883500.0000000012</c:v>
                </c:pt>
                <c:pt idx="641">
                  <c:v>1895000.0000000012</c:v>
                </c:pt>
                <c:pt idx="642">
                  <c:v>1913500.0000000009</c:v>
                </c:pt>
                <c:pt idx="643">
                  <c:v>1959000.0000000009</c:v>
                </c:pt>
                <c:pt idx="644">
                  <c:v>1934000.0000000005</c:v>
                </c:pt>
                <c:pt idx="645">
                  <c:v>1916500.0000000009</c:v>
                </c:pt>
                <c:pt idx="646">
                  <c:v>1841000.0000000012</c:v>
                </c:pt>
                <c:pt idx="647">
                  <c:v>1811000.0000000009</c:v>
                </c:pt>
                <c:pt idx="648">
                  <c:v>1816500.0000000009</c:v>
                </c:pt>
                <c:pt idx="649">
                  <c:v>1803000.0000000012</c:v>
                </c:pt>
                <c:pt idx="650">
                  <c:v>1805000.0000000012</c:v>
                </c:pt>
                <c:pt idx="651">
                  <c:v>1791500.0000000009</c:v>
                </c:pt>
                <c:pt idx="652">
                  <c:v>1793000.0000000012</c:v>
                </c:pt>
                <c:pt idx="653">
                  <c:v>1789500.0000000009</c:v>
                </c:pt>
                <c:pt idx="654">
                  <c:v>1734000.0000000009</c:v>
                </c:pt>
                <c:pt idx="655">
                  <c:v>1758500.0000000009</c:v>
                </c:pt>
                <c:pt idx="656">
                  <c:v>1783500.0000000009</c:v>
                </c:pt>
                <c:pt idx="657">
                  <c:v>1780500.0000000007</c:v>
                </c:pt>
                <c:pt idx="658">
                  <c:v>1771500.0000000009</c:v>
                </c:pt>
                <c:pt idx="659">
                  <c:v>1774500.0000000009</c:v>
                </c:pt>
                <c:pt idx="660">
                  <c:v>1737000.0000000007</c:v>
                </c:pt>
                <c:pt idx="661">
                  <c:v>1738500.0000000005</c:v>
                </c:pt>
                <c:pt idx="662">
                  <c:v>1726500.0000000007</c:v>
                </c:pt>
                <c:pt idx="663">
                  <c:v>1741500.0000000007</c:v>
                </c:pt>
                <c:pt idx="664">
                  <c:v>1748500.0000000007</c:v>
                </c:pt>
                <c:pt idx="665">
                  <c:v>1750500.0000000005</c:v>
                </c:pt>
                <c:pt idx="666">
                  <c:v>1758000.0000000005</c:v>
                </c:pt>
                <c:pt idx="667">
                  <c:v>1759500.0000000007</c:v>
                </c:pt>
                <c:pt idx="668">
                  <c:v>1731000.0000000007</c:v>
                </c:pt>
                <c:pt idx="669">
                  <c:v>1711500.0000000007</c:v>
                </c:pt>
                <c:pt idx="670">
                  <c:v>1710000.0000000005</c:v>
                </c:pt>
                <c:pt idx="671">
                  <c:v>1700500.0000000005</c:v>
                </c:pt>
                <c:pt idx="672">
                  <c:v>1662500.0000000007</c:v>
                </c:pt>
                <c:pt idx="673">
                  <c:v>1666500.0000000007</c:v>
                </c:pt>
                <c:pt idx="674">
                  <c:v>1669500.0000000007</c:v>
                </c:pt>
                <c:pt idx="675">
                  <c:v>1668000.0000000007</c:v>
                </c:pt>
                <c:pt idx="676">
                  <c:v>1664500.0000000007</c:v>
                </c:pt>
                <c:pt idx="677">
                  <c:v>1666000.0000000005</c:v>
                </c:pt>
                <c:pt idx="678">
                  <c:v>1668000.0000000005</c:v>
                </c:pt>
                <c:pt idx="679">
                  <c:v>1682500.0000000005</c:v>
                </c:pt>
                <c:pt idx="680">
                  <c:v>1673500.0000000005</c:v>
                </c:pt>
                <c:pt idx="681">
                  <c:v>1676000.0000000005</c:v>
                </c:pt>
                <c:pt idx="682">
                  <c:v>1695000.0000000005</c:v>
                </c:pt>
                <c:pt idx="683">
                  <c:v>1697500.0000000005</c:v>
                </c:pt>
                <c:pt idx="684">
                  <c:v>1676500.0000000005</c:v>
                </c:pt>
                <c:pt idx="685">
                  <c:v>1677500.0000000007</c:v>
                </c:pt>
                <c:pt idx="686">
                  <c:v>1639000.0000000002</c:v>
                </c:pt>
                <c:pt idx="687">
                  <c:v>1631000.0000000005</c:v>
                </c:pt>
                <c:pt idx="688">
                  <c:v>1629500.0000000005</c:v>
                </c:pt>
                <c:pt idx="689">
                  <c:v>1629000.0000000005</c:v>
                </c:pt>
                <c:pt idx="690">
                  <c:v>1629500.0000000005</c:v>
                </c:pt>
                <c:pt idx="691">
                  <c:v>1643500.0000000005</c:v>
                </c:pt>
                <c:pt idx="692">
                  <c:v>1634500.0000000005</c:v>
                </c:pt>
                <c:pt idx="693">
                  <c:v>1626500.0000000005</c:v>
                </c:pt>
                <c:pt idx="694">
                  <c:v>1632000.0000000005</c:v>
                </c:pt>
                <c:pt idx="695">
                  <c:v>1628000.0000000005</c:v>
                </c:pt>
                <c:pt idx="696">
                  <c:v>1620000.0000000005</c:v>
                </c:pt>
                <c:pt idx="697">
                  <c:v>1636500.0000000007</c:v>
                </c:pt>
                <c:pt idx="698">
                  <c:v>1637000.0000000007</c:v>
                </c:pt>
                <c:pt idx="699">
                  <c:v>1650000.0000000007</c:v>
                </c:pt>
                <c:pt idx="700">
                  <c:v>1652500.0000000007</c:v>
                </c:pt>
                <c:pt idx="701">
                  <c:v>1637500.0000000005</c:v>
                </c:pt>
                <c:pt idx="702">
                  <c:v>1646500.0000000005</c:v>
                </c:pt>
                <c:pt idx="703">
                  <c:v>1637000.0000000005</c:v>
                </c:pt>
                <c:pt idx="704">
                  <c:v>1648000.0000000005</c:v>
                </c:pt>
                <c:pt idx="705">
                  <c:v>1650500.0000000005</c:v>
                </c:pt>
                <c:pt idx="706">
                  <c:v>1648500.0000000005</c:v>
                </c:pt>
                <c:pt idx="707">
                  <c:v>1642500.0000000005</c:v>
                </c:pt>
                <c:pt idx="708">
                  <c:v>1643000.0000000005</c:v>
                </c:pt>
                <c:pt idx="709">
                  <c:v>1641500.0000000005</c:v>
                </c:pt>
                <c:pt idx="710">
                  <c:v>1633000.0000000005</c:v>
                </c:pt>
                <c:pt idx="711">
                  <c:v>1639000.0000000002</c:v>
                </c:pt>
                <c:pt idx="712">
                  <c:v>1601000.0000000005</c:v>
                </c:pt>
                <c:pt idx="713">
                  <c:v>1586500.0000000005</c:v>
                </c:pt>
                <c:pt idx="714">
                  <c:v>1581500.0000000005</c:v>
                </c:pt>
                <c:pt idx="715">
                  <c:v>1565000.0000000005</c:v>
                </c:pt>
                <c:pt idx="716">
                  <c:v>1560000.0000000005</c:v>
                </c:pt>
                <c:pt idx="717">
                  <c:v>1547500.0000000005</c:v>
                </c:pt>
                <c:pt idx="718">
                  <c:v>1547500.0000000005</c:v>
                </c:pt>
                <c:pt idx="719">
                  <c:v>1537500.0000000005</c:v>
                </c:pt>
                <c:pt idx="720">
                  <c:v>1525000.0000000005</c:v>
                </c:pt>
                <c:pt idx="721">
                  <c:v>1515000.0000000005</c:v>
                </c:pt>
                <c:pt idx="722">
                  <c:v>1503000.0000000005</c:v>
                </c:pt>
                <c:pt idx="723">
                  <c:v>1496000.0000000005</c:v>
                </c:pt>
                <c:pt idx="724">
                  <c:v>1488000.0000000005</c:v>
                </c:pt>
                <c:pt idx="725">
                  <c:v>1479000.0000000005</c:v>
                </c:pt>
                <c:pt idx="726">
                  <c:v>1493000.0000000002</c:v>
                </c:pt>
                <c:pt idx="727">
                  <c:v>1500000.0000000005</c:v>
                </c:pt>
                <c:pt idx="728">
                  <c:v>1518000.0000000002</c:v>
                </c:pt>
                <c:pt idx="729">
                  <c:v>1523500.0000000002</c:v>
                </c:pt>
                <c:pt idx="730">
                  <c:v>1531000.0000000002</c:v>
                </c:pt>
                <c:pt idx="731">
                  <c:v>1531000.0000000002</c:v>
                </c:pt>
                <c:pt idx="732">
                  <c:v>1537500.0000000002</c:v>
                </c:pt>
                <c:pt idx="733">
                  <c:v>1520500.0000000002</c:v>
                </c:pt>
                <c:pt idx="734">
                  <c:v>1518500.0000000002</c:v>
                </c:pt>
                <c:pt idx="735">
                  <c:v>1518000.0000000002</c:v>
                </c:pt>
                <c:pt idx="736">
                  <c:v>1519000.0000000005</c:v>
                </c:pt>
                <c:pt idx="737">
                  <c:v>1508500.0000000002</c:v>
                </c:pt>
                <c:pt idx="738">
                  <c:v>1502500.0000000002</c:v>
                </c:pt>
                <c:pt idx="739">
                  <c:v>1502000.0000000005</c:v>
                </c:pt>
                <c:pt idx="740">
                  <c:v>1504000.0000000005</c:v>
                </c:pt>
                <c:pt idx="741">
                  <c:v>1499000.0000000005</c:v>
                </c:pt>
                <c:pt idx="742">
                  <c:v>1484000.0000000005</c:v>
                </c:pt>
                <c:pt idx="743">
                  <c:v>1476500.0000000005</c:v>
                </c:pt>
                <c:pt idx="744">
                  <c:v>1479500.0000000005</c:v>
                </c:pt>
                <c:pt idx="745">
                  <c:v>1480500.0000000005</c:v>
                </c:pt>
                <c:pt idx="746">
                  <c:v>1485500.0000000005</c:v>
                </c:pt>
                <c:pt idx="747">
                  <c:v>1486500.0000000005</c:v>
                </c:pt>
                <c:pt idx="748">
                  <c:v>1486500.0000000005</c:v>
                </c:pt>
                <c:pt idx="749">
                  <c:v>1484500.0000000005</c:v>
                </c:pt>
                <c:pt idx="750">
                  <c:v>1464000.0000000005</c:v>
                </c:pt>
                <c:pt idx="751">
                  <c:v>1462500.0000000002</c:v>
                </c:pt>
                <c:pt idx="752">
                  <c:v>1463500.0000000005</c:v>
                </c:pt>
                <c:pt idx="753">
                  <c:v>1447500.0000000002</c:v>
                </c:pt>
                <c:pt idx="754">
                  <c:v>1461500.0000000002</c:v>
                </c:pt>
                <c:pt idx="755">
                  <c:v>1464000.0000000002</c:v>
                </c:pt>
                <c:pt idx="756">
                  <c:v>1457000.0000000002</c:v>
                </c:pt>
                <c:pt idx="757">
                  <c:v>1474000.0000000002</c:v>
                </c:pt>
                <c:pt idx="758">
                  <c:v>1459500.0000000002</c:v>
                </c:pt>
                <c:pt idx="759">
                  <c:v>1458000</c:v>
                </c:pt>
                <c:pt idx="760">
                  <c:v>1458000</c:v>
                </c:pt>
                <c:pt idx="761">
                  <c:v>1456500</c:v>
                </c:pt>
                <c:pt idx="762">
                  <c:v>1459000</c:v>
                </c:pt>
                <c:pt idx="763">
                  <c:v>1455500</c:v>
                </c:pt>
                <c:pt idx="764">
                  <c:v>1456500</c:v>
                </c:pt>
                <c:pt idx="765">
                  <c:v>1470500</c:v>
                </c:pt>
                <c:pt idx="766">
                  <c:v>1482000.0000000002</c:v>
                </c:pt>
                <c:pt idx="767">
                  <c:v>1482000.0000000002</c:v>
                </c:pt>
                <c:pt idx="768">
                  <c:v>1483000</c:v>
                </c:pt>
                <c:pt idx="769">
                  <c:v>1485500</c:v>
                </c:pt>
                <c:pt idx="770">
                  <c:v>1477500</c:v>
                </c:pt>
                <c:pt idx="771">
                  <c:v>1469500.0000000002</c:v>
                </c:pt>
                <c:pt idx="772">
                  <c:v>1475000</c:v>
                </c:pt>
                <c:pt idx="773">
                  <c:v>1498000</c:v>
                </c:pt>
                <c:pt idx="774">
                  <c:v>1493500</c:v>
                </c:pt>
                <c:pt idx="775">
                  <c:v>1491500</c:v>
                </c:pt>
                <c:pt idx="776">
                  <c:v>1492000.0000000002</c:v>
                </c:pt>
                <c:pt idx="777">
                  <c:v>1495000.0000000002</c:v>
                </c:pt>
                <c:pt idx="778">
                  <c:v>1494000.0000000005</c:v>
                </c:pt>
                <c:pt idx="779">
                  <c:v>1490500.0000000005</c:v>
                </c:pt>
                <c:pt idx="780">
                  <c:v>1472500.0000000005</c:v>
                </c:pt>
                <c:pt idx="781">
                  <c:v>1462000.0000000005</c:v>
                </c:pt>
                <c:pt idx="782">
                  <c:v>1443000.0000000005</c:v>
                </c:pt>
                <c:pt idx="783">
                  <c:v>1418000.0000000005</c:v>
                </c:pt>
                <c:pt idx="784">
                  <c:v>1402000.0000000005</c:v>
                </c:pt>
                <c:pt idx="785">
                  <c:v>1392000.0000000005</c:v>
                </c:pt>
                <c:pt idx="786">
                  <c:v>1391500.0000000005</c:v>
                </c:pt>
                <c:pt idx="787">
                  <c:v>1383500.0000000005</c:v>
                </c:pt>
                <c:pt idx="788">
                  <c:v>1378000.0000000005</c:v>
                </c:pt>
                <c:pt idx="789">
                  <c:v>1374500.0000000005</c:v>
                </c:pt>
                <c:pt idx="790">
                  <c:v>1357500.0000000005</c:v>
                </c:pt>
                <c:pt idx="791">
                  <c:v>1366500.0000000005</c:v>
                </c:pt>
                <c:pt idx="792">
                  <c:v>1398500.0000000002</c:v>
                </c:pt>
                <c:pt idx="793">
                  <c:v>1389500.0000000005</c:v>
                </c:pt>
                <c:pt idx="794">
                  <c:v>1360000.0000000002</c:v>
                </c:pt>
                <c:pt idx="795">
                  <c:v>1355000.0000000002</c:v>
                </c:pt>
                <c:pt idx="796">
                  <c:v>1343500.0000000002</c:v>
                </c:pt>
                <c:pt idx="797">
                  <c:v>1362000.0000000002</c:v>
                </c:pt>
                <c:pt idx="798">
                  <c:v>1358000</c:v>
                </c:pt>
                <c:pt idx="799">
                  <c:v>1367500</c:v>
                </c:pt>
                <c:pt idx="800">
                  <c:v>1368000</c:v>
                </c:pt>
                <c:pt idx="801">
                  <c:v>1359500</c:v>
                </c:pt>
                <c:pt idx="802">
                  <c:v>1362500</c:v>
                </c:pt>
                <c:pt idx="803">
                  <c:v>1375500</c:v>
                </c:pt>
                <c:pt idx="804">
                  <c:v>1376500</c:v>
                </c:pt>
                <c:pt idx="805">
                  <c:v>1390499.9999999998</c:v>
                </c:pt>
                <c:pt idx="806">
                  <c:v>1391499.9999999998</c:v>
                </c:pt>
                <c:pt idx="807">
                  <c:v>1413999.9999999998</c:v>
                </c:pt>
                <c:pt idx="808">
                  <c:v>1399499.9999999998</c:v>
                </c:pt>
                <c:pt idx="809">
                  <c:v>1396999.9999999998</c:v>
                </c:pt>
                <c:pt idx="810">
                  <c:v>1397499.9999999998</c:v>
                </c:pt>
                <c:pt idx="811">
                  <c:v>1392499.9999999998</c:v>
                </c:pt>
                <c:pt idx="812">
                  <c:v>1395999.9999999995</c:v>
                </c:pt>
                <c:pt idx="813">
                  <c:v>1383999.9999999995</c:v>
                </c:pt>
                <c:pt idx="814">
                  <c:v>1397999.9999999995</c:v>
                </c:pt>
                <c:pt idx="815">
                  <c:v>1395999.9999999995</c:v>
                </c:pt>
                <c:pt idx="816">
                  <c:v>1400499.9999999995</c:v>
                </c:pt>
                <c:pt idx="817">
                  <c:v>1395999.9999999995</c:v>
                </c:pt>
                <c:pt idx="818">
                  <c:v>1393999.9999999995</c:v>
                </c:pt>
                <c:pt idx="819">
                  <c:v>1397499.9999999998</c:v>
                </c:pt>
                <c:pt idx="820">
                  <c:v>1403999.9999999998</c:v>
                </c:pt>
                <c:pt idx="821">
                  <c:v>1406499.9999999998</c:v>
                </c:pt>
                <c:pt idx="822">
                  <c:v>1398999.9999999998</c:v>
                </c:pt>
                <c:pt idx="823">
                  <c:v>1381999.9999999998</c:v>
                </c:pt>
                <c:pt idx="824">
                  <c:v>1378499.9999999998</c:v>
                </c:pt>
                <c:pt idx="825">
                  <c:v>1378499.9999999998</c:v>
                </c:pt>
                <c:pt idx="826">
                  <c:v>1380499.9999999998</c:v>
                </c:pt>
                <c:pt idx="827">
                  <c:v>1382500</c:v>
                </c:pt>
                <c:pt idx="828">
                  <c:v>1379000</c:v>
                </c:pt>
                <c:pt idx="829">
                  <c:v>1378500</c:v>
                </c:pt>
                <c:pt idx="830">
                  <c:v>1380500</c:v>
                </c:pt>
                <c:pt idx="831">
                  <c:v>1369500</c:v>
                </c:pt>
                <c:pt idx="832">
                  <c:v>1370000</c:v>
                </c:pt>
                <c:pt idx="833">
                  <c:v>1367500</c:v>
                </c:pt>
                <c:pt idx="834">
                  <c:v>1368500</c:v>
                </c:pt>
                <c:pt idx="835">
                  <c:v>1368000</c:v>
                </c:pt>
                <c:pt idx="836">
                  <c:v>1371500</c:v>
                </c:pt>
                <c:pt idx="837">
                  <c:v>1371500</c:v>
                </c:pt>
                <c:pt idx="838">
                  <c:v>1368500</c:v>
                </c:pt>
                <c:pt idx="839">
                  <c:v>1375500</c:v>
                </c:pt>
                <c:pt idx="840">
                  <c:v>1391000.0000000002</c:v>
                </c:pt>
                <c:pt idx="841">
                  <c:v>1399500.0000000005</c:v>
                </c:pt>
                <c:pt idx="842">
                  <c:v>1390500.0000000002</c:v>
                </c:pt>
                <c:pt idx="843">
                  <c:v>1389500.0000000005</c:v>
                </c:pt>
                <c:pt idx="844">
                  <c:v>1376000.0000000002</c:v>
                </c:pt>
                <c:pt idx="845">
                  <c:v>1384500.0000000002</c:v>
                </c:pt>
                <c:pt idx="846">
                  <c:v>1385500</c:v>
                </c:pt>
                <c:pt idx="847">
                  <c:v>1391000</c:v>
                </c:pt>
                <c:pt idx="848">
                  <c:v>1396500</c:v>
                </c:pt>
                <c:pt idx="849">
                  <c:v>1382000</c:v>
                </c:pt>
                <c:pt idx="850">
                  <c:v>1389000</c:v>
                </c:pt>
                <c:pt idx="851">
                  <c:v>1387500</c:v>
                </c:pt>
                <c:pt idx="852">
                  <c:v>1390000</c:v>
                </c:pt>
                <c:pt idx="853">
                  <c:v>1390000</c:v>
                </c:pt>
                <c:pt idx="854">
                  <c:v>1395000</c:v>
                </c:pt>
                <c:pt idx="855">
                  <c:v>1395000</c:v>
                </c:pt>
                <c:pt idx="856">
                  <c:v>1395000</c:v>
                </c:pt>
                <c:pt idx="857">
                  <c:v>1390000</c:v>
                </c:pt>
                <c:pt idx="858">
                  <c:v>1385000</c:v>
                </c:pt>
                <c:pt idx="859">
                  <c:v>1385000</c:v>
                </c:pt>
                <c:pt idx="860">
                  <c:v>1375000</c:v>
                </c:pt>
                <c:pt idx="861">
                  <c:v>1370000</c:v>
                </c:pt>
                <c:pt idx="862">
                  <c:v>1375000</c:v>
                </c:pt>
                <c:pt idx="863">
                  <c:v>1370000</c:v>
                </c:pt>
                <c:pt idx="864">
                  <c:v>1370000</c:v>
                </c:pt>
                <c:pt idx="865">
                  <c:v>1380000</c:v>
                </c:pt>
                <c:pt idx="866">
                  <c:v>1375000</c:v>
                </c:pt>
                <c:pt idx="867">
                  <c:v>1380000</c:v>
                </c:pt>
                <c:pt idx="868">
                  <c:v>1370000</c:v>
                </c:pt>
                <c:pt idx="869">
                  <c:v>1380000</c:v>
                </c:pt>
                <c:pt idx="870">
                  <c:v>1370000</c:v>
                </c:pt>
                <c:pt idx="871">
                  <c:v>1360000</c:v>
                </c:pt>
                <c:pt idx="872">
                  <c:v>1360000</c:v>
                </c:pt>
                <c:pt idx="873">
                  <c:v>1360000</c:v>
                </c:pt>
                <c:pt idx="874">
                  <c:v>1375000</c:v>
                </c:pt>
                <c:pt idx="875">
                  <c:v>1365000</c:v>
                </c:pt>
                <c:pt idx="876">
                  <c:v>1355000</c:v>
                </c:pt>
                <c:pt idx="877">
                  <c:v>1365000</c:v>
                </c:pt>
                <c:pt idx="878">
                  <c:v>1370000</c:v>
                </c:pt>
                <c:pt idx="879">
                  <c:v>1365000</c:v>
                </c:pt>
                <c:pt idx="880">
                  <c:v>1360000</c:v>
                </c:pt>
                <c:pt idx="881">
                  <c:v>1350000</c:v>
                </c:pt>
                <c:pt idx="882">
                  <c:v>1350000</c:v>
                </c:pt>
                <c:pt idx="883">
                  <c:v>1345000</c:v>
                </c:pt>
                <c:pt idx="884">
                  <c:v>1340000</c:v>
                </c:pt>
                <c:pt idx="885">
                  <c:v>1340000</c:v>
                </c:pt>
                <c:pt idx="886">
                  <c:v>1345000</c:v>
                </c:pt>
                <c:pt idx="887">
                  <c:v>1325000</c:v>
                </c:pt>
                <c:pt idx="888">
                  <c:v>1310000</c:v>
                </c:pt>
                <c:pt idx="889">
                  <c:v>1310000</c:v>
                </c:pt>
                <c:pt idx="890">
                  <c:v>1305000</c:v>
                </c:pt>
                <c:pt idx="891">
                  <c:v>1305000</c:v>
                </c:pt>
                <c:pt idx="892">
                  <c:v>1315000</c:v>
                </c:pt>
                <c:pt idx="893">
                  <c:v>1295000</c:v>
                </c:pt>
                <c:pt idx="894">
                  <c:v>1300000</c:v>
                </c:pt>
                <c:pt idx="895">
                  <c:v>1305000</c:v>
                </c:pt>
                <c:pt idx="896">
                  <c:v>1290000</c:v>
                </c:pt>
                <c:pt idx="897">
                  <c:v>1295000</c:v>
                </c:pt>
                <c:pt idx="898">
                  <c:v>1285000</c:v>
                </c:pt>
                <c:pt idx="899">
                  <c:v>1300000</c:v>
                </c:pt>
                <c:pt idx="900">
                  <c:v>1300000</c:v>
                </c:pt>
                <c:pt idx="901">
                  <c:v>1295000</c:v>
                </c:pt>
                <c:pt idx="902">
                  <c:v>1275000</c:v>
                </c:pt>
                <c:pt idx="903">
                  <c:v>1285000</c:v>
                </c:pt>
                <c:pt idx="904">
                  <c:v>1280000</c:v>
                </c:pt>
                <c:pt idx="905">
                  <c:v>1280000</c:v>
                </c:pt>
                <c:pt idx="906">
                  <c:v>1300000</c:v>
                </c:pt>
                <c:pt idx="907">
                  <c:v>1300000</c:v>
                </c:pt>
                <c:pt idx="908">
                  <c:v>1280000</c:v>
                </c:pt>
                <c:pt idx="909">
                  <c:v>1280000</c:v>
                </c:pt>
                <c:pt idx="910">
                  <c:v>1275000</c:v>
                </c:pt>
                <c:pt idx="911">
                  <c:v>1275000</c:v>
                </c:pt>
                <c:pt idx="912">
                  <c:v>1275000</c:v>
                </c:pt>
                <c:pt idx="913">
                  <c:v>1275000</c:v>
                </c:pt>
                <c:pt idx="914">
                  <c:v>1265000</c:v>
                </c:pt>
                <c:pt idx="915">
                  <c:v>1270000</c:v>
                </c:pt>
                <c:pt idx="916">
                  <c:v>1275000</c:v>
                </c:pt>
                <c:pt idx="917">
                  <c:v>1275000</c:v>
                </c:pt>
                <c:pt idx="918">
                  <c:v>1255000</c:v>
                </c:pt>
                <c:pt idx="919">
                  <c:v>1250000</c:v>
                </c:pt>
                <c:pt idx="920">
                  <c:v>1250000</c:v>
                </c:pt>
                <c:pt idx="921">
                  <c:v>1260000</c:v>
                </c:pt>
                <c:pt idx="922">
                  <c:v>1260000</c:v>
                </c:pt>
                <c:pt idx="923">
                  <c:v>1240000</c:v>
                </c:pt>
                <c:pt idx="924">
                  <c:v>1235000</c:v>
                </c:pt>
                <c:pt idx="925">
                  <c:v>1210000</c:v>
                </c:pt>
                <c:pt idx="926">
                  <c:v>1210000</c:v>
                </c:pt>
                <c:pt idx="927">
                  <c:v>1210000</c:v>
                </c:pt>
                <c:pt idx="928">
                  <c:v>1200000</c:v>
                </c:pt>
                <c:pt idx="929">
                  <c:v>1180000</c:v>
                </c:pt>
                <c:pt idx="930">
                  <c:v>1170000</c:v>
                </c:pt>
                <c:pt idx="931">
                  <c:v>1175000</c:v>
                </c:pt>
                <c:pt idx="932">
                  <c:v>1185000</c:v>
                </c:pt>
                <c:pt idx="933">
                  <c:v>1180000</c:v>
                </c:pt>
                <c:pt idx="934">
                  <c:v>1175000</c:v>
                </c:pt>
                <c:pt idx="935">
                  <c:v>1175000</c:v>
                </c:pt>
                <c:pt idx="936">
                  <c:v>1165000</c:v>
                </c:pt>
                <c:pt idx="937">
                  <c:v>1165000</c:v>
                </c:pt>
                <c:pt idx="938">
                  <c:v>1165000</c:v>
                </c:pt>
                <c:pt idx="939">
                  <c:v>1170000</c:v>
                </c:pt>
                <c:pt idx="940">
                  <c:v>1155000</c:v>
                </c:pt>
                <c:pt idx="941">
                  <c:v>1145000</c:v>
                </c:pt>
                <c:pt idx="942">
                  <c:v>1150000</c:v>
                </c:pt>
                <c:pt idx="943">
                  <c:v>1145000</c:v>
                </c:pt>
                <c:pt idx="944">
                  <c:v>1155000</c:v>
                </c:pt>
                <c:pt idx="945">
                  <c:v>1155000</c:v>
                </c:pt>
                <c:pt idx="946">
                  <c:v>1135000</c:v>
                </c:pt>
                <c:pt idx="947">
                  <c:v>1135000</c:v>
                </c:pt>
                <c:pt idx="948">
                  <c:v>1130000</c:v>
                </c:pt>
                <c:pt idx="949">
                  <c:v>1125000</c:v>
                </c:pt>
                <c:pt idx="950">
                  <c:v>1115000</c:v>
                </c:pt>
                <c:pt idx="951">
                  <c:v>1095000</c:v>
                </c:pt>
                <c:pt idx="952">
                  <c:v>1100000</c:v>
                </c:pt>
                <c:pt idx="953">
                  <c:v>1085000</c:v>
                </c:pt>
                <c:pt idx="954">
                  <c:v>1095000</c:v>
                </c:pt>
                <c:pt idx="955">
                  <c:v>1110000</c:v>
                </c:pt>
                <c:pt idx="956">
                  <c:v>1140000</c:v>
                </c:pt>
                <c:pt idx="957">
                  <c:v>1150000</c:v>
                </c:pt>
                <c:pt idx="958">
                  <c:v>1195000</c:v>
                </c:pt>
                <c:pt idx="959">
                  <c:v>1205000</c:v>
                </c:pt>
                <c:pt idx="960">
                  <c:v>1190000</c:v>
                </c:pt>
                <c:pt idx="961">
                  <c:v>1205000</c:v>
                </c:pt>
                <c:pt idx="962">
                  <c:v>1205000</c:v>
                </c:pt>
                <c:pt idx="963">
                  <c:v>1200000</c:v>
                </c:pt>
                <c:pt idx="964">
                  <c:v>1160000</c:v>
                </c:pt>
                <c:pt idx="965">
                  <c:v>1170000</c:v>
                </c:pt>
                <c:pt idx="966">
                  <c:v>1195000</c:v>
                </c:pt>
                <c:pt idx="967">
                  <c:v>1155000</c:v>
                </c:pt>
                <c:pt idx="968">
                  <c:v>1195000</c:v>
                </c:pt>
                <c:pt idx="969">
                  <c:v>1205000</c:v>
                </c:pt>
                <c:pt idx="970">
                  <c:v>1240000</c:v>
                </c:pt>
                <c:pt idx="971">
                  <c:v>1230000</c:v>
                </c:pt>
                <c:pt idx="972">
                  <c:v>1210000</c:v>
                </c:pt>
                <c:pt idx="973">
                  <c:v>1180000</c:v>
                </c:pt>
                <c:pt idx="974">
                  <c:v>1205000</c:v>
                </c:pt>
                <c:pt idx="975">
                  <c:v>1190000</c:v>
                </c:pt>
                <c:pt idx="976">
                  <c:v>1180000</c:v>
                </c:pt>
                <c:pt idx="977">
                  <c:v>1190000</c:v>
                </c:pt>
                <c:pt idx="978">
                  <c:v>1180000</c:v>
                </c:pt>
                <c:pt idx="979">
                  <c:v>1170000</c:v>
                </c:pt>
                <c:pt idx="980">
                  <c:v>1190000</c:v>
                </c:pt>
                <c:pt idx="981">
                  <c:v>1200000</c:v>
                </c:pt>
                <c:pt idx="982">
                  <c:v>1225000</c:v>
                </c:pt>
                <c:pt idx="983">
                  <c:v>1200000</c:v>
                </c:pt>
                <c:pt idx="984">
                  <c:v>1210000</c:v>
                </c:pt>
                <c:pt idx="985">
                  <c:v>1170000</c:v>
                </c:pt>
                <c:pt idx="986">
                  <c:v>1180000</c:v>
                </c:pt>
                <c:pt idx="987">
                  <c:v>1180000</c:v>
                </c:pt>
                <c:pt idx="988">
                  <c:v>1145000</c:v>
                </c:pt>
                <c:pt idx="989">
                  <c:v>1120000</c:v>
                </c:pt>
                <c:pt idx="990">
                  <c:v>1145000</c:v>
                </c:pt>
                <c:pt idx="991">
                  <c:v>1150000</c:v>
                </c:pt>
                <c:pt idx="992">
                  <c:v>1140000</c:v>
                </c:pt>
                <c:pt idx="993">
                  <c:v>1140000</c:v>
                </c:pt>
                <c:pt idx="994">
                  <c:v>1140000</c:v>
                </c:pt>
                <c:pt idx="995">
                  <c:v>1120000</c:v>
                </c:pt>
                <c:pt idx="996">
                  <c:v>1120000</c:v>
                </c:pt>
                <c:pt idx="997">
                  <c:v>1125000</c:v>
                </c:pt>
                <c:pt idx="998">
                  <c:v>1120000</c:v>
                </c:pt>
                <c:pt idx="999">
                  <c:v>1125000</c:v>
                </c:pt>
                <c:pt idx="1000">
                  <c:v>1130000</c:v>
                </c:pt>
                <c:pt idx="1001">
                  <c:v>1130000</c:v>
                </c:pt>
                <c:pt idx="1002">
                  <c:v>1140000</c:v>
                </c:pt>
                <c:pt idx="1003">
                  <c:v>1135000</c:v>
                </c:pt>
                <c:pt idx="1004">
                  <c:v>1130000</c:v>
                </c:pt>
                <c:pt idx="1005">
                  <c:v>1145000</c:v>
                </c:pt>
                <c:pt idx="1006">
                  <c:v>1150000</c:v>
                </c:pt>
                <c:pt idx="1007">
                  <c:v>1155000</c:v>
                </c:pt>
                <c:pt idx="1008">
                  <c:v>1165000</c:v>
                </c:pt>
                <c:pt idx="1009">
                  <c:v>1160000</c:v>
                </c:pt>
                <c:pt idx="1010">
                  <c:v>1155000</c:v>
                </c:pt>
                <c:pt idx="1011">
                  <c:v>1150000</c:v>
                </c:pt>
                <c:pt idx="1012">
                  <c:v>1145000</c:v>
                </c:pt>
                <c:pt idx="1013">
                  <c:v>1150000</c:v>
                </c:pt>
                <c:pt idx="1014">
                  <c:v>1150000</c:v>
                </c:pt>
                <c:pt idx="1015">
                  <c:v>1135000</c:v>
                </c:pt>
                <c:pt idx="1016">
                  <c:v>1140000</c:v>
                </c:pt>
                <c:pt idx="1017">
                  <c:v>1130000</c:v>
                </c:pt>
                <c:pt idx="1018">
                  <c:v>1110000</c:v>
                </c:pt>
                <c:pt idx="1019">
                  <c:v>1100000</c:v>
                </c:pt>
                <c:pt idx="1020">
                  <c:v>1090000</c:v>
                </c:pt>
                <c:pt idx="1021">
                  <c:v>1075000</c:v>
                </c:pt>
                <c:pt idx="1022">
                  <c:v>1085000</c:v>
                </c:pt>
                <c:pt idx="1023">
                  <c:v>1085000</c:v>
                </c:pt>
                <c:pt idx="1024">
                  <c:v>1090000</c:v>
                </c:pt>
                <c:pt idx="1025">
                  <c:v>1085000</c:v>
                </c:pt>
                <c:pt idx="1026">
                  <c:v>1085000</c:v>
                </c:pt>
                <c:pt idx="1027">
                  <c:v>1085000</c:v>
                </c:pt>
                <c:pt idx="1028">
                  <c:v>1105000</c:v>
                </c:pt>
                <c:pt idx="1029">
                  <c:v>1095000</c:v>
                </c:pt>
                <c:pt idx="1030">
                  <c:v>1105000</c:v>
                </c:pt>
                <c:pt idx="1031">
                  <c:v>1080000</c:v>
                </c:pt>
                <c:pt idx="1032">
                  <c:v>1065000</c:v>
                </c:pt>
                <c:pt idx="1033">
                  <c:v>1065000</c:v>
                </c:pt>
                <c:pt idx="1034">
                  <c:v>1080000</c:v>
                </c:pt>
                <c:pt idx="1035">
                  <c:v>1075000</c:v>
                </c:pt>
                <c:pt idx="1036">
                  <c:v>1075000</c:v>
                </c:pt>
                <c:pt idx="1037">
                  <c:v>1080000</c:v>
                </c:pt>
                <c:pt idx="1038">
                  <c:v>1075000</c:v>
                </c:pt>
                <c:pt idx="1039">
                  <c:v>1065000</c:v>
                </c:pt>
                <c:pt idx="1040">
                  <c:v>1065000</c:v>
                </c:pt>
                <c:pt idx="1041">
                  <c:v>1045000</c:v>
                </c:pt>
                <c:pt idx="1042">
                  <c:v>1040000</c:v>
                </c:pt>
                <c:pt idx="1043">
                  <c:v>1030000</c:v>
                </c:pt>
                <c:pt idx="1044">
                  <c:v>1025000</c:v>
                </c:pt>
                <c:pt idx="1045">
                  <c:v>1010000</c:v>
                </c:pt>
                <c:pt idx="1046">
                  <c:v>1015000</c:v>
                </c:pt>
                <c:pt idx="1047">
                  <c:v>1015000</c:v>
                </c:pt>
                <c:pt idx="1048">
                  <c:v>1035000</c:v>
                </c:pt>
                <c:pt idx="1049">
                  <c:v>1035000</c:v>
                </c:pt>
                <c:pt idx="1050">
                  <c:v>1080000</c:v>
                </c:pt>
                <c:pt idx="1051">
                  <c:v>1075000</c:v>
                </c:pt>
                <c:pt idx="1052">
                  <c:v>1075000</c:v>
                </c:pt>
                <c:pt idx="1053">
                  <c:v>1070000</c:v>
                </c:pt>
                <c:pt idx="1054">
                  <c:v>1075000</c:v>
                </c:pt>
                <c:pt idx="1055">
                  <c:v>1070000</c:v>
                </c:pt>
                <c:pt idx="1056">
                  <c:v>1055000</c:v>
                </c:pt>
                <c:pt idx="1057">
                  <c:v>1035000</c:v>
                </c:pt>
                <c:pt idx="1058">
                  <c:v>1035000</c:v>
                </c:pt>
                <c:pt idx="1059">
                  <c:v>1035000</c:v>
                </c:pt>
                <c:pt idx="1060">
                  <c:v>1030000</c:v>
                </c:pt>
                <c:pt idx="1061">
                  <c:v>1035000</c:v>
                </c:pt>
                <c:pt idx="1062">
                  <c:v>1020000</c:v>
                </c:pt>
                <c:pt idx="1063">
                  <c:v>1035000</c:v>
                </c:pt>
                <c:pt idx="1064">
                  <c:v>1040000</c:v>
                </c:pt>
                <c:pt idx="1065">
                  <c:v>1050000</c:v>
                </c:pt>
                <c:pt idx="1066">
                  <c:v>1030000</c:v>
                </c:pt>
                <c:pt idx="1067">
                  <c:v>1005000</c:v>
                </c:pt>
                <c:pt idx="1068">
                  <c:v>990000</c:v>
                </c:pt>
                <c:pt idx="1069">
                  <c:v>995000</c:v>
                </c:pt>
                <c:pt idx="1070">
                  <c:v>995000</c:v>
                </c:pt>
                <c:pt idx="1071">
                  <c:v>1010000</c:v>
                </c:pt>
                <c:pt idx="1072">
                  <c:v>1015000</c:v>
                </c:pt>
                <c:pt idx="1073">
                  <c:v>1020000</c:v>
                </c:pt>
                <c:pt idx="1074">
                  <c:v>1005000</c:v>
                </c:pt>
                <c:pt idx="1075">
                  <c:v>1005000</c:v>
                </c:pt>
                <c:pt idx="1076">
                  <c:v>1005000</c:v>
                </c:pt>
                <c:pt idx="1077">
                  <c:v>1020000</c:v>
                </c:pt>
                <c:pt idx="1078">
                  <c:v>1020000</c:v>
                </c:pt>
                <c:pt idx="1079">
                  <c:v>1010000</c:v>
                </c:pt>
                <c:pt idx="1080">
                  <c:v>1025000</c:v>
                </c:pt>
                <c:pt idx="1081">
                  <c:v>1020000</c:v>
                </c:pt>
                <c:pt idx="1082">
                  <c:v>1040000</c:v>
                </c:pt>
                <c:pt idx="1083">
                  <c:v>1055000</c:v>
                </c:pt>
                <c:pt idx="1084">
                  <c:v>1055000</c:v>
                </c:pt>
                <c:pt idx="1085">
                  <c:v>1050000</c:v>
                </c:pt>
                <c:pt idx="1086">
                  <c:v>1080000</c:v>
                </c:pt>
                <c:pt idx="1087">
                  <c:v>1080000</c:v>
                </c:pt>
                <c:pt idx="1088">
                  <c:v>1085000</c:v>
                </c:pt>
                <c:pt idx="1089">
                  <c:v>1065000</c:v>
                </c:pt>
                <c:pt idx="1090">
                  <c:v>1015000</c:v>
                </c:pt>
                <c:pt idx="1091">
                  <c:v>1025000</c:v>
                </c:pt>
                <c:pt idx="1092">
                  <c:v>1040000</c:v>
                </c:pt>
                <c:pt idx="1093">
                  <c:v>1010000</c:v>
                </c:pt>
                <c:pt idx="1094">
                  <c:v>980000</c:v>
                </c:pt>
                <c:pt idx="1095">
                  <c:v>950000</c:v>
                </c:pt>
                <c:pt idx="1096">
                  <c:v>955000</c:v>
                </c:pt>
                <c:pt idx="1097">
                  <c:v>960000</c:v>
                </c:pt>
                <c:pt idx="1098">
                  <c:v>965000</c:v>
                </c:pt>
                <c:pt idx="1099">
                  <c:v>960000</c:v>
                </c:pt>
                <c:pt idx="1100">
                  <c:v>950000</c:v>
                </c:pt>
                <c:pt idx="1101">
                  <c:v>945000</c:v>
                </c:pt>
                <c:pt idx="1102">
                  <c:v>935000</c:v>
                </c:pt>
                <c:pt idx="1103">
                  <c:v>940000</c:v>
                </c:pt>
                <c:pt idx="1104">
                  <c:v>935000</c:v>
                </c:pt>
                <c:pt idx="1105">
                  <c:v>940000</c:v>
                </c:pt>
                <c:pt idx="1106">
                  <c:v>910000</c:v>
                </c:pt>
                <c:pt idx="1107">
                  <c:v>925000</c:v>
                </c:pt>
                <c:pt idx="1108">
                  <c:v>905000</c:v>
                </c:pt>
                <c:pt idx="1109">
                  <c:v>905000</c:v>
                </c:pt>
                <c:pt idx="1110">
                  <c:v>905000</c:v>
                </c:pt>
                <c:pt idx="1111">
                  <c:v>900000</c:v>
                </c:pt>
                <c:pt idx="1112">
                  <c:v>890000</c:v>
                </c:pt>
                <c:pt idx="1113">
                  <c:v>845000</c:v>
                </c:pt>
                <c:pt idx="1114">
                  <c:v>825000</c:v>
                </c:pt>
                <c:pt idx="1115">
                  <c:v>825000</c:v>
                </c:pt>
                <c:pt idx="1116">
                  <c:v>835000</c:v>
                </c:pt>
                <c:pt idx="1117">
                  <c:v>835000</c:v>
                </c:pt>
                <c:pt idx="1118">
                  <c:v>835000</c:v>
                </c:pt>
                <c:pt idx="1119">
                  <c:v>830000</c:v>
                </c:pt>
                <c:pt idx="1120">
                  <c:v>810000</c:v>
                </c:pt>
                <c:pt idx="1121">
                  <c:v>815000</c:v>
                </c:pt>
                <c:pt idx="1122">
                  <c:v>800000</c:v>
                </c:pt>
                <c:pt idx="1123">
                  <c:v>785000</c:v>
                </c:pt>
                <c:pt idx="1124">
                  <c:v>750000</c:v>
                </c:pt>
                <c:pt idx="1125">
                  <c:v>760000</c:v>
                </c:pt>
                <c:pt idx="1126">
                  <c:v>750000</c:v>
                </c:pt>
                <c:pt idx="1127">
                  <c:v>800000</c:v>
                </c:pt>
                <c:pt idx="1128">
                  <c:v>790000</c:v>
                </c:pt>
                <c:pt idx="1129">
                  <c:v>810000</c:v>
                </c:pt>
                <c:pt idx="1130">
                  <c:v>850000</c:v>
                </c:pt>
                <c:pt idx="1131">
                  <c:v>935000</c:v>
                </c:pt>
                <c:pt idx="1132">
                  <c:v>995000</c:v>
                </c:pt>
                <c:pt idx="1133">
                  <c:v>995000</c:v>
                </c:pt>
                <c:pt idx="1134">
                  <c:v>1025000</c:v>
                </c:pt>
                <c:pt idx="1135">
                  <c:v>1020000</c:v>
                </c:pt>
                <c:pt idx="1136">
                  <c:v>1030000</c:v>
                </c:pt>
                <c:pt idx="1137">
                  <c:v>1000000</c:v>
                </c:pt>
                <c:pt idx="1138">
                  <c:v>995000</c:v>
                </c:pt>
                <c:pt idx="1139">
                  <c:v>1065000</c:v>
                </c:pt>
                <c:pt idx="1140">
                  <c:v>1065000</c:v>
                </c:pt>
                <c:pt idx="1141">
                  <c:v>1075000</c:v>
                </c:pt>
                <c:pt idx="1142">
                  <c:v>1075000</c:v>
                </c:pt>
                <c:pt idx="1143">
                  <c:v>1095000</c:v>
                </c:pt>
                <c:pt idx="1144">
                  <c:v>1130000</c:v>
                </c:pt>
                <c:pt idx="1145">
                  <c:v>1120000</c:v>
                </c:pt>
                <c:pt idx="1146">
                  <c:v>1135000</c:v>
                </c:pt>
                <c:pt idx="1147">
                  <c:v>1080000</c:v>
                </c:pt>
                <c:pt idx="1148">
                  <c:v>1100000</c:v>
                </c:pt>
                <c:pt idx="1149">
                  <c:v>1125000</c:v>
                </c:pt>
                <c:pt idx="1150">
                  <c:v>1130000</c:v>
                </c:pt>
                <c:pt idx="1151">
                  <c:v>1115000</c:v>
                </c:pt>
                <c:pt idx="1152">
                  <c:v>1120000</c:v>
                </c:pt>
                <c:pt idx="1153">
                  <c:v>1125000</c:v>
                </c:pt>
                <c:pt idx="1154">
                  <c:v>1130000</c:v>
                </c:pt>
                <c:pt idx="1155">
                  <c:v>1135000</c:v>
                </c:pt>
                <c:pt idx="1156">
                  <c:v>1150000</c:v>
                </c:pt>
                <c:pt idx="1157">
                  <c:v>1150000</c:v>
                </c:pt>
                <c:pt idx="1158">
                  <c:v>1170000</c:v>
                </c:pt>
                <c:pt idx="1159">
                  <c:v>1150000</c:v>
                </c:pt>
                <c:pt idx="1160">
                  <c:v>1160000</c:v>
                </c:pt>
                <c:pt idx="1161">
                  <c:v>1150000</c:v>
                </c:pt>
                <c:pt idx="1162">
                  <c:v>1175000</c:v>
                </c:pt>
                <c:pt idx="1163">
                  <c:v>1160000</c:v>
                </c:pt>
                <c:pt idx="1164">
                  <c:v>1190000</c:v>
                </c:pt>
                <c:pt idx="1165">
                  <c:v>1195000</c:v>
                </c:pt>
                <c:pt idx="1166">
                  <c:v>1190000</c:v>
                </c:pt>
                <c:pt idx="1167">
                  <c:v>1160000</c:v>
                </c:pt>
                <c:pt idx="1168">
                  <c:v>1180000</c:v>
                </c:pt>
                <c:pt idx="1169">
                  <c:v>1145000</c:v>
                </c:pt>
                <c:pt idx="1170">
                  <c:v>1130000</c:v>
                </c:pt>
                <c:pt idx="1171">
                  <c:v>1080000</c:v>
                </c:pt>
                <c:pt idx="1172">
                  <c:v>1090000</c:v>
                </c:pt>
                <c:pt idx="1173">
                  <c:v>1105000</c:v>
                </c:pt>
                <c:pt idx="1174">
                  <c:v>1065000</c:v>
                </c:pt>
                <c:pt idx="1175">
                  <c:v>1055000</c:v>
                </c:pt>
                <c:pt idx="1176">
                  <c:v>1030000</c:v>
                </c:pt>
                <c:pt idx="1177">
                  <c:v>1025000</c:v>
                </c:pt>
                <c:pt idx="1178">
                  <c:v>1040000</c:v>
                </c:pt>
                <c:pt idx="1179">
                  <c:v>1045000</c:v>
                </c:pt>
                <c:pt idx="1180">
                  <c:v>1060000</c:v>
                </c:pt>
                <c:pt idx="1181">
                  <c:v>1050000</c:v>
                </c:pt>
                <c:pt idx="1182">
                  <c:v>1065000</c:v>
                </c:pt>
                <c:pt idx="1183">
                  <c:v>1090000</c:v>
                </c:pt>
                <c:pt idx="1184">
                  <c:v>1080000</c:v>
                </c:pt>
                <c:pt idx="1185">
                  <c:v>1090000</c:v>
                </c:pt>
                <c:pt idx="1186">
                  <c:v>1095000</c:v>
                </c:pt>
                <c:pt idx="1187">
                  <c:v>1105000</c:v>
                </c:pt>
                <c:pt idx="1188">
                  <c:v>1055000</c:v>
                </c:pt>
                <c:pt idx="1189">
                  <c:v>1065000</c:v>
                </c:pt>
                <c:pt idx="1190">
                  <c:v>1075000</c:v>
                </c:pt>
                <c:pt idx="1191">
                  <c:v>1075000</c:v>
                </c:pt>
                <c:pt idx="1192">
                  <c:v>1080000</c:v>
                </c:pt>
                <c:pt idx="1193">
                  <c:v>1070000</c:v>
                </c:pt>
                <c:pt idx="1194">
                  <c:v>1070000</c:v>
                </c:pt>
                <c:pt idx="1195">
                  <c:v>1045000</c:v>
                </c:pt>
                <c:pt idx="1196">
                  <c:v>1025000</c:v>
                </c:pt>
                <c:pt idx="1197">
                  <c:v>1040000</c:v>
                </c:pt>
                <c:pt idx="1198">
                  <c:v>1060000</c:v>
                </c:pt>
                <c:pt idx="1199">
                  <c:v>1065000</c:v>
                </c:pt>
                <c:pt idx="1200">
                  <c:v>1085000</c:v>
                </c:pt>
                <c:pt idx="1201">
                  <c:v>1080000</c:v>
                </c:pt>
                <c:pt idx="1202">
                  <c:v>1080000</c:v>
                </c:pt>
                <c:pt idx="1203">
                  <c:v>1120000</c:v>
                </c:pt>
                <c:pt idx="1204">
                  <c:v>1060000</c:v>
                </c:pt>
                <c:pt idx="1205">
                  <c:v>1080000</c:v>
                </c:pt>
                <c:pt idx="1206">
                  <c:v>1105000</c:v>
                </c:pt>
                <c:pt idx="1207">
                  <c:v>1055000</c:v>
                </c:pt>
                <c:pt idx="1208">
                  <c:v>1065000</c:v>
                </c:pt>
                <c:pt idx="1209">
                  <c:v>1030000</c:v>
                </c:pt>
                <c:pt idx="1210">
                  <c:v>980000</c:v>
                </c:pt>
                <c:pt idx="1211">
                  <c:v>985000</c:v>
                </c:pt>
                <c:pt idx="1212">
                  <c:v>940000</c:v>
                </c:pt>
                <c:pt idx="1213">
                  <c:v>935000</c:v>
                </c:pt>
                <c:pt idx="1214">
                  <c:v>910000</c:v>
                </c:pt>
                <c:pt idx="1215">
                  <c:v>895000</c:v>
                </c:pt>
                <c:pt idx="1216">
                  <c:v>870000</c:v>
                </c:pt>
                <c:pt idx="1217">
                  <c:v>875000</c:v>
                </c:pt>
                <c:pt idx="1218">
                  <c:v>860000</c:v>
                </c:pt>
                <c:pt idx="1219">
                  <c:v>865000</c:v>
                </c:pt>
                <c:pt idx="1220">
                  <c:v>855000</c:v>
                </c:pt>
                <c:pt idx="1221">
                  <c:v>860000</c:v>
                </c:pt>
                <c:pt idx="1222">
                  <c:v>875000</c:v>
                </c:pt>
                <c:pt idx="1223">
                  <c:v>845000</c:v>
                </c:pt>
                <c:pt idx="1224">
                  <c:v>855000</c:v>
                </c:pt>
                <c:pt idx="1225">
                  <c:v>875000</c:v>
                </c:pt>
                <c:pt idx="1226">
                  <c:v>875000</c:v>
                </c:pt>
                <c:pt idx="1227">
                  <c:v>865000</c:v>
                </c:pt>
                <c:pt idx="1228">
                  <c:v>845000</c:v>
                </c:pt>
                <c:pt idx="1229">
                  <c:v>855000</c:v>
                </c:pt>
                <c:pt idx="1230">
                  <c:v>860000</c:v>
                </c:pt>
                <c:pt idx="1231">
                  <c:v>865000</c:v>
                </c:pt>
                <c:pt idx="1232">
                  <c:v>835000</c:v>
                </c:pt>
                <c:pt idx="1233">
                  <c:v>820000</c:v>
                </c:pt>
                <c:pt idx="1234">
                  <c:v>810000</c:v>
                </c:pt>
                <c:pt idx="1235">
                  <c:v>795000</c:v>
                </c:pt>
                <c:pt idx="1236">
                  <c:v>785000</c:v>
                </c:pt>
                <c:pt idx="1237">
                  <c:v>785000</c:v>
                </c:pt>
                <c:pt idx="1238">
                  <c:v>785000</c:v>
                </c:pt>
                <c:pt idx="1239">
                  <c:v>755000</c:v>
                </c:pt>
                <c:pt idx="1240">
                  <c:v>735000</c:v>
                </c:pt>
                <c:pt idx="1241">
                  <c:v>725000</c:v>
                </c:pt>
                <c:pt idx="1242">
                  <c:v>725000</c:v>
                </c:pt>
                <c:pt idx="1243">
                  <c:v>715000</c:v>
                </c:pt>
                <c:pt idx="1244">
                  <c:v>710000</c:v>
                </c:pt>
                <c:pt idx="1245">
                  <c:v>710000</c:v>
                </c:pt>
                <c:pt idx="1246">
                  <c:v>710000</c:v>
                </c:pt>
                <c:pt idx="1247">
                  <c:v>710000</c:v>
                </c:pt>
                <c:pt idx="1248">
                  <c:v>700000</c:v>
                </c:pt>
                <c:pt idx="1249">
                  <c:v>695000</c:v>
                </c:pt>
                <c:pt idx="1250">
                  <c:v>700000</c:v>
                </c:pt>
                <c:pt idx="1251">
                  <c:v>700000</c:v>
                </c:pt>
                <c:pt idx="1252">
                  <c:v>690000</c:v>
                </c:pt>
                <c:pt idx="1253">
                  <c:v>695000</c:v>
                </c:pt>
                <c:pt idx="1254">
                  <c:v>705000</c:v>
                </c:pt>
                <c:pt idx="1255">
                  <c:v>705000</c:v>
                </c:pt>
                <c:pt idx="1256">
                  <c:v>700000</c:v>
                </c:pt>
                <c:pt idx="1257">
                  <c:v>690000</c:v>
                </c:pt>
                <c:pt idx="1258">
                  <c:v>690000</c:v>
                </c:pt>
                <c:pt idx="1259">
                  <c:v>695000</c:v>
                </c:pt>
                <c:pt idx="1260">
                  <c:v>690000</c:v>
                </c:pt>
                <c:pt idx="1261">
                  <c:v>680000</c:v>
                </c:pt>
                <c:pt idx="1262">
                  <c:v>660000</c:v>
                </c:pt>
                <c:pt idx="1263">
                  <c:v>665000</c:v>
                </c:pt>
                <c:pt idx="1264">
                  <c:v>670000</c:v>
                </c:pt>
                <c:pt idx="1265">
                  <c:v>675000</c:v>
                </c:pt>
                <c:pt idx="1266">
                  <c:v>675000</c:v>
                </c:pt>
                <c:pt idx="1267">
                  <c:v>680000</c:v>
                </c:pt>
                <c:pt idx="1268">
                  <c:v>680000</c:v>
                </c:pt>
                <c:pt idx="1269">
                  <c:v>685000</c:v>
                </c:pt>
                <c:pt idx="1270">
                  <c:v>690000</c:v>
                </c:pt>
                <c:pt idx="1271">
                  <c:v>680000</c:v>
                </c:pt>
                <c:pt idx="1272">
                  <c:v>685000</c:v>
                </c:pt>
                <c:pt idx="1273">
                  <c:v>680000</c:v>
                </c:pt>
                <c:pt idx="1274">
                  <c:v>680000</c:v>
                </c:pt>
                <c:pt idx="1275">
                  <c:v>685000</c:v>
                </c:pt>
                <c:pt idx="1276">
                  <c:v>695000</c:v>
                </c:pt>
                <c:pt idx="1277">
                  <c:v>700000</c:v>
                </c:pt>
                <c:pt idx="1278">
                  <c:v>705000</c:v>
                </c:pt>
                <c:pt idx="1279">
                  <c:v>695000</c:v>
                </c:pt>
                <c:pt idx="1280">
                  <c:v>695000</c:v>
                </c:pt>
                <c:pt idx="1281">
                  <c:v>690000</c:v>
                </c:pt>
                <c:pt idx="1282">
                  <c:v>675000</c:v>
                </c:pt>
                <c:pt idx="1283">
                  <c:v>670000</c:v>
                </c:pt>
                <c:pt idx="1284">
                  <c:v>660000</c:v>
                </c:pt>
                <c:pt idx="1285">
                  <c:v>665000</c:v>
                </c:pt>
                <c:pt idx="1286">
                  <c:v>675000</c:v>
                </c:pt>
                <c:pt idx="1287">
                  <c:v>670000</c:v>
                </c:pt>
                <c:pt idx="1288">
                  <c:v>665000</c:v>
                </c:pt>
                <c:pt idx="1289">
                  <c:v>680000</c:v>
                </c:pt>
                <c:pt idx="1290">
                  <c:v>680000</c:v>
                </c:pt>
                <c:pt idx="1291">
                  <c:v>665000</c:v>
                </c:pt>
                <c:pt idx="1292">
                  <c:v>665000</c:v>
                </c:pt>
                <c:pt idx="1293">
                  <c:v>665000</c:v>
                </c:pt>
                <c:pt idx="1294">
                  <c:v>655000</c:v>
                </c:pt>
                <c:pt idx="1295">
                  <c:v>660000</c:v>
                </c:pt>
                <c:pt idx="1296">
                  <c:v>660000</c:v>
                </c:pt>
                <c:pt idx="1297">
                  <c:v>685000</c:v>
                </c:pt>
                <c:pt idx="1298">
                  <c:v>685000</c:v>
                </c:pt>
                <c:pt idx="1299">
                  <c:v>685000</c:v>
                </c:pt>
                <c:pt idx="1300">
                  <c:v>685000</c:v>
                </c:pt>
                <c:pt idx="1301">
                  <c:v>695000</c:v>
                </c:pt>
                <c:pt idx="1302">
                  <c:v>695000</c:v>
                </c:pt>
                <c:pt idx="1303">
                  <c:v>695000</c:v>
                </c:pt>
                <c:pt idx="1304">
                  <c:v>675000</c:v>
                </c:pt>
                <c:pt idx="1305">
                  <c:v>675000</c:v>
                </c:pt>
                <c:pt idx="1306">
                  <c:v>685000</c:v>
                </c:pt>
                <c:pt idx="1307">
                  <c:v>695000</c:v>
                </c:pt>
                <c:pt idx="1308">
                  <c:v>695000</c:v>
                </c:pt>
                <c:pt idx="1309">
                  <c:v>675000</c:v>
                </c:pt>
                <c:pt idx="1310">
                  <c:v>690000</c:v>
                </c:pt>
                <c:pt idx="1311">
                  <c:v>680000</c:v>
                </c:pt>
                <c:pt idx="1312">
                  <c:v>680000</c:v>
                </c:pt>
                <c:pt idx="1313">
                  <c:v>680000</c:v>
                </c:pt>
                <c:pt idx="1314">
                  <c:v>690000</c:v>
                </c:pt>
                <c:pt idx="1315">
                  <c:v>690000</c:v>
                </c:pt>
                <c:pt idx="1316">
                  <c:v>695000</c:v>
                </c:pt>
                <c:pt idx="1317">
                  <c:v>700000</c:v>
                </c:pt>
                <c:pt idx="1318">
                  <c:v>700000</c:v>
                </c:pt>
                <c:pt idx="1319">
                  <c:v>715000</c:v>
                </c:pt>
                <c:pt idx="1320">
                  <c:v>715000</c:v>
                </c:pt>
                <c:pt idx="1321">
                  <c:v>720000</c:v>
                </c:pt>
                <c:pt idx="1322">
                  <c:v>715000</c:v>
                </c:pt>
                <c:pt idx="1323">
                  <c:v>720000</c:v>
                </c:pt>
                <c:pt idx="1324">
                  <c:v>715000</c:v>
                </c:pt>
                <c:pt idx="1325">
                  <c:v>730000</c:v>
                </c:pt>
                <c:pt idx="1326">
                  <c:v>735000</c:v>
                </c:pt>
                <c:pt idx="1327">
                  <c:v>745000</c:v>
                </c:pt>
                <c:pt idx="1328">
                  <c:v>745000</c:v>
                </c:pt>
                <c:pt idx="1329">
                  <c:v>745000</c:v>
                </c:pt>
                <c:pt idx="1330">
                  <c:v>750000</c:v>
                </c:pt>
                <c:pt idx="1331">
                  <c:v>745000</c:v>
                </c:pt>
                <c:pt idx="1332">
                  <c:v>740000</c:v>
                </c:pt>
                <c:pt idx="1333">
                  <c:v>735000</c:v>
                </c:pt>
                <c:pt idx="1334">
                  <c:v>745000</c:v>
                </c:pt>
                <c:pt idx="1335">
                  <c:v>730000</c:v>
                </c:pt>
                <c:pt idx="1336">
                  <c:v>725000</c:v>
                </c:pt>
                <c:pt idx="1337">
                  <c:v>730000</c:v>
                </c:pt>
                <c:pt idx="1338">
                  <c:v>725000</c:v>
                </c:pt>
                <c:pt idx="1339">
                  <c:v>705000</c:v>
                </c:pt>
                <c:pt idx="1340">
                  <c:v>680000</c:v>
                </c:pt>
                <c:pt idx="1341">
                  <c:v>675000</c:v>
                </c:pt>
                <c:pt idx="1342">
                  <c:v>675000</c:v>
                </c:pt>
                <c:pt idx="1343">
                  <c:v>660000</c:v>
                </c:pt>
                <c:pt idx="1344">
                  <c:v>685000</c:v>
                </c:pt>
                <c:pt idx="1345">
                  <c:v>680000</c:v>
                </c:pt>
                <c:pt idx="1346">
                  <c:v>680000</c:v>
                </c:pt>
                <c:pt idx="1347">
                  <c:v>680000</c:v>
                </c:pt>
                <c:pt idx="1348">
                  <c:v>685000</c:v>
                </c:pt>
                <c:pt idx="1349">
                  <c:v>680000</c:v>
                </c:pt>
                <c:pt idx="1350">
                  <c:v>675000</c:v>
                </c:pt>
                <c:pt idx="1351">
                  <c:v>665000</c:v>
                </c:pt>
                <c:pt idx="1352">
                  <c:v>675000</c:v>
                </c:pt>
                <c:pt idx="1353">
                  <c:v>680000</c:v>
                </c:pt>
                <c:pt idx="1354">
                  <c:v>680000</c:v>
                </c:pt>
                <c:pt idx="1355">
                  <c:v>685000</c:v>
                </c:pt>
                <c:pt idx="1356">
                  <c:v>675000</c:v>
                </c:pt>
                <c:pt idx="1357">
                  <c:v>680000</c:v>
                </c:pt>
                <c:pt idx="1358">
                  <c:v>670000</c:v>
                </c:pt>
                <c:pt idx="1359">
                  <c:v>645000</c:v>
                </c:pt>
                <c:pt idx="1360">
                  <c:v>660000</c:v>
                </c:pt>
                <c:pt idx="1361">
                  <c:v>675000</c:v>
                </c:pt>
                <c:pt idx="1362">
                  <c:v>690000</c:v>
                </c:pt>
                <c:pt idx="1363">
                  <c:v>685000</c:v>
                </c:pt>
                <c:pt idx="1364">
                  <c:v>680000</c:v>
                </c:pt>
                <c:pt idx="1365">
                  <c:v>670000</c:v>
                </c:pt>
                <c:pt idx="1366">
                  <c:v>670000</c:v>
                </c:pt>
                <c:pt idx="1367">
                  <c:v>650000</c:v>
                </c:pt>
                <c:pt idx="1368">
                  <c:v>645000</c:v>
                </c:pt>
                <c:pt idx="1369">
                  <c:v>635000</c:v>
                </c:pt>
                <c:pt idx="1370">
                  <c:v>635000</c:v>
                </c:pt>
                <c:pt idx="1371">
                  <c:v>645000</c:v>
                </c:pt>
                <c:pt idx="1372">
                  <c:v>635000</c:v>
                </c:pt>
                <c:pt idx="1373">
                  <c:v>645000</c:v>
                </c:pt>
                <c:pt idx="1374">
                  <c:v>630000</c:v>
                </c:pt>
                <c:pt idx="1375">
                  <c:v>615000</c:v>
                </c:pt>
                <c:pt idx="1376">
                  <c:v>635000</c:v>
                </c:pt>
                <c:pt idx="1377">
                  <c:v>645000</c:v>
                </c:pt>
                <c:pt idx="1378">
                  <c:v>635000</c:v>
                </c:pt>
                <c:pt idx="1379">
                  <c:v>640000</c:v>
                </c:pt>
                <c:pt idx="1380">
                  <c:v>650000</c:v>
                </c:pt>
                <c:pt idx="1381">
                  <c:v>640000</c:v>
                </c:pt>
                <c:pt idx="1382">
                  <c:v>635000</c:v>
                </c:pt>
                <c:pt idx="1383">
                  <c:v>640000</c:v>
                </c:pt>
                <c:pt idx="1384">
                  <c:v>630000</c:v>
                </c:pt>
                <c:pt idx="1385">
                  <c:v>645000</c:v>
                </c:pt>
                <c:pt idx="1386">
                  <c:v>630000</c:v>
                </c:pt>
                <c:pt idx="1387">
                  <c:v>625000</c:v>
                </c:pt>
                <c:pt idx="1388">
                  <c:v>645000</c:v>
                </c:pt>
                <c:pt idx="1389">
                  <c:v>630000</c:v>
                </c:pt>
                <c:pt idx="1390">
                  <c:v>640000</c:v>
                </c:pt>
                <c:pt idx="1391">
                  <c:v>645000</c:v>
                </c:pt>
                <c:pt idx="1392">
                  <c:v>645000</c:v>
                </c:pt>
                <c:pt idx="1393">
                  <c:v>630000</c:v>
                </c:pt>
                <c:pt idx="1394">
                  <c:v>630000</c:v>
                </c:pt>
                <c:pt idx="1395">
                  <c:v>640000</c:v>
                </c:pt>
                <c:pt idx="1396">
                  <c:v>640000</c:v>
                </c:pt>
                <c:pt idx="1397">
                  <c:v>620000</c:v>
                </c:pt>
                <c:pt idx="1398">
                  <c:v>620000</c:v>
                </c:pt>
                <c:pt idx="1399">
                  <c:v>635000</c:v>
                </c:pt>
                <c:pt idx="1400">
                  <c:v>635000</c:v>
                </c:pt>
                <c:pt idx="1401">
                  <c:v>640000</c:v>
                </c:pt>
                <c:pt idx="1402">
                  <c:v>645000</c:v>
                </c:pt>
                <c:pt idx="1403">
                  <c:v>650000</c:v>
                </c:pt>
                <c:pt idx="1404">
                  <c:v>645000</c:v>
                </c:pt>
                <c:pt idx="1405">
                  <c:v>650000</c:v>
                </c:pt>
                <c:pt idx="1406">
                  <c:v>650000</c:v>
                </c:pt>
                <c:pt idx="1407">
                  <c:v>670000</c:v>
                </c:pt>
                <c:pt idx="1408">
                  <c:v>675000</c:v>
                </c:pt>
                <c:pt idx="1409">
                  <c:v>695000</c:v>
                </c:pt>
                <c:pt idx="1410">
                  <c:v>670000</c:v>
                </c:pt>
                <c:pt idx="1411">
                  <c:v>670000</c:v>
                </c:pt>
                <c:pt idx="1412">
                  <c:v>665000</c:v>
                </c:pt>
                <c:pt idx="1413">
                  <c:v>670000</c:v>
                </c:pt>
                <c:pt idx="1414">
                  <c:v>680000</c:v>
                </c:pt>
                <c:pt idx="1415">
                  <c:v>665000</c:v>
                </c:pt>
                <c:pt idx="1416">
                  <c:v>660000</c:v>
                </c:pt>
                <c:pt idx="1417">
                  <c:v>650000</c:v>
                </c:pt>
                <c:pt idx="1418">
                  <c:v>670000</c:v>
                </c:pt>
                <c:pt idx="1419">
                  <c:v>675000</c:v>
                </c:pt>
                <c:pt idx="1420">
                  <c:v>660000</c:v>
                </c:pt>
                <c:pt idx="1421">
                  <c:v>650000</c:v>
                </c:pt>
                <c:pt idx="1422">
                  <c:v>675000</c:v>
                </c:pt>
                <c:pt idx="1423">
                  <c:v>655000</c:v>
                </c:pt>
                <c:pt idx="1424">
                  <c:v>660000</c:v>
                </c:pt>
                <c:pt idx="1425">
                  <c:v>650000</c:v>
                </c:pt>
                <c:pt idx="1426">
                  <c:v>645000</c:v>
                </c:pt>
                <c:pt idx="1427">
                  <c:v>650000</c:v>
                </c:pt>
                <c:pt idx="1428">
                  <c:v>635000</c:v>
                </c:pt>
                <c:pt idx="1429">
                  <c:v>630000</c:v>
                </c:pt>
                <c:pt idx="1430">
                  <c:v>630000</c:v>
                </c:pt>
                <c:pt idx="1431">
                  <c:v>615000</c:v>
                </c:pt>
                <c:pt idx="1432">
                  <c:v>610000</c:v>
                </c:pt>
                <c:pt idx="1433">
                  <c:v>620000</c:v>
                </c:pt>
                <c:pt idx="1434">
                  <c:v>605000</c:v>
                </c:pt>
                <c:pt idx="1435">
                  <c:v>620000</c:v>
                </c:pt>
                <c:pt idx="1436">
                  <c:v>630000</c:v>
                </c:pt>
                <c:pt idx="1437">
                  <c:v>640000</c:v>
                </c:pt>
                <c:pt idx="1438">
                  <c:v>640000</c:v>
                </c:pt>
                <c:pt idx="1439">
                  <c:v>650000</c:v>
                </c:pt>
                <c:pt idx="1440">
                  <c:v>660000</c:v>
                </c:pt>
                <c:pt idx="1441">
                  <c:v>660000</c:v>
                </c:pt>
                <c:pt idx="1442">
                  <c:v>660000</c:v>
                </c:pt>
                <c:pt idx="1443">
                  <c:v>655000</c:v>
                </c:pt>
                <c:pt idx="1444">
                  <c:v>640000</c:v>
                </c:pt>
                <c:pt idx="1445">
                  <c:v>630000</c:v>
                </c:pt>
                <c:pt idx="1446">
                  <c:v>640000</c:v>
                </c:pt>
                <c:pt idx="1447">
                  <c:v>640000</c:v>
                </c:pt>
                <c:pt idx="1448">
                  <c:v>640000</c:v>
                </c:pt>
                <c:pt idx="1449">
                  <c:v>640000</c:v>
                </c:pt>
                <c:pt idx="1450">
                  <c:v>645000</c:v>
                </c:pt>
                <c:pt idx="1451">
                  <c:v>635000</c:v>
                </c:pt>
                <c:pt idx="1452">
                  <c:v>640000</c:v>
                </c:pt>
                <c:pt idx="1453">
                  <c:v>630000</c:v>
                </c:pt>
                <c:pt idx="1454">
                  <c:v>640000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信用!$AC$25</c:f>
              <c:strCache>
                <c:ptCount val="1"/>
                <c:pt idx="0">
                  <c:v>順張りor逆張りの効果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信用!$B$26:$B$1480</c:f>
              <c:numCache>
                <c:formatCode>m/d/yyyy</c:formatCode>
                <c:ptCount val="1455"/>
                <c:pt idx="0">
                  <c:v>43115</c:v>
                </c:pt>
                <c:pt idx="1">
                  <c:v>43112</c:v>
                </c:pt>
                <c:pt idx="2">
                  <c:v>43111</c:v>
                </c:pt>
                <c:pt idx="3">
                  <c:v>43110</c:v>
                </c:pt>
                <c:pt idx="4">
                  <c:v>43109</c:v>
                </c:pt>
                <c:pt idx="5">
                  <c:v>43105</c:v>
                </c:pt>
                <c:pt idx="6">
                  <c:v>43104</c:v>
                </c:pt>
                <c:pt idx="7">
                  <c:v>43098</c:v>
                </c:pt>
                <c:pt idx="8">
                  <c:v>43097</c:v>
                </c:pt>
                <c:pt idx="9">
                  <c:v>43096</c:v>
                </c:pt>
                <c:pt idx="10">
                  <c:v>43095</c:v>
                </c:pt>
                <c:pt idx="11">
                  <c:v>43094</c:v>
                </c:pt>
                <c:pt idx="12">
                  <c:v>43091</c:v>
                </c:pt>
                <c:pt idx="13">
                  <c:v>43090</c:v>
                </c:pt>
                <c:pt idx="14">
                  <c:v>43089</c:v>
                </c:pt>
                <c:pt idx="15">
                  <c:v>43088</c:v>
                </c:pt>
                <c:pt idx="16">
                  <c:v>43087</c:v>
                </c:pt>
                <c:pt idx="17">
                  <c:v>43084</c:v>
                </c:pt>
                <c:pt idx="18">
                  <c:v>43083</c:v>
                </c:pt>
                <c:pt idx="19">
                  <c:v>43082</c:v>
                </c:pt>
                <c:pt idx="20">
                  <c:v>43081</c:v>
                </c:pt>
                <c:pt idx="21">
                  <c:v>43080</c:v>
                </c:pt>
                <c:pt idx="22">
                  <c:v>43077</c:v>
                </c:pt>
                <c:pt idx="23">
                  <c:v>43076</c:v>
                </c:pt>
                <c:pt idx="24">
                  <c:v>43075</c:v>
                </c:pt>
                <c:pt idx="25">
                  <c:v>43074</c:v>
                </c:pt>
                <c:pt idx="26">
                  <c:v>43073</c:v>
                </c:pt>
                <c:pt idx="27">
                  <c:v>43070</c:v>
                </c:pt>
                <c:pt idx="28">
                  <c:v>43069</c:v>
                </c:pt>
                <c:pt idx="29">
                  <c:v>43068</c:v>
                </c:pt>
                <c:pt idx="30">
                  <c:v>43067</c:v>
                </c:pt>
                <c:pt idx="31">
                  <c:v>43066</c:v>
                </c:pt>
                <c:pt idx="32">
                  <c:v>43063</c:v>
                </c:pt>
                <c:pt idx="33">
                  <c:v>43061</c:v>
                </c:pt>
                <c:pt idx="34">
                  <c:v>43060</c:v>
                </c:pt>
                <c:pt idx="35">
                  <c:v>43059</c:v>
                </c:pt>
                <c:pt idx="36">
                  <c:v>43056</c:v>
                </c:pt>
                <c:pt idx="37">
                  <c:v>43055</c:v>
                </c:pt>
                <c:pt idx="38">
                  <c:v>43054</c:v>
                </c:pt>
                <c:pt idx="39">
                  <c:v>43053</c:v>
                </c:pt>
                <c:pt idx="40">
                  <c:v>43052</c:v>
                </c:pt>
                <c:pt idx="41">
                  <c:v>43049</c:v>
                </c:pt>
                <c:pt idx="42">
                  <c:v>43048</c:v>
                </c:pt>
                <c:pt idx="43">
                  <c:v>43047</c:v>
                </c:pt>
                <c:pt idx="44">
                  <c:v>43046</c:v>
                </c:pt>
                <c:pt idx="45">
                  <c:v>43045</c:v>
                </c:pt>
                <c:pt idx="46">
                  <c:v>43041</c:v>
                </c:pt>
                <c:pt idx="47">
                  <c:v>43040</c:v>
                </c:pt>
                <c:pt idx="48">
                  <c:v>43039</c:v>
                </c:pt>
                <c:pt idx="49">
                  <c:v>43038</c:v>
                </c:pt>
                <c:pt idx="50">
                  <c:v>43035</c:v>
                </c:pt>
                <c:pt idx="51">
                  <c:v>43034</c:v>
                </c:pt>
                <c:pt idx="52">
                  <c:v>43033</c:v>
                </c:pt>
                <c:pt idx="53">
                  <c:v>43032</c:v>
                </c:pt>
                <c:pt idx="54">
                  <c:v>43031</c:v>
                </c:pt>
                <c:pt idx="55">
                  <c:v>43028</c:v>
                </c:pt>
                <c:pt idx="56">
                  <c:v>43027</c:v>
                </c:pt>
                <c:pt idx="57">
                  <c:v>43026</c:v>
                </c:pt>
                <c:pt idx="58">
                  <c:v>43025</c:v>
                </c:pt>
                <c:pt idx="59">
                  <c:v>43024</c:v>
                </c:pt>
                <c:pt idx="60">
                  <c:v>43021</c:v>
                </c:pt>
                <c:pt idx="61">
                  <c:v>43020</c:v>
                </c:pt>
                <c:pt idx="62">
                  <c:v>43019</c:v>
                </c:pt>
                <c:pt idx="63">
                  <c:v>43018</c:v>
                </c:pt>
                <c:pt idx="64">
                  <c:v>43014</c:v>
                </c:pt>
                <c:pt idx="65">
                  <c:v>43013</c:v>
                </c:pt>
                <c:pt idx="66">
                  <c:v>43012</c:v>
                </c:pt>
                <c:pt idx="67">
                  <c:v>43011</c:v>
                </c:pt>
                <c:pt idx="68">
                  <c:v>43010</c:v>
                </c:pt>
                <c:pt idx="69">
                  <c:v>43007</c:v>
                </c:pt>
                <c:pt idx="70">
                  <c:v>43006</c:v>
                </c:pt>
                <c:pt idx="71">
                  <c:v>43005</c:v>
                </c:pt>
                <c:pt idx="72">
                  <c:v>43004</c:v>
                </c:pt>
                <c:pt idx="73">
                  <c:v>43003</c:v>
                </c:pt>
                <c:pt idx="74">
                  <c:v>43000</c:v>
                </c:pt>
                <c:pt idx="75">
                  <c:v>42999</c:v>
                </c:pt>
                <c:pt idx="76">
                  <c:v>42998</c:v>
                </c:pt>
                <c:pt idx="77">
                  <c:v>42997</c:v>
                </c:pt>
                <c:pt idx="78">
                  <c:v>42993</c:v>
                </c:pt>
                <c:pt idx="79">
                  <c:v>42992</c:v>
                </c:pt>
                <c:pt idx="80">
                  <c:v>42991</c:v>
                </c:pt>
                <c:pt idx="81">
                  <c:v>42990</c:v>
                </c:pt>
                <c:pt idx="82">
                  <c:v>42989</c:v>
                </c:pt>
                <c:pt idx="83">
                  <c:v>42986</c:v>
                </c:pt>
                <c:pt idx="84">
                  <c:v>42985</c:v>
                </c:pt>
                <c:pt idx="85">
                  <c:v>42984</c:v>
                </c:pt>
                <c:pt idx="86">
                  <c:v>42983</c:v>
                </c:pt>
                <c:pt idx="87">
                  <c:v>42982</c:v>
                </c:pt>
                <c:pt idx="88">
                  <c:v>42979</c:v>
                </c:pt>
                <c:pt idx="89">
                  <c:v>42978</c:v>
                </c:pt>
                <c:pt idx="90">
                  <c:v>42977</c:v>
                </c:pt>
                <c:pt idx="91">
                  <c:v>42976</c:v>
                </c:pt>
                <c:pt idx="92">
                  <c:v>42975</c:v>
                </c:pt>
                <c:pt idx="93">
                  <c:v>42972</c:v>
                </c:pt>
                <c:pt idx="94">
                  <c:v>42971</c:v>
                </c:pt>
                <c:pt idx="95">
                  <c:v>42970</c:v>
                </c:pt>
                <c:pt idx="96">
                  <c:v>42969</c:v>
                </c:pt>
                <c:pt idx="97">
                  <c:v>42968</c:v>
                </c:pt>
                <c:pt idx="98">
                  <c:v>42965</c:v>
                </c:pt>
                <c:pt idx="99">
                  <c:v>42964</c:v>
                </c:pt>
                <c:pt idx="100">
                  <c:v>42963</c:v>
                </c:pt>
                <c:pt idx="101">
                  <c:v>42962</c:v>
                </c:pt>
                <c:pt idx="102">
                  <c:v>42961</c:v>
                </c:pt>
                <c:pt idx="103">
                  <c:v>42957</c:v>
                </c:pt>
                <c:pt idx="104">
                  <c:v>42956</c:v>
                </c:pt>
                <c:pt idx="105">
                  <c:v>42955</c:v>
                </c:pt>
                <c:pt idx="106">
                  <c:v>42954</c:v>
                </c:pt>
                <c:pt idx="107">
                  <c:v>42951</c:v>
                </c:pt>
                <c:pt idx="108">
                  <c:v>42950</c:v>
                </c:pt>
                <c:pt idx="109">
                  <c:v>42949</c:v>
                </c:pt>
                <c:pt idx="110">
                  <c:v>42948</c:v>
                </c:pt>
                <c:pt idx="111">
                  <c:v>42947</c:v>
                </c:pt>
                <c:pt idx="112">
                  <c:v>42944</c:v>
                </c:pt>
                <c:pt idx="113">
                  <c:v>42943</c:v>
                </c:pt>
                <c:pt idx="114">
                  <c:v>42942</c:v>
                </c:pt>
                <c:pt idx="115">
                  <c:v>42941</c:v>
                </c:pt>
                <c:pt idx="116">
                  <c:v>42940</c:v>
                </c:pt>
                <c:pt idx="117">
                  <c:v>42937</c:v>
                </c:pt>
                <c:pt idx="118">
                  <c:v>42936</c:v>
                </c:pt>
                <c:pt idx="119">
                  <c:v>42935</c:v>
                </c:pt>
                <c:pt idx="120">
                  <c:v>42934</c:v>
                </c:pt>
                <c:pt idx="121">
                  <c:v>42930</c:v>
                </c:pt>
                <c:pt idx="122">
                  <c:v>42929</c:v>
                </c:pt>
                <c:pt idx="123">
                  <c:v>42928</c:v>
                </c:pt>
                <c:pt idx="124">
                  <c:v>42927</c:v>
                </c:pt>
                <c:pt idx="125">
                  <c:v>42926</c:v>
                </c:pt>
                <c:pt idx="126">
                  <c:v>42923</c:v>
                </c:pt>
                <c:pt idx="127">
                  <c:v>42922</c:v>
                </c:pt>
                <c:pt idx="128">
                  <c:v>42921</c:v>
                </c:pt>
                <c:pt idx="129">
                  <c:v>42920</c:v>
                </c:pt>
                <c:pt idx="130">
                  <c:v>42919</c:v>
                </c:pt>
                <c:pt idx="131">
                  <c:v>42916</c:v>
                </c:pt>
                <c:pt idx="132">
                  <c:v>42915</c:v>
                </c:pt>
                <c:pt idx="133">
                  <c:v>42914</c:v>
                </c:pt>
                <c:pt idx="134">
                  <c:v>42913</c:v>
                </c:pt>
                <c:pt idx="135">
                  <c:v>42912</c:v>
                </c:pt>
                <c:pt idx="136">
                  <c:v>42909</c:v>
                </c:pt>
                <c:pt idx="137">
                  <c:v>42908</c:v>
                </c:pt>
                <c:pt idx="138">
                  <c:v>42907</c:v>
                </c:pt>
                <c:pt idx="139">
                  <c:v>42906</c:v>
                </c:pt>
                <c:pt idx="140">
                  <c:v>42905</c:v>
                </c:pt>
                <c:pt idx="141">
                  <c:v>42902</c:v>
                </c:pt>
                <c:pt idx="142">
                  <c:v>42901</c:v>
                </c:pt>
                <c:pt idx="143">
                  <c:v>42900</c:v>
                </c:pt>
                <c:pt idx="144">
                  <c:v>42899</c:v>
                </c:pt>
                <c:pt idx="145">
                  <c:v>42898</c:v>
                </c:pt>
                <c:pt idx="146">
                  <c:v>42895</c:v>
                </c:pt>
                <c:pt idx="147">
                  <c:v>42894</c:v>
                </c:pt>
                <c:pt idx="148">
                  <c:v>42893</c:v>
                </c:pt>
                <c:pt idx="149">
                  <c:v>42892</c:v>
                </c:pt>
                <c:pt idx="150">
                  <c:v>42891</c:v>
                </c:pt>
                <c:pt idx="151">
                  <c:v>42888</c:v>
                </c:pt>
                <c:pt idx="152">
                  <c:v>42887</c:v>
                </c:pt>
                <c:pt idx="153">
                  <c:v>42886</c:v>
                </c:pt>
                <c:pt idx="154">
                  <c:v>42885</c:v>
                </c:pt>
                <c:pt idx="155">
                  <c:v>42884</c:v>
                </c:pt>
                <c:pt idx="156">
                  <c:v>42881</c:v>
                </c:pt>
                <c:pt idx="157">
                  <c:v>42880</c:v>
                </c:pt>
                <c:pt idx="158">
                  <c:v>42879</c:v>
                </c:pt>
                <c:pt idx="159">
                  <c:v>42878</c:v>
                </c:pt>
                <c:pt idx="160">
                  <c:v>42877</c:v>
                </c:pt>
                <c:pt idx="161">
                  <c:v>42874</c:v>
                </c:pt>
                <c:pt idx="162">
                  <c:v>42873</c:v>
                </c:pt>
                <c:pt idx="163">
                  <c:v>42872</c:v>
                </c:pt>
                <c:pt idx="164">
                  <c:v>42871</c:v>
                </c:pt>
                <c:pt idx="165">
                  <c:v>42870</c:v>
                </c:pt>
                <c:pt idx="166">
                  <c:v>42867</c:v>
                </c:pt>
                <c:pt idx="167">
                  <c:v>42866</c:v>
                </c:pt>
                <c:pt idx="168">
                  <c:v>42865</c:v>
                </c:pt>
                <c:pt idx="169">
                  <c:v>42864</c:v>
                </c:pt>
                <c:pt idx="170">
                  <c:v>42863</c:v>
                </c:pt>
                <c:pt idx="171">
                  <c:v>42857</c:v>
                </c:pt>
                <c:pt idx="172">
                  <c:v>42856</c:v>
                </c:pt>
                <c:pt idx="173">
                  <c:v>42853</c:v>
                </c:pt>
                <c:pt idx="174">
                  <c:v>42852</c:v>
                </c:pt>
                <c:pt idx="175">
                  <c:v>42851</c:v>
                </c:pt>
                <c:pt idx="176">
                  <c:v>42850</c:v>
                </c:pt>
                <c:pt idx="177">
                  <c:v>42849</c:v>
                </c:pt>
                <c:pt idx="178">
                  <c:v>42846</c:v>
                </c:pt>
                <c:pt idx="179">
                  <c:v>42845</c:v>
                </c:pt>
                <c:pt idx="180">
                  <c:v>42844</c:v>
                </c:pt>
                <c:pt idx="181">
                  <c:v>42843</c:v>
                </c:pt>
                <c:pt idx="182">
                  <c:v>42842</c:v>
                </c:pt>
                <c:pt idx="183">
                  <c:v>42839</c:v>
                </c:pt>
                <c:pt idx="184">
                  <c:v>42838</c:v>
                </c:pt>
                <c:pt idx="185">
                  <c:v>42837</c:v>
                </c:pt>
                <c:pt idx="186">
                  <c:v>42836</c:v>
                </c:pt>
                <c:pt idx="187">
                  <c:v>42835</c:v>
                </c:pt>
                <c:pt idx="188">
                  <c:v>42832</c:v>
                </c:pt>
                <c:pt idx="189">
                  <c:v>42831</c:v>
                </c:pt>
                <c:pt idx="190">
                  <c:v>42830</c:v>
                </c:pt>
                <c:pt idx="191">
                  <c:v>42829</c:v>
                </c:pt>
                <c:pt idx="192">
                  <c:v>42828</c:v>
                </c:pt>
                <c:pt idx="193">
                  <c:v>42825</c:v>
                </c:pt>
                <c:pt idx="194">
                  <c:v>42824</c:v>
                </c:pt>
                <c:pt idx="195">
                  <c:v>42823</c:v>
                </c:pt>
                <c:pt idx="196">
                  <c:v>42822</c:v>
                </c:pt>
                <c:pt idx="197">
                  <c:v>42821</c:v>
                </c:pt>
                <c:pt idx="198">
                  <c:v>42818</c:v>
                </c:pt>
                <c:pt idx="199">
                  <c:v>42817</c:v>
                </c:pt>
                <c:pt idx="200">
                  <c:v>42816</c:v>
                </c:pt>
                <c:pt idx="201">
                  <c:v>42815</c:v>
                </c:pt>
                <c:pt idx="202">
                  <c:v>42811</c:v>
                </c:pt>
                <c:pt idx="203">
                  <c:v>42810</c:v>
                </c:pt>
                <c:pt idx="204">
                  <c:v>42809</c:v>
                </c:pt>
                <c:pt idx="205">
                  <c:v>42808</c:v>
                </c:pt>
                <c:pt idx="206">
                  <c:v>42807</c:v>
                </c:pt>
                <c:pt idx="207">
                  <c:v>42804</c:v>
                </c:pt>
                <c:pt idx="208">
                  <c:v>42803</c:v>
                </c:pt>
                <c:pt idx="209">
                  <c:v>42802</c:v>
                </c:pt>
                <c:pt idx="210">
                  <c:v>42801</c:v>
                </c:pt>
                <c:pt idx="211">
                  <c:v>42800</c:v>
                </c:pt>
                <c:pt idx="212">
                  <c:v>42797</c:v>
                </c:pt>
                <c:pt idx="213">
                  <c:v>42796</c:v>
                </c:pt>
                <c:pt idx="214">
                  <c:v>42795</c:v>
                </c:pt>
                <c:pt idx="215">
                  <c:v>42794</c:v>
                </c:pt>
                <c:pt idx="216">
                  <c:v>42793</c:v>
                </c:pt>
                <c:pt idx="217">
                  <c:v>42790</c:v>
                </c:pt>
                <c:pt idx="218">
                  <c:v>42789</c:v>
                </c:pt>
                <c:pt idx="219">
                  <c:v>42788</c:v>
                </c:pt>
                <c:pt idx="220">
                  <c:v>42787</c:v>
                </c:pt>
                <c:pt idx="221">
                  <c:v>42786</c:v>
                </c:pt>
                <c:pt idx="222">
                  <c:v>42783</c:v>
                </c:pt>
                <c:pt idx="223">
                  <c:v>42782</c:v>
                </c:pt>
                <c:pt idx="224">
                  <c:v>42781</c:v>
                </c:pt>
                <c:pt idx="225">
                  <c:v>42780</c:v>
                </c:pt>
                <c:pt idx="226">
                  <c:v>42779</c:v>
                </c:pt>
                <c:pt idx="227">
                  <c:v>42776</c:v>
                </c:pt>
                <c:pt idx="228">
                  <c:v>42775</c:v>
                </c:pt>
                <c:pt idx="229">
                  <c:v>42774</c:v>
                </c:pt>
                <c:pt idx="230">
                  <c:v>42773</c:v>
                </c:pt>
                <c:pt idx="231">
                  <c:v>42772</c:v>
                </c:pt>
                <c:pt idx="232">
                  <c:v>42769</c:v>
                </c:pt>
                <c:pt idx="233">
                  <c:v>42768</c:v>
                </c:pt>
                <c:pt idx="234">
                  <c:v>42767</c:v>
                </c:pt>
                <c:pt idx="235">
                  <c:v>42766</c:v>
                </c:pt>
                <c:pt idx="236">
                  <c:v>42765</c:v>
                </c:pt>
                <c:pt idx="237">
                  <c:v>42762</c:v>
                </c:pt>
                <c:pt idx="238">
                  <c:v>42761</c:v>
                </c:pt>
                <c:pt idx="239">
                  <c:v>42760</c:v>
                </c:pt>
                <c:pt idx="240">
                  <c:v>42759</c:v>
                </c:pt>
                <c:pt idx="241">
                  <c:v>42758</c:v>
                </c:pt>
                <c:pt idx="242">
                  <c:v>42755</c:v>
                </c:pt>
                <c:pt idx="243">
                  <c:v>42754</c:v>
                </c:pt>
                <c:pt idx="244">
                  <c:v>42753</c:v>
                </c:pt>
                <c:pt idx="245">
                  <c:v>42752</c:v>
                </c:pt>
                <c:pt idx="246">
                  <c:v>42751</c:v>
                </c:pt>
                <c:pt idx="247">
                  <c:v>42748</c:v>
                </c:pt>
                <c:pt idx="248">
                  <c:v>42747</c:v>
                </c:pt>
                <c:pt idx="249">
                  <c:v>42746</c:v>
                </c:pt>
                <c:pt idx="250">
                  <c:v>42745</c:v>
                </c:pt>
                <c:pt idx="251">
                  <c:v>42741</c:v>
                </c:pt>
                <c:pt idx="252">
                  <c:v>42740</c:v>
                </c:pt>
                <c:pt idx="253">
                  <c:v>42739</c:v>
                </c:pt>
                <c:pt idx="254">
                  <c:v>42734</c:v>
                </c:pt>
                <c:pt idx="255">
                  <c:v>42733</c:v>
                </c:pt>
                <c:pt idx="256">
                  <c:v>42732</c:v>
                </c:pt>
                <c:pt idx="257">
                  <c:v>42731</c:v>
                </c:pt>
                <c:pt idx="258">
                  <c:v>42730</c:v>
                </c:pt>
                <c:pt idx="259">
                  <c:v>42726</c:v>
                </c:pt>
                <c:pt idx="260">
                  <c:v>42725</c:v>
                </c:pt>
                <c:pt idx="261">
                  <c:v>42724</c:v>
                </c:pt>
                <c:pt idx="262">
                  <c:v>42723</c:v>
                </c:pt>
                <c:pt idx="263">
                  <c:v>42720</c:v>
                </c:pt>
                <c:pt idx="264">
                  <c:v>42719</c:v>
                </c:pt>
                <c:pt idx="265">
                  <c:v>42718</c:v>
                </c:pt>
                <c:pt idx="266">
                  <c:v>42717</c:v>
                </c:pt>
                <c:pt idx="267">
                  <c:v>42716</c:v>
                </c:pt>
                <c:pt idx="268">
                  <c:v>42713</c:v>
                </c:pt>
                <c:pt idx="269">
                  <c:v>42712</c:v>
                </c:pt>
                <c:pt idx="270">
                  <c:v>42711</c:v>
                </c:pt>
                <c:pt idx="271">
                  <c:v>42710</c:v>
                </c:pt>
                <c:pt idx="272">
                  <c:v>42709</c:v>
                </c:pt>
                <c:pt idx="273">
                  <c:v>42706</c:v>
                </c:pt>
                <c:pt idx="274">
                  <c:v>42705</c:v>
                </c:pt>
                <c:pt idx="275">
                  <c:v>42704</c:v>
                </c:pt>
                <c:pt idx="276">
                  <c:v>42703</c:v>
                </c:pt>
                <c:pt idx="277">
                  <c:v>42702</c:v>
                </c:pt>
                <c:pt idx="278">
                  <c:v>42699</c:v>
                </c:pt>
                <c:pt idx="279">
                  <c:v>42698</c:v>
                </c:pt>
                <c:pt idx="280">
                  <c:v>42696</c:v>
                </c:pt>
                <c:pt idx="281">
                  <c:v>42695</c:v>
                </c:pt>
                <c:pt idx="282">
                  <c:v>42692</c:v>
                </c:pt>
                <c:pt idx="283">
                  <c:v>42691</c:v>
                </c:pt>
                <c:pt idx="284">
                  <c:v>42690</c:v>
                </c:pt>
                <c:pt idx="285">
                  <c:v>42689</c:v>
                </c:pt>
                <c:pt idx="286">
                  <c:v>42688</c:v>
                </c:pt>
                <c:pt idx="287">
                  <c:v>42685</c:v>
                </c:pt>
                <c:pt idx="288">
                  <c:v>42684</c:v>
                </c:pt>
                <c:pt idx="289">
                  <c:v>42683</c:v>
                </c:pt>
                <c:pt idx="290">
                  <c:v>42682</c:v>
                </c:pt>
                <c:pt idx="291">
                  <c:v>42681</c:v>
                </c:pt>
                <c:pt idx="292">
                  <c:v>42678</c:v>
                </c:pt>
                <c:pt idx="293">
                  <c:v>42676</c:v>
                </c:pt>
                <c:pt idx="294">
                  <c:v>42675</c:v>
                </c:pt>
                <c:pt idx="295">
                  <c:v>42674</c:v>
                </c:pt>
                <c:pt idx="296">
                  <c:v>42671</c:v>
                </c:pt>
                <c:pt idx="297">
                  <c:v>42670</c:v>
                </c:pt>
                <c:pt idx="298">
                  <c:v>42669</c:v>
                </c:pt>
                <c:pt idx="299">
                  <c:v>42668</c:v>
                </c:pt>
                <c:pt idx="300">
                  <c:v>42667</c:v>
                </c:pt>
                <c:pt idx="301">
                  <c:v>42664</c:v>
                </c:pt>
                <c:pt idx="302">
                  <c:v>42663</c:v>
                </c:pt>
                <c:pt idx="303">
                  <c:v>42662</c:v>
                </c:pt>
                <c:pt idx="304">
                  <c:v>42661</c:v>
                </c:pt>
                <c:pt idx="305">
                  <c:v>42660</c:v>
                </c:pt>
                <c:pt idx="306">
                  <c:v>42657</c:v>
                </c:pt>
                <c:pt idx="307">
                  <c:v>42656</c:v>
                </c:pt>
                <c:pt idx="308">
                  <c:v>42655</c:v>
                </c:pt>
                <c:pt idx="309">
                  <c:v>42654</c:v>
                </c:pt>
                <c:pt idx="310">
                  <c:v>42650</c:v>
                </c:pt>
                <c:pt idx="311">
                  <c:v>42649</c:v>
                </c:pt>
                <c:pt idx="312">
                  <c:v>42648</c:v>
                </c:pt>
                <c:pt idx="313">
                  <c:v>42647</c:v>
                </c:pt>
                <c:pt idx="314">
                  <c:v>42646</c:v>
                </c:pt>
                <c:pt idx="315">
                  <c:v>42643</c:v>
                </c:pt>
                <c:pt idx="316">
                  <c:v>42642</c:v>
                </c:pt>
                <c:pt idx="317">
                  <c:v>42641</c:v>
                </c:pt>
                <c:pt idx="318">
                  <c:v>42640</c:v>
                </c:pt>
                <c:pt idx="319">
                  <c:v>42639</c:v>
                </c:pt>
                <c:pt idx="320">
                  <c:v>42636</c:v>
                </c:pt>
                <c:pt idx="321">
                  <c:v>42634</c:v>
                </c:pt>
                <c:pt idx="322">
                  <c:v>42633</c:v>
                </c:pt>
                <c:pt idx="323">
                  <c:v>42629</c:v>
                </c:pt>
                <c:pt idx="324">
                  <c:v>42628</c:v>
                </c:pt>
                <c:pt idx="325">
                  <c:v>42627</c:v>
                </c:pt>
                <c:pt idx="326">
                  <c:v>42626</c:v>
                </c:pt>
                <c:pt idx="327">
                  <c:v>42625</c:v>
                </c:pt>
                <c:pt idx="328">
                  <c:v>42622</c:v>
                </c:pt>
                <c:pt idx="329">
                  <c:v>42621</c:v>
                </c:pt>
                <c:pt idx="330">
                  <c:v>42620</c:v>
                </c:pt>
                <c:pt idx="331">
                  <c:v>42619</c:v>
                </c:pt>
                <c:pt idx="332">
                  <c:v>42618</c:v>
                </c:pt>
                <c:pt idx="333">
                  <c:v>42615</c:v>
                </c:pt>
                <c:pt idx="334">
                  <c:v>42614</c:v>
                </c:pt>
                <c:pt idx="335">
                  <c:v>42613</c:v>
                </c:pt>
                <c:pt idx="336">
                  <c:v>42612</c:v>
                </c:pt>
                <c:pt idx="337">
                  <c:v>42611</c:v>
                </c:pt>
                <c:pt idx="338">
                  <c:v>42608</c:v>
                </c:pt>
                <c:pt idx="339">
                  <c:v>42607</c:v>
                </c:pt>
                <c:pt idx="340">
                  <c:v>42606</c:v>
                </c:pt>
                <c:pt idx="341">
                  <c:v>42605</c:v>
                </c:pt>
                <c:pt idx="342">
                  <c:v>42604</c:v>
                </c:pt>
                <c:pt idx="343">
                  <c:v>42601</c:v>
                </c:pt>
                <c:pt idx="344">
                  <c:v>42600</c:v>
                </c:pt>
                <c:pt idx="345">
                  <c:v>42599</c:v>
                </c:pt>
                <c:pt idx="346">
                  <c:v>42598</c:v>
                </c:pt>
                <c:pt idx="347">
                  <c:v>42597</c:v>
                </c:pt>
                <c:pt idx="348">
                  <c:v>42594</c:v>
                </c:pt>
                <c:pt idx="349">
                  <c:v>42592</c:v>
                </c:pt>
                <c:pt idx="350">
                  <c:v>42591</c:v>
                </c:pt>
                <c:pt idx="351">
                  <c:v>42590</c:v>
                </c:pt>
                <c:pt idx="352">
                  <c:v>42587</c:v>
                </c:pt>
                <c:pt idx="353">
                  <c:v>42586</c:v>
                </c:pt>
                <c:pt idx="354">
                  <c:v>42585</c:v>
                </c:pt>
                <c:pt idx="355">
                  <c:v>42584</c:v>
                </c:pt>
                <c:pt idx="356">
                  <c:v>42583</c:v>
                </c:pt>
                <c:pt idx="357">
                  <c:v>42580</c:v>
                </c:pt>
                <c:pt idx="358">
                  <c:v>42579</c:v>
                </c:pt>
                <c:pt idx="359">
                  <c:v>42578</c:v>
                </c:pt>
                <c:pt idx="360">
                  <c:v>42577</c:v>
                </c:pt>
                <c:pt idx="361">
                  <c:v>42576</c:v>
                </c:pt>
                <c:pt idx="362">
                  <c:v>42573</c:v>
                </c:pt>
                <c:pt idx="363">
                  <c:v>42572</c:v>
                </c:pt>
                <c:pt idx="364">
                  <c:v>42571</c:v>
                </c:pt>
                <c:pt idx="365">
                  <c:v>42570</c:v>
                </c:pt>
                <c:pt idx="366">
                  <c:v>42566</c:v>
                </c:pt>
                <c:pt idx="367">
                  <c:v>42565</c:v>
                </c:pt>
                <c:pt idx="368">
                  <c:v>42564</c:v>
                </c:pt>
                <c:pt idx="369">
                  <c:v>42563</c:v>
                </c:pt>
                <c:pt idx="370">
                  <c:v>42562</c:v>
                </c:pt>
                <c:pt idx="371">
                  <c:v>42559</c:v>
                </c:pt>
                <c:pt idx="372">
                  <c:v>42558</c:v>
                </c:pt>
                <c:pt idx="373">
                  <c:v>42557</c:v>
                </c:pt>
                <c:pt idx="374">
                  <c:v>42556</c:v>
                </c:pt>
                <c:pt idx="375">
                  <c:v>42555</c:v>
                </c:pt>
                <c:pt idx="376">
                  <c:v>42552</c:v>
                </c:pt>
                <c:pt idx="377">
                  <c:v>42551</c:v>
                </c:pt>
                <c:pt idx="378">
                  <c:v>42550</c:v>
                </c:pt>
                <c:pt idx="379">
                  <c:v>42549</c:v>
                </c:pt>
                <c:pt idx="380">
                  <c:v>42548</c:v>
                </c:pt>
                <c:pt idx="381">
                  <c:v>42545</c:v>
                </c:pt>
                <c:pt idx="382">
                  <c:v>42544</c:v>
                </c:pt>
                <c:pt idx="383">
                  <c:v>42543</c:v>
                </c:pt>
                <c:pt idx="384">
                  <c:v>42542</c:v>
                </c:pt>
                <c:pt idx="385">
                  <c:v>42541</c:v>
                </c:pt>
                <c:pt idx="386">
                  <c:v>42538</c:v>
                </c:pt>
                <c:pt idx="387">
                  <c:v>42537</c:v>
                </c:pt>
                <c:pt idx="388">
                  <c:v>42536</c:v>
                </c:pt>
                <c:pt idx="389">
                  <c:v>42535</c:v>
                </c:pt>
                <c:pt idx="390">
                  <c:v>42534</c:v>
                </c:pt>
                <c:pt idx="391">
                  <c:v>42531</c:v>
                </c:pt>
                <c:pt idx="392">
                  <c:v>42530</c:v>
                </c:pt>
                <c:pt idx="393">
                  <c:v>42529</c:v>
                </c:pt>
                <c:pt idx="394">
                  <c:v>42528</c:v>
                </c:pt>
                <c:pt idx="395">
                  <c:v>42527</c:v>
                </c:pt>
                <c:pt idx="396">
                  <c:v>42524</c:v>
                </c:pt>
                <c:pt idx="397">
                  <c:v>42523</c:v>
                </c:pt>
                <c:pt idx="398">
                  <c:v>42522</c:v>
                </c:pt>
                <c:pt idx="399">
                  <c:v>42521</c:v>
                </c:pt>
                <c:pt idx="400">
                  <c:v>42520</c:v>
                </c:pt>
                <c:pt idx="401">
                  <c:v>42517</c:v>
                </c:pt>
                <c:pt idx="402">
                  <c:v>42516</c:v>
                </c:pt>
                <c:pt idx="403">
                  <c:v>42515</c:v>
                </c:pt>
                <c:pt idx="404">
                  <c:v>42514</c:v>
                </c:pt>
                <c:pt idx="405">
                  <c:v>42513</c:v>
                </c:pt>
                <c:pt idx="406">
                  <c:v>42510</c:v>
                </c:pt>
                <c:pt idx="407">
                  <c:v>42509</c:v>
                </c:pt>
                <c:pt idx="408">
                  <c:v>42508</c:v>
                </c:pt>
                <c:pt idx="409">
                  <c:v>42507</c:v>
                </c:pt>
                <c:pt idx="410">
                  <c:v>42506</c:v>
                </c:pt>
                <c:pt idx="411">
                  <c:v>42503</c:v>
                </c:pt>
                <c:pt idx="412">
                  <c:v>42502</c:v>
                </c:pt>
                <c:pt idx="413">
                  <c:v>42501</c:v>
                </c:pt>
                <c:pt idx="414">
                  <c:v>42500</c:v>
                </c:pt>
                <c:pt idx="415">
                  <c:v>42499</c:v>
                </c:pt>
                <c:pt idx="416">
                  <c:v>42496</c:v>
                </c:pt>
                <c:pt idx="417">
                  <c:v>42492</c:v>
                </c:pt>
                <c:pt idx="418">
                  <c:v>42488</c:v>
                </c:pt>
                <c:pt idx="419">
                  <c:v>42487</c:v>
                </c:pt>
                <c:pt idx="420">
                  <c:v>42486</c:v>
                </c:pt>
                <c:pt idx="421">
                  <c:v>42485</c:v>
                </c:pt>
                <c:pt idx="422">
                  <c:v>42482</c:v>
                </c:pt>
                <c:pt idx="423">
                  <c:v>42481</c:v>
                </c:pt>
                <c:pt idx="424">
                  <c:v>42480</c:v>
                </c:pt>
                <c:pt idx="425">
                  <c:v>42479</c:v>
                </c:pt>
                <c:pt idx="426">
                  <c:v>42478</c:v>
                </c:pt>
                <c:pt idx="427">
                  <c:v>42475</c:v>
                </c:pt>
                <c:pt idx="428">
                  <c:v>42474</c:v>
                </c:pt>
                <c:pt idx="429">
                  <c:v>42473</c:v>
                </c:pt>
                <c:pt idx="430">
                  <c:v>42472</c:v>
                </c:pt>
                <c:pt idx="431">
                  <c:v>42471</c:v>
                </c:pt>
                <c:pt idx="432">
                  <c:v>42468</c:v>
                </c:pt>
                <c:pt idx="433">
                  <c:v>42467</c:v>
                </c:pt>
                <c:pt idx="434">
                  <c:v>42466</c:v>
                </c:pt>
                <c:pt idx="435">
                  <c:v>42465</c:v>
                </c:pt>
                <c:pt idx="436">
                  <c:v>42464</c:v>
                </c:pt>
                <c:pt idx="437">
                  <c:v>42461</c:v>
                </c:pt>
                <c:pt idx="438">
                  <c:v>42460</c:v>
                </c:pt>
                <c:pt idx="439">
                  <c:v>42459</c:v>
                </c:pt>
                <c:pt idx="440">
                  <c:v>42458</c:v>
                </c:pt>
                <c:pt idx="441">
                  <c:v>42457</c:v>
                </c:pt>
                <c:pt idx="442">
                  <c:v>42454</c:v>
                </c:pt>
                <c:pt idx="443">
                  <c:v>42453</c:v>
                </c:pt>
                <c:pt idx="444">
                  <c:v>42452</c:v>
                </c:pt>
                <c:pt idx="445">
                  <c:v>42451</c:v>
                </c:pt>
                <c:pt idx="446">
                  <c:v>42447</c:v>
                </c:pt>
                <c:pt idx="447">
                  <c:v>42446</c:v>
                </c:pt>
                <c:pt idx="448">
                  <c:v>42445</c:v>
                </c:pt>
                <c:pt idx="449">
                  <c:v>42444</c:v>
                </c:pt>
                <c:pt idx="450">
                  <c:v>42443</c:v>
                </c:pt>
                <c:pt idx="451">
                  <c:v>42440</c:v>
                </c:pt>
                <c:pt idx="452">
                  <c:v>42439</c:v>
                </c:pt>
                <c:pt idx="453">
                  <c:v>42438</c:v>
                </c:pt>
                <c:pt idx="454">
                  <c:v>42437</c:v>
                </c:pt>
                <c:pt idx="455">
                  <c:v>42436</c:v>
                </c:pt>
                <c:pt idx="456">
                  <c:v>42433</c:v>
                </c:pt>
                <c:pt idx="457">
                  <c:v>42432</c:v>
                </c:pt>
                <c:pt idx="458">
                  <c:v>42431</c:v>
                </c:pt>
                <c:pt idx="459">
                  <c:v>42430</c:v>
                </c:pt>
                <c:pt idx="460">
                  <c:v>42429</c:v>
                </c:pt>
                <c:pt idx="461">
                  <c:v>42426</c:v>
                </c:pt>
                <c:pt idx="462">
                  <c:v>42425</c:v>
                </c:pt>
                <c:pt idx="463">
                  <c:v>42424</c:v>
                </c:pt>
                <c:pt idx="464">
                  <c:v>42423</c:v>
                </c:pt>
                <c:pt idx="465">
                  <c:v>42422</c:v>
                </c:pt>
                <c:pt idx="466">
                  <c:v>42419</c:v>
                </c:pt>
                <c:pt idx="467">
                  <c:v>42418</c:v>
                </c:pt>
                <c:pt idx="468">
                  <c:v>42417</c:v>
                </c:pt>
                <c:pt idx="469">
                  <c:v>42416</c:v>
                </c:pt>
                <c:pt idx="470">
                  <c:v>42415</c:v>
                </c:pt>
                <c:pt idx="471">
                  <c:v>42412</c:v>
                </c:pt>
                <c:pt idx="472">
                  <c:v>42410</c:v>
                </c:pt>
                <c:pt idx="473">
                  <c:v>42409</c:v>
                </c:pt>
                <c:pt idx="474">
                  <c:v>42408</c:v>
                </c:pt>
                <c:pt idx="475">
                  <c:v>42405</c:v>
                </c:pt>
                <c:pt idx="476">
                  <c:v>42404</c:v>
                </c:pt>
                <c:pt idx="477">
                  <c:v>42403</c:v>
                </c:pt>
                <c:pt idx="478">
                  <c:v>42402</c:v>
                </c:pt>
                <c:pt idx="479">
                  <c:v>42401</c:v>
                </c:pt>
                <c:pt idx="480">
                  <c:v>42398</c:v>
                </c:pt>
                <c:pt idx="481">
                  <c:v>42397</c:v>
                </c:pt>
                <c:pt idx="482">
                  <c:v>42396</c:v>
                </c:pt>
                <c:pt idx="483">
                  <c:v>42395</c:v>
                </c:pt>
                <c:pt idx="484">
                  <c:v>42394</c:v>
                </c:pt>
                <c:pt idx="485">
                  <c:v>42391</c:v>
                </c:pt>
                <c:pt idx="486">
                  <c:v>42390</c:v>
                </c:pt>
                <c:pt idx="487">
                  <c:v>42389</c:v>
                </c:pt>
                <c:pt idx="488">
                  <c:v>42388</c:v>
                </c:pt>
                <c:pt idx="489">
                  <c:v>42387</c:v>
                </c:pt>
                <c:pt idx="490">
                  <c:v>42384</c:v>
                </c:pt>
                <c:pt idx="491">
                  <c:v>42383</c:v>
                </c:pt>
                <c:pt idx="492">
                  <c:v>42382</c:v>
                </c:pt>
                <c:pt idx="493">
                  <c:v>42381</c:v>
                </c:pt>
                <c:pt idx="494">
                  <c:v>42377</c:v>
                </c:pt>
                <c:pt idx="495">
                  <c:v>42376</c:v>
                </c:pt>
                <c:pt idx="496">
                  <c:v>42375</c:v>
                </c:pt>
                <c:pt idx="497">
                  <c:v>42374</c:v>
                </c:pt>
                <c:pt idx="498">
                  <c:v>42373</c:v>
                </c:pt>
                <c:pt idx="499">
                  <c:v>42368</c:v>
                </c:pt>
                <c:pt idx="500">
                  <c:v>42367</c:v>
                </c:pt>
                <c:pt idx="501">
                  <c:v>42366</c:v>
                </c:pt>
                <c:pt idx="502">
                  <c:v>42363</c:v>
                </c:pt>
                <c:pt idx="503">
                  <c:v>42362</c:v>
                </c:pt>
                <c:pt idx="504">
                  <c:v>42360</c:v>
                </c:pt>
                <c:pt idx="505">
                  <c:v>42359</c:v>
                </c:pt>
                <c:pt idx="506">
                  <c:v>42356</c:v>
                </c:pt>
                <c:pt idx="507">
                  <c:v>42355</c:v>
                </c:pt>
                <c:pt idx="508">
                  <c:v>42354</c:v>
                </c:pt>
                <c:pt idx="509">
                  <c:v>42353</c:v>
                </c:pt>
                <c:pt idx="510">
                  <c:v>42352</c:v>
                </c:pt>
                <c:pt idx="511">
                  <c:v>42349</c:v>
                </c:pt>
                <c:pt idx="512">
                  <c:v>42348</c:v>
                </c:pt>
                <c:pt idx="513">
                  <c:v>42347</c:v>
                </c:pt>
                <c:pt idx="514">
                  <c:v>42346</c:v>
                </c:pt>
                <c:pt idx="515">
                  <c:v>42345</c:v>
                </c:pt>
                <c:pt idx="516">
                  <c:v>42342</c:v>
                </c:pt>
                <c:pt idx="517">
                  <c:v>42341</c:v>
                </c:pt>
                <c:pt idx="518">
                  <c:v>42340</c:v>
                </c:pt>
                <c:pt idx="519">
                  <c:v>42339</c:v>
                </c:pt>
                <c:pt idx="520">
                  <c:v>42338</c:v>
                </c:pt>
                <c:pt idx="521">
                  <c:v>42335</c:v>
                </c:pt>
                <c:pt idx="522">
                  <c:v>42334</c:v>
                </c:pt>
                <c:pt idx="523">
                  <c:v>42333</c:v>
                </c:pt>
                <c:pt idx="524">
                  <c:v>42332</c:v>
                </c:pt>
                <c:pt idx="525">
                  <c:v>42328</c:v>
                </c:pt>
                <c:pt idx="526">
                  <c:v>42327</c:v>
                </c:pt>
                <c:pt idx="527">
                  <c:v>42326</c:v>
                </c:pt>
                <c:pt idx="528">
                  <c:v>42325</c:v>
                </c:pt>
                <c:pt idx="529">
                  <c:v>42324</c:v>
                </c:pt>
                <c:pt idx="530">
                  <c:v>42321</c:v>
                </c:pt>
                <c:pt idx="531">
                  <c:v>42320</c:v>
                </c:pt>
                <c:pt idx="532">
                  <c:v>42319</c:v>
                </c:pt>
                <c:pt idx="533">
                  <c:v>42318</c:v>
                </c:pt>
                <c:pt idx="534">
                  <c:v>42317</c:v>
                </c:pt>
                <c:pt idx="535">
                  <c:v>42314</c:v>
                </c:pt>
                <c:pt idx="536">
                  <c:v>42313</c:v>
                </c:pt>
                <c:pt idx="537">
                  <c:v>42312</c:v>
                </c:pt>
                <c:pt idx="538">
                  <c:v>42310</c:v>
                </c:pt>
                <c:pt idx="539">
                  <c:v>42307</c:v>
                </c:pt>
                <c:pt idx="540">
                  <c:v>42306</c:v>
                </c:pt>
                <c:pt idx="541">
                  <c:v>42305</c:v>
                </c:pt>
                <c:pt idx="542">
                  <c:v>42304</c:v>
                </c:pt>
                <c:pt idx="543">
                  <c:v>42303</c:v>
                </c:pt>
                <c:pt idx="544">
                  <c:v>42300</c:v>
                </c:pt>
                <c:pt idx="545">
                  <c:v>42299</c:v>
                </c:pt>
                <c:pt idx="546">
                  <c:v>42298</c:v>
                </c:pt>
                <c:pt idx="547">
                  <c:v>42297</c:v>
                </c:pt>
                <c:pt idx="548">
                  <c:v>42296</c:v>
                </c:pt>
                <c:pt idx="549">
                  <c:v>42293</c:v>
                </c:pt>
                <c:pt idx="550">
                  <c:v>42292</c:v>
                </c:pt>
                <c:pt idx="551">
                  <c:v>42291</c:v>
                </c:pt>
                <c:pt idx="552">
                  <c:v>42290</c:v>
                </c:pt>
                <c:pt idx="553">
                  <c:v>42286</c:v>
                </c:pt>
                <c:pt idx="554">
                  <c:v>42285</c:v>
                </c:pt>
                <c:pt idx="555">
                  <c:v>42284</c:v>
                </c:pt>
                <c:pt idx="556">
                  <c:v>42283</c:v>
                </c:pt>
                <c:pt idx="557">
                  <c:v>42282</c:v>
                </c:pt>
                <c:pt idx="558">
                  <c:v>42279</c:v>
                </c:pt>
                <c:pt idx="559">
                  <c:v>42278</c:v>
                </c:pt>
                <c:pt idx="560">
                  <c:v>42277</c:v>
                </c:pt>
                <c:pt idx="561">
                  <c:v>42276</c:v>
                </c:pt>
                <c:pt idx="562">
                  <c:v>42275</c:v>
                </c:pt>
                <c:pt idx="563">
                  <c:v>42272</c:v>
                </c:pt>
                <c:pt idx="564">
                  <c:v>42271</c:v>
                </c:pt>
                <c:pt idx="565">
                  <c:v>42265</c:v>
                </c:pt>
                <c:pt idx="566">
                  <c:v>42264</c:v>
                </c:pt>
                <c:pt idx="567">
                  <c:v>42263</c:v>
                </c:pt>
                <c:pt idx="568">
                  <c:v>42262</c:v>
                </c:pt>
                <c:pt idx="569">
                  <c:v>42261</c:v>
                </c:pt>
                <c:pt idx="570">
                  <c:v>42258</c:v>
                </c:pt>
                <c:pt idx="571">
                  <c:v>42257</c:v>
                </c:pt>
                <c:pt idx="572">
                  <c:v>42256</c:v>
                </c:pt>
                <c:pt idx="573">
                  <c:v>42255</c:v>
                </c:pt>
                <c:pt idx="574">
                  <c:v>42254</c:v>
                </c:pt>
                <c:pt idx="575">
                  <c:v>42251</c:v>
                </c:pt>
                <c:pt idx="576">
                  <c:v>42250</c:v>
                </c:pt>
                <c:pt idx="577">
                  <c:v>42249</c:v>
                </c:pt>
                <c:pt idx="578">
                  <c:v>42248</c:v>
                </c:pt>
                <c:pt idx="579">
                  <c:v>42247</c:v>
                </c:pt>
                <c:pt idx="580">
                  <c:v>42244</c:v>
                </c:pt>
                <c:pt idx="581">
                  <c:v>42243</c:v>
                </c:pt>
                <c:pt idx="582">
                  <c:v>42242</c:v>
                </c:pt>
                <c:pt idx="583">
                  <c:v>42241</c:v>
                </c:pt>
                <c:pt idx="584">
                  <c:v>42240</c:v>
                </c:pt>
                <c:pt idx="585">
                  <c:v>42237</c:v>
                </c:pt>
                <c:pt idx="586">
                  <c:v>42236</c:v>
                </c:pt>
                <c:pt idx="587">
                  <c:v>42235</c:v>
                </c:pt>
                <c:pt idx="588">
                  <c:v>42234</c:v>
                </c:pt>
                <c:pt idx="589">
                  <c:v>42233</c:v>
                </c:pt>
                <c:pt idx="590">
                  <c:v>42230</c:v>
                </c:pt>
                <c:pt idx="591">
                  <c:v>42229</c:v>
                </c:pt>
                <c:pt idx="592">
                  <c:v>42228</c:v>
                </c:pt>
                <c:pt idx="593">
                  <c:v>42227</c:v>
                </c:pt>
                <c:pt idx="594">
                  <c:v>42226</c:v>
                </c:pt>
                <c:pt idx="595">
                  <c:v>42223</c:v>
                </c:pt>
                <c:pt idx="596">
                  <c:v>42222</c:v>
                </c:pt>
                <c:pt idx="597">
                  <c:v>42221</c:v>
                </c:pt>
                <c:pt idx="598">
                  <c:v>42220</c:v>
                </c:pt>
                <c:pt idx="599">
                  <c:v>42219</c:v>
                </c:pt>
                <c:pt idx="600">
                  <c:v>42216</c:v>
                </c:pt>
                <c:pt idx="601">
                  <c:v>42215</c:v>
                </c:pt>
                <c:pt idx="602">
                  <c:v>42214</c:v>
                </c:pt>
                <c:pt idx="603">
                  <c:v>42213</c:v>
                </c:pt>
                <c:pt idx="604">
                  <c:v>42212</c:v>
                </c:pt>
                <c:pt idx="605">
                  <c:v>42209</c:v>
                </c:pt>
                <c:pt idx="606">
                  <c:v>42208</c:v>
                </c:pt>
                <c:pt idx="607">
                  <c:v>42207</c:v>
                </c:pt>
                <c:pt idx="608">
                  <c:v>42206</c:v>
                </c:pt>
                <c:pt idx="609">
                  <c:v>42202</c:v>
                </c:pt>
                <c:pt idx="610">
                  <c:v>42201</c:v>
                </c:pt>
                <c:pt idx="611">
                  <c:v>42200</c:v>
                </c:pt>
                <c:pt idx="612">
                  <c:v>42199</c:v>
                </c:pt>
                <c:pt idx="613">
                  <c:v>42198</c:v>
                </c:pt>
                <c:pt idx="614">
                  <c:v>42195</c:v>
                </c:pt>
                <c:pt idx="615">
                  <c:v>42194</c:v>
                </c:pt>
                <c:pt idx="616">
                  <c:v>42193</c:v>
                </c:pt>
                <c:pt idx="617">
                  <c:v>42192</c:v>
                </c:pt>
                <c:pt idx="618">
                  <c:v>42191</c:v>
                </c:pt>
                <c:pt idx="619">
                  <c:v>42188</c:v>
                </c:pt>
                <c:pt idx="620">
                  <c:v>42187</c:v>
                </c:pt>
                <c:pt idx="621">
                  <c:v>42186</c:v>
                </c:pt>
                <c:pt idx="622">
                  <c:v>42185</c:v>
                </c:pt>
                <c:pt idx="623">
                  <c:v>42184</c:v>
                </c:pt>
                <c:pt idx="624">
                  <c:v>42181</c:v>
                </c:pt>
                <c:pt idx="625">
                  <c:v>42180</c:v>
                </c:pt>
                <c:pt idx="626">
                  <c:v>42179</c:v>
                </c:pt>
                <c:pt idx="627">
                  <c:v>42178</c:v>
                </c:pt>
                <c:pt idx="628">
                  <c:v>42177</c:v>
                </c:pt>
                <c:pt idx="629">
                  <c:v>42174</c:v>
                </c:pt>
                <c:pt idx="630">
                  <c:v>42173</c:v>
                </c:pt>
                <c:pt idx="631">
                  <c:v>42172</c:v>
                </c:pt>
                <c:pt idx="632">
                  <c:v>42171</c:v>
                </c:pt>
                <c:pt idx="633">
                  <c:v>42170</c:v>
                </c:pt>
                <c:pt idx="634">
                  <c:v>42167</c:v>
                </c:pt>
                <c:pt idx="635">
                  <c:v>42166</c:v>
                </c:pt>
                <c:pt idx="636">
                  <c:v>42165</c:v>
                </c:pt>
                <c:pt idx="637">
                  <c:v>42164</c:v>
                </c:pt>
                <c:pt idx="638">
                  <c:v>42163</c:v>
                </c:pt>
                <c:pt idx="639">
                  <c:v>42160</c:v>
                </c:pt>
                <c:pt idx="640">
                  <c:v>42159</c:v>
                </c:pt>
                <c:pt idx="641">
                  <c:v>42158</c:v>
                </c:pt>
                <c:pt idx="642">
                  <c:v>42157</c:v>
                </c:pt>
                <c:pt idx="643">
                  <c:v>42156</c:v>
                </c:pt>
                <c:pt idx="644">
                  <c:v>42153</c:v>
                </c:pt>
                <c:pt idx="645">
                  <c:v>42152</c:v>
                </c:pt>
                <c:pt idx="646">
                  <c:v>42151</c:v>
                </c:pt>
                <c:pt idx="647">
                  <c:v>42150</c:v>
                </c:pt>
                <c:pt idx="648">
                  <c:v>42149</c:v>
                </c:pt>
                <c:pt idx="649">
                  <c:v>42146</c:v>
                </c:pt>
                <c:pt idx="650">
                  <c:v>42145</c:v>
                </c:pt>
                <c:pt idx="651">
                  <c:v>42144</c:v>
                </c:pt>
                <c:pt idx="652">
                  <c:v>42143</c:v>
                </c:pt>
                <c:pt idx="653">
                  <c:v>42142</c:v>
                </c:pt>
                <c:pt idx="654">
                  <c:v>42139</c:v>
                </c:pt>
                <c:pt idx="655">
                  <c:v>42138</c:v>
                </c:pt>
                <c:pt idx="656">
                  <c:v>42137</c:v>
                </c:pt>
                <c:pt idx="657">
                  <c:v>42136</c:v>
                </c:pt>
                <c:pt idx="658">
                  <c:v>42135</c:v>
                </c:pt>
                <c:pt idx="659">
                  <c:v>42132</c:v>
                </c:pt>
                <c:pt idx="660">
                  <c:v>42131</c:v>
                </c:pt>
                <c:pt idx="661">
                  <c:v>42125</c:v>
                </c:pt>
                <c:pt idx="662">
                  <c:v>42124</c:v>
                </c:pt>
                <c:pt idx="663">
                  <c:v>42122</c:v>
                </c:pt>
                <c:pt idx="664">
                  <c:v>42121</c:v>
                </c:pt>
                <c:pt idx="665">
                  <c:v>42118</c:v>
                </c:pt>
                <c:pt idx="666">
                  <c:v>42117</c:v>
                </c:pt>
                <c:pt idx="667">
                  <c:v>42116</c:v>
                </c:pt>
                <c:pt idx="668">
                  <c:v>42115</c:v>
                </c:pt>
                <c:pt idx="669">
                  <c:v>42114</c:v>
                </c:pt>
                <c:pt idx="670">
                  <c:v>42111</c:v>
                </c:pt>
                <c:pt idx="671">
                  <c:v>42110</c:v>
                </c:pt>
                <c:pt idx="672">
                  <c:v>42109</c:v>
                </c:pt>
                <c:pt idx="673">
                  <c:v>42108</c:v>
                </c:pt>
                <c:pt idx="674">
                  <c:v>42107</c:v>
                </c:pt>
                <c:pt idx="675">
                  <c:v>42104</c:v>
                </c:pt>
                <c:pt idx="676">
                  <c:v>42103</c:v>
                </c:pt>
                <c:pt idx="677">
                  <c:v>42102</c:v>
                </c:pt>
                <c:pt idx="678">
                  <c:v>42101</c:v>
                </c:pt>
                <c:pt idx="679">
                  <c:v>42100</c:v>
                </c:pt>
                <c:pt idx="680">
                  <c:v>42097</c:v>
                </c:pt>
                <c:pt idx="681">
                  <c:v>42096</c:v>
                </c:pt>
                <c:pt idx="682">
                  <c:v>42095</c:v>
                </c:pt>
                <c:pt idx="683">
                  <c:v>42094</c:v>
                </c:pt>
                <c:pt idx="684">
                  <c:v>42093</c:v>
                </c:pt>
                <c:pt idx="685">
                  <c:v>42090</c:v>
                </c:pt>
                <c:pt idx="686">
                  <c:v>42089</c:v>
                </c:pt>
                <c:pt idx="687">
                  <c:v>42088</c:v>
                </c:pt>
                <c:pt idx="688">
                  <c:v>42087</c:v>
                </c:pt>
                <c:pt idx="689">
                  <c:v>42086</c:v>
                </c:pt>
                <c:pt idx="690">
                  <c:v>42083</c:v>
                </c:pt>
                <c:pt idx="691">
                  <c:v>42082</c:v>
                </c:pt>
                <c:pt idx="692">
                  <c:v>42081</c:v>
                </c:pt>
                <c:pt idx="693">
                  <c:v>42080</c:v>
                </c:pt>
                <c:pt idx="694">
                  <c:v>42079</c:v>
                </c:pt>
                <c:pt idx="695">
                  <c:v>42076</c:v>
                </c:pt>
                <c:pt idx="696">
                  <c:v>42075</c:v>
                </c:pt>
                <c:pt idx="697">
                  <c:v>42074</c:v>
                </c:pt>
                <c:pt idx="698">
                  <c:v>42073</c:v>
                </c:pt>
                <c:pt idx="699">
                  <c:v>42072</c:v>
                </c:pt>
                <c:pt idx="700">
                  <c:v>42069</c:v>
                </c:pt>
                <c:pt idx="701">
                  <c:v>42068</c:v>
                </c:pt>
                <c:pt idx="702">
                  <c:v>42067</c:v>
                </c:pt>
                <c:pt idx="703">
                  <c:v>42066</c:v>
                </c:pt>
                <c:pt idx="704">
                  <c:v>42065</c:v>
                </c:pt>
                <c:pt idx="705">
                  <c:v>42062</c:v>
                </c:pt>
                <c:pt idx="706">
                  <c:v>42061</c:v>
                </c:pt>
                <c:pt idx="707">
                  <c:v>42060</c:v>
                </c:pt>
                <c:pt idx="708">
                  <c:v>42059</c:v>
                </c:pt>
                <c:pt idx="709">
                  <c:v>42058</c:v>
                </c:pt>
                <c:pt idx="710">
                  <c:v>42055</c:v>
                </c:pt>
                <c:pt idx="711">
                  <c:v>42054</c:v>
                </c:pt>
                <c:pt idx="712">
                  <c:v>42053</c:v>
                </c:pt>
                <c:pt idx="713">
                  <c:v>42052</c:v>
                </c:pt>
                <c:pt idx="714">
                  <c:v>42051</c:v>
                </c:pt>
                <c:pt idx="715">
                  <c:v>42048</c:v>
                </c:pt>
                <c:pt idx="716">
                  <c:v>42047</c:v>
                </c:pt>
                <c:pt idx="717">
                  <c:v>42045</c:v>
                </c:pt>
                <c:pt idx="718">
                  <c:v>42044</c:v>
                </c:pt>
                <c:pt idx="719">
                  <c:v>42041</c:v>
                </c:pt>
                <c:pt idx="720">
                  <c:v>42040</c:v>
                </c:pt>
                <c:pt idx="721">
                  <c:v>42039</c:v>
                </c:pt>
                <c:pt idx="722">
                  <c:v>42038</c:v>
                </c:pt>
                <c:pt idx="723">
                  <c:v>42037</c:v>
                </c:pt>
                <c:pt idx="724">
                  <c:v>42034</c:v>
                </c:pt>
                <c:pt idx="725">
                  <c:v>42033</c:v>
                </c:pt>
                <c:pt idx="726">
                  <c:v>42032</c:v>
                </c:pt>
                <c:pt idx="727">
                  <c:v>42031</c:v>
                </c:pt>
                <c:pt idx="728">
                  <c:v>42030</c:v>
                </c:pt>
                <c:pt idx="729">
                  <c:v>42027</c:v>
                </c:pt>
                <c:pt idx="730">
                  <c:v>42026</c:v>
                </c:pt>
                <c:pt idx="731">
                  <c:v>42025</c:v>
                </c:pt>
                <c:pt idx="732">
                  <c:v>42024</c:v>
                </c:pt>
                <c:pt idx="733">
                  <c:v>42023</c:v>
                </c:pt>
                <c:pt idx="734">
                  <c:v>42020</c:v>
                </c:pt>
                <c:pt idx="735">
                  <c:v>42019</c:v>
                </c:pt>
                <c:pt idx="736">
                  <c:v>42018</c:v>
                </c:pt>
                <c:pt idx="737">
                  <c:v>42017</c:v>
                </c:pt>
                <c:pt idx="738">
                  <c:v>42013</c:v>
                </c:pt>
                <c:pt idx="739">
                  <c:v>42012</c:v>
                </c:pt>
                <c:pt idx="740">
                  <c:v>42011</c:v>
                </c:pt>
                <c:pt idx="741">
                  <c:v>42010</c:v>
                </c:pt>
                <c:pt idx="742">
                  <c:v>42009</c:v>
                </c:pt>
                <c:pt idx="743">
                  <c:v>42003</c:v>
                </c:pt>
                <c:pt idx="744">
                  <c:v>42002</c:v>
                </c:pt>
                <c:pt idx="745">
                  <c:v>41999</c:v>
                </c:pt>
                <c:pt idx="746">
                  <c:v>41998</c:v>
                </c:pt>
                <c:pt idx="747">
                  <c:v>41997</c:v>
                </c:pt>
                <c:pt idx="748">
                  <c:v>41995</c:v>
                </c:pt>
                <c:pt idx="749">
                  <c:v>41992</c:v>
                </c:pt>
                <c:pt idx="750">
                  <c:v>41991</c:v>
                </c:pt>
                <c:pt idx="751">
                  <c:v>41990</c:v>
                </c:pt>
                <c:pt idx="752">
                  <c:v>41989</c:v>
                </c:pt>
                <c:pt idx="753">
                  <c:v>41988</c:v>
                </c:pt>
                <c:pt idx="754">
                  <c:v>41985</c:v>
                </c:pt>
                <c:pt idx="755">
                  <c:v>41984</c:v>
                </c:pt>
                <c:pt idx="756">
                  <c:v>41983</c:v>
                </c:pt>
                <c:pt idx="757">
                  <c:v>41982</c:v>
                </c:pt>
                <c:pt idx="758">
                  <c:v>41981</c:v>
                </c:pt>
                <c:pt idx="759">
                  <c:v>41978</c:v>
                </c:pt>
                <c:pt idx="760">
                  <c:v>41977</c:v>
                </c:pt>
                <c:pt idx="761">
                  <c:v>41976</c:v>
                </c:pt>
                <c:pt idx="762">
                  <c:v>41975</c:v>
                </c:pt>
                <c:pt idx="763">
                  <c:v>41974</c:v>
                </c:pt>
                <c:pt idx="764">
                  <c:v>41971</c:v>
                </c:pt>
                <c:pt idx="765">
                  <c:v>41970</c:v>
                </c:pt>
                <c:pt idx="766">
                  <c:v>41969</c:v>
                </c:pt>
                <c:pt idx="767">
                  <c:v>41968</c:v>
                </c:pt>
                <c:pt idx="768">
                  <c:v>41964</c:v>
                </c:pt>
                <c:pt idx="769">
                  <c:v>41963</c:v>
                </c:pt>
                <c:pt idx="770">
                  <c:v>41962</c:v>
                </c:pt>
                <c:pt idx="771">
                  <c:v>41961</c:v>
                </c:pt>
                <c:pt idx="772">
                  <c:v>41960</c:v>
                </c:pt>
                <c:pt idx="773">
                  <c:v>41957</c:v>
                </c:pt>
                <c:pt idx="774">
                  <c:v>41956</c:v>
                </c:pt>
                <c:pt idx="775">
                  <c:v>41955</c:v>
                </c:pt>
                <c:pt idx="776">
                  <c:v>41954</c:v>
                </c:pt>
                <c:pt idx="777">
                  <c:v>41953</c:v>
                </c:pt>
                <c:pt idx="778">
                  <c:v>41950</c:v>
                </c:pt>
                <c:pt idx="779">
                  <c:v>41949</c:v>
                </c:pt>
                <c:pt idx="780">
                  <c:v>41948</c:v>
                </c:pt>
                <c:pt idx="781">
                  <c:v>41947</c:v>
                </c:pt>
                <c:pt idx="782">
                  <c:v>41943</c:v>
                </c:pt>
                <c:pt idx="783">
                  <c:v>41942</c:v>
                </c:pt>
                <c:pt idx="784">
                  <c:v>41941</c:v>
                </c:pt>
                <c:pt idx="785">
                  <c:v>41940</c:v>
                </c:pt>
                <c:pt idx="786">
                  <c:v>41939</c:v>
                </c:pt>
                <c:pt idx="787">
                  <c:v>41936</c:v>
                </c:pt>
                <c:pt idx="788">
                  <c:v>41935</c:v>
                </c:pt>
                <c:pt idx="789">
                  <c:v>41934</c:v>
                </c:pt>
                <c:pt idx="790">
                  <c:v>41933</c:v>
                </c:pt>
                <c:pt idx="791">
                  <c:v>41932</c:v>
                </c:pt>
                <c:pt idx="792">
                  <c:v>41929</c:v>
                </c:pt>
                <c:pt idx="793">
                  <c:v>41928</c:v>
                </c:pt>
                <c:pt idx="794">
                  <c:v>41927</c:v>
                </c:pt>
                <c:pt idx="795">
                  <c:v>41926</c:v>
                </c:pt>
                <c:pt idx="796">
                  <c:v>41922</c:v>
                </c:pt>
                <c:pt idx="797">
                  <c:v>41921</c:v>
                </c:pt>
                <c:pt idx="798">
                  <c:v>41920</c:v>
                </c:pt>
                <c:pt idx="799">
                  <c:v>41919</c:v>
                </c:pt>
                <c:pt idx="800">
                  <c:v>41918</c:v>
                </c:pt>
                <c:pt idx="801">
                  <c:v>41915</c:v>
                </c:pt>
                <c:pt idx="802">
                  <c:v>41914</c:v>
                </c:pt>
                <c:pt idx="803">
                  <c:v>41913</c:v>
                </c:pt>
                <c:pt idx="804">
                  <c:v>41912</c:v>
                </c:pt>
                <c:pt idx="805">
                  <c:v>41911</c:v>
                </c:pt>
                <c:pt idx="806">
                  <c:v>41908</c:v>
                </c:pt>
                <c:pt idx="807">
                  <c:v>41907</c:v>
                </c:pt>
                <c:pt idx="808">
                  <c:v>41906</c:v>
                </c:pt>
                <c:pt idx="809">
                  <c:v>41904</c:v>
                </c:pt>
                <c:pt idx="810">
                  <c:v>41901</c:v>
                </c:pt>
                <c:pt idx="811">
                  <c:v>41900</c:v>
                </c:pt>
                <c:pt idx="812">
                  <c:v>41899</c:v>
                </c:pt>
                <c:pt idx="813">
                  <c:v>41898</c:v>
                </c:pt>
                <c:pt idx="814">
                  <c:v>41894</c:v>
                </c:pt>
                <c:pt idx="815">
                  <c:v>41893</c:v>
                </c:pt>
                <c:pt idx="816">
                  <c:v>41892</c:v>
                </c:pt>
                <c:pt idx="817">
                  <c:v>41891</c:v>
                </c:pt>
                <c:pt idx="818">
                  <c:v>41890</c:v>
                </c:pt>
                <c:pt idx="819">
                  <c:v>41887</c:v>
                </c:pt>
                <c:pt idx="820">
                  <c:v>41886</c:v>
                </c:pt>
                <c:pt idx="821">
                  <c:v>41885</c:v>
                </c:pt>
                <c:pt idx="822">
                  <c:v>41884</c:v>
                </c:pt>
                <c:pt idx="823">
                  <c:v>41883</c:v>
                </c:pt>
                <c:pt idx="824">
                  <c:v>41880</c:v>
                </c:pt>
                <c:pt idx="825">
                  <c:v>41879</c:v>
                </c:pt>
                <c:pt idx="826">
                  <c:v>41878</c:v>
                </c:pt>
                <c:pt idx="827">
                  <c:v>41877</c:v>
                </c:pt>
                <c:pt idx="828">
                  <c:v>41876</c:v>
                </c:pt>
                <c:pt idx="829">
                  <c:v>41873</c:v>
                </c:pt>
                <c:pt idx="830">
                  <c:v>41872</c:v>
                </c:pt>
                <c:pt idx="831">
                  <c:v>41871</c:v>
                </c:pt>
                <c:pt idx="832">
                  <c:v>41870</c:v>
                </c:pt>
                <c:pt idx="833">
                  <c:v>41869</c:v>
                </c:pt>
                <c:pt idx="834">
                  <c:v>41866</c:v>
                </c:pt>
                <c:pt idx="835">
                  <c:v>41865</c:v>
                </c:pt>
                <c:pt idx="836">
                  <c:v>41864</c:v>
                </c:pt>
                <c:pt idx="837">
                  <c:v>41863</c:v>
                </c:pt>
                <c:pt idx="838">
                  <c:v>41862</c:v>
                </c:pt>
                <c:pt idx="839">
                  <c:v>41859</c:v>
                </c:pt>
                <c:pt idx="840">
                  <c:v>41858</c:v>
                </c:pt>
                <c:pt idx="841">
                  <c:v>41857</c:v>
                </c:pt>
                <c:pt idx="842">
                  <c:v>41856</c:v>
                </c:pt>
                <c:pt idx="843">
                  <c:v>41855</c:v>
                </c:pt>
                <c:pt idx="844">
                  <c:v>41852</c:v>
                </c:pt>
                <c:pt idx="845">
                  <c:v>41851</c:v>
                </c:pt>
                <c:pt idx="846">
                  <c:v>41850</c:v>
                </c:pt>
                <c:pt idx="847">
                  <c:v>41849</c:v>
                </c:pt>
                <c:pt idx="848">
                  <c:v>41848</c:v>
                </c:pt>
                <c:pt idx="849">
                  <c:v>41845</c:v>
                </c:pt>
                <c:pt idx="850">
                  <c:v>41844</c:v>
                </c:pt>
                <c:pt idx="851">
                  <c:v>41843</c:v>
                </c:pt>
                <c:pt idx="852">
                  <c:v>41842</c:v>
                </c:pt>
                <c:pt idx="853">
                  <c:v>41838</c:v>
                </c:pt>
                <c:pt idx="854">
                  <c:v>41837</c:v>
                </c:pt>
                <c:pt idx="855">
                  <c:v>41836</c:v>
                </c:pt>
                <c:pt idx="856">
                  <c:v>41835</c:v>
                </c:pt>
                <c:pt idx="857">
                  <c:v>41834</c:v>
                </c:pt>
                <c:pt idx="858">
                  <c:v>41831</c:v>
                </c:pt>
                <c:pt idx="859">
                  <c:v>41830</c:v>
                </c:pt>
                <c:pt idx="860">
                  <c:v>41829</c:v>
                </c:pt>
                <c:pt idx="861">
                  <c:v>41828</c:v>
                </c:pt>
                <c:pt idx="862">
                  <c:v>41827</c:v>
                </c:pt>
                <c:pt idx="863">
                  <c:v>41824</c:v>
                </c:pt>
                <c:pt idx="864">
                  <c:v>41823</c:v>
                </c:pt>
                <c:pt idx="865">
                  <c:v>41822</c:v>
                </c:pt>
                <c:pt idx="866">
                  <c:v>41821</c:v>
                </c:pt>
                <c:pt idx="867">
                  <c:v>41820</c:v>
                </c:pt>
                <c:pt idx="868">
                  <c:v>41817</c:v>
                </c:pt>
                <c:pt idx="869">
                  <c:v>41816</c:v>
                </c:pt>
                <c:pt idx="870">
                  <c:v>41815</c:v>
                </c:pt>
                <c:pt idx="871">
                  <c:v>41814</c:v>
                </c:pt>
                <c:pt idx="872">
                  <c:v>41813</c:v>
                </c:pt>
                <c:pt idx="873">
                  <c:v>41810</c:v>
                </c:pt>
                <c:pt idx="874">
                  <c:v>41809</c:v>
                </c:pt>
                <c:pt idx="875">
                  <c:v>41808</c:v>
                </c:pt>
                <c:pt idx="876">
                  <c:v>41807</c:v>
                </c:pt>
                <c:pt idx="877">
                  <c:v>41806</c:v>
                </c:pt>
                <c:pt idx="878">
                  <c:v>41803</c:v>
                </c:pt>
                <c:pt idx="879">
                  <c:v>41802</c:v>
                </c:pt>
                <c:pt idx="880">
                  <c:v>41801</c:v>
                </c:pt>
                <c:pt idx="881">
                  <c:v>41800</c:v>
                </c:pt>
                <c:pt idx="882">
                  <c:v>41799</c:v>
                </c:pt>
                <c:pt idx="883">
                  <c:v>41796</c:v>
                </c:pt>
                <c:pt idx="884">
                  <c:v>41795</c:v>
                </c:pt>
                <c:pt idx="885">
                  <c:v>41794</c:v>
                </c:pt>
                <c:pt idx="886">
                  <c:v>41793</c:v>
                </c:pt>
                <c:pt idx="887">
                  <c:v>41792</c:v>
                </c:pt>
                <c:pt idx="888">
                  <c:v>41789</c:v>
                </c:pt>
                <c:pt idx="889">
                  <c:v>41788</c:v>
                </c:pt>
                <c:pt idx="890">
                  <c:v>41787</c:v>
                </c:pt>
                <c:pt idx="891">
                  <c:v>41786</c:v>
                </c:pt>
                <c:pt idx="892">
                  <c:v>41785</c:v>
                </c:pt>
                <c:pt idx="893">
                  <c:v>41782</c:v>
                </c:pt>
                <c:pt idx="894">
                  <c:v>41781</c:v>
                </c:pt>
                <c:pt idx="895">
                  <c:v>41780</c:v>
                </c:pt>
                <c:pt idx="896">
                  <c:v>41779</c:v>
                </c:pt>
                <c:pt idx="897">
                  <c:v>41778</c:v>
                </c:pt>
                <c:pt idx="898">
                  <c:v>41775</c:v>
                </c:pt>
                <c:pt idx="899">
                  <c:v>41774</c:v>
                </c:pt>
                <c:pt idx="900">
                  <c:v>41773</c:v>
                </c:pt>
                <c:pt idx="901">
                  <c:v>41772</c:v>
                </c:pt>
                <c:pt idx="902">
                  <c:v>41771</c:v>
                </c:pt>
                <c:pt idx="903">
                  <c:v>41768</c:v>
                </c:pt>
                <c:pt idx="904">
                  <c:v>41767</c:v>
                </c:pt>
                <c:pt idx="905">
                  <c:v>41766</c:v>
                </c:pt>
                <c:pt idx="906">
                  <c:v>41761</c:v>
                </c:pt>
                <c:pt idx="907">
                  <c:v>41760</c:v>
                </c:pt>
                <c:pt idx="908">
                  <c:v>41759</c:v>
                </c:pt>
                <c:pt idx="909">
                  <c:v>41757</c:v>
                </c:pt>
                <c:pt idx="910">
                  <c:v>41754</c:v>
                </c:pt>
                <c:pt idx="911">
                  <c:v>41753</c:v>
                </c:pt>
                <c:pt idx="912">
                  <c:v>41752</c:v>
                </c:pt>
                <c:pt idx="913">
                  <c:v>41751</c:v>
                </c:pt>
                <c:pt idx="914">
                  <c:v>41750</c:v>
                </c:pt>
                <c:pt idx="915">
                  <c:v>41747</c:v>
                </c:pt>
                <c:pt idx="916">
                  <c:v>41746</c:v>
                </c:pt>
                <c:pt idx="917">
                  <c:v>41745</c:v>
                </c:pt>
                <c:pt idx="918">
                  <c:v>41744</c:v>
                </c:pt>
                <c:pt idx="919">
                  <c:v>41743</c:v>
                </c:pt>
                <c:pt idx="920">
                  <c:v>41740</c:v>
                </c:pt>
                <c:pt idx="921">
                  <c:v>41739</c:v>
                </c:pt>
                <c:pt idx="922">
                  <c:v>41738</c:v>
                </c:pt>
                <c:pt idx="923">
                  <c:v>41737</c:v>
                </c:pt>
                <c:pt idx="924">
                  <c:v>41736</c:v>
                </c:pt>
                <c:pt idx="925">
                  <c:v>41733</c:v>
                </c:pt>
                <c:pt idx="926">
                  <c:v>41732</c:v>
                </c:pt>
                <c:pt idx="927">
                  <c:v>41731</c:v>
                </c:pt>
                <c:pt idx="928">
                  <c:v>41730</c:v>
                </c:pt>
                <c:pt idx="929">
                  <c:v>41729</c:v>
                </c:pt>
                <c:pt idx="930">
                  <c:v>41726</c:v>
                </c:pt>
                <c:pt idx="931">
                  <c:v>41725</c:v>
                </c:pt>
                <c:pt idx="932">
                  <c:v>41724</c:v>
                </c:pt>
                <c:pt idx="933">
                  <c:v>41723</c:v>
                </c:pt>
                <c:pt idx="934">
                  <c:v>41722</c:v>
                </c:pt>
                <c:pt idx="935">
                  <c:v>41718</c:v>
                </c:pt>
                <c:pt idx="936">
                  <c:v>41717</c:v>
                </c:pt>
                <c:pt idx="937">
                  <c:v>41716</c:v>
                </c:pt>
                <c:pt idx="938">
                  <c:v>41715</c:v>
                </c:pt>
                <c:pt idx="939">
                  <c:v>41712</c:v>
                </c:pt>
                <c:pt idx="940">
                  <c:v>41711</c:v>
                </c:pt>
                <c:pt idx="941">
                  <c:v>41710</c:v>
                </c:pt>
                <c:pt idx="942">
                  <c:v>41709</c:v>
                </c:pt>
                <c:pt idx="943">
                  <c:v>41708</c:v>
                </c:pt>
                <c:pt idx="944">
                  <c:v>41705</c:v>
                </c:pt>
                <c:pt idx="945">
                  <c:v>41704</c:v>
                </c:pt>
                <c:pt idx="946">
                  <c:v>41703</c:v>
                </c:pt>
                <c:pt idx="947">
                  <c:v>41702</c:v>
                </c:pt>
                <c:pt idx="948">
                  <c:v>41701</c:v>
                </c:pt>
                <c:pt idx="949">
                  <c:v>41698</c:v>
                </c:pt>
                <c:pt idx="950">
                  <c:v>41697</c:v>
                </c:pt>
                <c:pt idx="951">
                  <c:v>41696</c:v>
                </c:pt>
                <c:pt idx="952">
                  <c:v>41695</c:v>
                </c:pt>
                <c:pt idx="953">
                  <c:v>41694</c:v>
                </c:pt>
                <c:pt idx="954">
                  <c:v>41691</c:v>
                </c:pt>
                <c:pt idx="955">
                  <c:v>41690</c:v>
                </c:pt>
                <c:pt idx="956">
                  <c:v>41689</c:v>
                </c:pt>
                <c:pt idx="957">
                  <c:v>41688</c:v>
                </c:pt>
                <c:pt idx="958">
                  <c:v>41687</c:v>
                </c:pt>
                <c:pt idx="959">
                  <c:v>41684</c:v>
                </c:pt>
                <c:pt idx="960">
                  <c:v>41683</c:v>
                </c:pt>
                <c:pt idx="961">
                  <c:v>41682</c:v>
                </c:pt>
                <c:pt idx="962">
                  <c:v>41680</c:v>
                </c:pt>
                <c:pt idx="963">
                  <c:v>41677</c:v>
                </c:pt>
                <c:pt idx="964">
                  <c:v>41676</c:v>
                </c:pt>
                <c:pt idx="965">
                  <c:v>41675</c:v>
                </c:pt>
                <c:pt idx="966">
                  <c:v>41674</c:v>
                </c:pt>
                <c:pt idx="967">
                  <c:v>41673</c:v>
                </c:pt>
                <c:pt idx="968">
                  <c:v>41670</c:v>
                </c:pt>
                <c:pt idx="969">
                  <c:v>41669</c:v>
                </c:pt>
                <c:pt idx="970">
                  <c:v>41668</c:v>
                </c:pt>
                <c:pt idx="971">
                  <c:v>41667</c:v>
                </c:pt>
                <c:pt idx="972">
                  <c:v>41666</c:v>
                </c:pt>
                <c:pt idx="973">
                  <c:v>41663</c:v>
                </c:pt>
                <c:pt idx="974">
                  <c:v>41662</c:v>
                </c:pt>
                <c:pt idx="975">
                  <c:v>41661</c:v>
                </c:pt>
                <c:pt idx="976">
                  <c:v>41660</c:v>
                </c:pt>
                <c:pt idx="977">
                  <c:v>41659</c:v>
                </c:pt>
                <c:pt idx="978">
                  <c:v>41656</c:v>
                </c:pt>
                <c:pt idx="979">
                  <c:v>41655</c:v>
                </c:pt>
                <c:pt idx="980">
                  <c:v>41654</c:v>
                </c:pt>
                <c:pt idx="981">
                  <c:v>41653</c:v>
                </c:pt>
                <c:pt idx="982">
                  <c:v>41649</c:v>
                </c:pt>
                <c:pt idx="983">
                  <c:v>41648</c:v>
                </c:pt>
                <c:pt idx="984">
                  <c:v>41647</c:v>
                </c:pt>
                <c:pt idx="985">
                  <c:v>41646</c:v>
                </c:pt>
                <c:pt idx="986">
                  <c:v>41645</c:v>
                </c:pt>
                <c:pt idx="987">
                  <c:v>41638</c:v>
                </c:pt>
                <c:pt idx="988">
                  <c:v>41635</c:v>
                </c:pt>
                <c:pt idx="989">
                  <c:v>41634</c:v>
                </c:pt>
                <c:pt idx="990">
                  <c:v>41633</c:v>
                </c:pt>
                <c:pt idx="991">
                  <c:v>41632</c:v>
                </c:pt>
                <c:pt idx="992">
                  <c:v>41628</c:v>
                </c:pt>
                <c:pt idx="993">
                  <c:v>41627</c:v>
                </c:pt>
                <c:pt idx="994">
                  <c:v>41626</c:v>
                </c:pt>
                <c:pt idx="995">
                  <c:v>41625</c:v>
                </c:pt>
                <c:pt idx="996">
                  <c:v>41624</c:v>
                </c:pt>
                <c:pt idx="997">
                  <c:v>41621</c:v>
                </c:pt>
                <c:pt idx="998">
                  <c:v>41620</c:v>
                </c:pt>
                <c:pt idx="999">
                  <c:v>41619</c:v>
                </c:pt>
                <c:pt idx="1000">
                  <c:v>41618</c:v>
                </c:pt>
                <c:pt idx="1001">
                  <c:v>41617</c:v>
                </c:pt>
                <c:pt idx="1002">
                  <c:v>41614</c:v>
                </c:pt>
                <c:pt idx="1003">
                  <c:v>41613</c:v>
                </c:pt>
                <c:pt idx="1004">
                  <c:v>41612</c:v>
                </c:pt>
                <c:pt idx="1005">
                  <c:v>41611</c:v>
                </c:pt>
                <c:pt idx="1006">
                  <c:v>41610</c:v>
                </c:pt>
                <c:pt idx="1007">
                  <c:v>41607</c:v>
                </c:pt>
                <c:pt idx="1008">
                  <c:v>41606</c:v>
                </c:pt>
                <c:pt idx="1009">
                  <c:v>41605</c:v>
                </c:pt>
                <c:pt idx="1010">
                  <c:v>41604</c:v>
                </c:pt>
                <c:pt idx="1011">
                  <c:v>41603</c:v>
                </c:pt>
                <c:pt idx="1012">
                  <c:v>41600</c:v>
                </c:pt>
                <c:pt idx="1013">
                  <c:v>41599</c:v>
                </c:pt>
                <c:pt idx="1014">
                  <c:v>41598</c:v>
                </c:pt>
                <c:pt idx="1015">
                  <c:v>41597</c:v>
                </c:pt>
                <c:pt idx="1016">
                  <c:v>41596</c:v>
                </c:pt>
                <c:pt idx="1017">
                  <c:v>41593</c:v>
                </c:pt>
                <c:pt idx="1018">
                  <c:v>41592</c:v>
                </c:pt>
                <c:pt idx="1019">
                  <c:v>41591</c:v>
                </c:pt>
                <c:pt idx="1020">
                  <c:v>41590</c:v>
                </c:pt>
                <c:pt idx="1021">
                  <c:v>41589</c:v>
                </c:pt>
                <c:pt idx="1022">
                  <c:v>41586</c:v>
                </c:pt>
                <c:pt idx="1023">
                  <c:v>41585</c:v>
                </c:pt>
                <c:pt idx="1024">
                  <c:v>41584</c:v>
                </c:pt>
                <c:pt idx="1025">
                  <c:v>41583</c:v>
                </c:pt>
                <c:pt idx="1026">
                  <c:v>41579</c:v>
                </c:pt>
                <c:pt idx="1027">
                  <c:v>41578</c:v>
                </c:pt>
                <c:pt idx="1028">
                  <c:v>41577</c:v>
                </c:pt>
                <c:pt idx="1029">
                  <c:v>41576</c:v>
                </c:pt>
                <c:pt idx="1030">
                  <c:v>41575</c:v>
                </c:pt>
                <c:pt idx="1031">
                  <c:v>41572</c:v>
                </c:pt>
                <c:pt idx="1032">
                  <c:v>41571</c:v>
                </c:pt>
                <c:pt idx="1033">
                  <c:v>41570</c:v>
                </c:pt>
                <c:pt idx="1034">
                  <c:v>41569</c:v>
                </c:pt>
                <c:pt idx="1035">
                  <c:v>41568</c:v>
                </c:pt>
                <c:pt idx="1036">
                  <c:v>41565</c:v>
                </c:pt>
                <c:pt idx="1037">
                  <c:v>41564</c:v>
                </c:pt>
                <c:pt idx="1038">
                  <c:v>41563</c:v>
                </c:pt>
                <c:pt idx="1039">
                  <c:v>41562</c:v>
                </c:pt>
                <c:pt idx="1040">
                  <c:v>41558</c:v>
                </c:pt>
                <c:pt idx="1041">
                  <c:v>41557</c:v>
                </c:pt>
                <c:pt idx="1042">
                  <c:v>41556</c:v>
                </c:pt>
                <c:pt idx="1043">
                  <c:v>41555</c:v>
                </c:pt>
                <c:pt idx="1044">
                  <c:v>41554</c:v>
                </c:pt>
                <c:pt idx="1045">
                  <c:v>41551</c:v>
                </c:pt>
                <c:pt idx="1046">
                  <c:v>41550</c:v>
                </c:pt>
                <c:pt idx="1047">
                  <c:v>41549</c:v>
                </c:pt>
                <c:pt idx="1048">
                  <c:v>41548</c:v>
                </c:pt>
                <c:pt idx="1049">
                  <c:v>41547</c:v>
                </c:pt>
                <c:pt idx="1050">
                  <c:v>41544</c:v>
                </c:pt>
                <c:pt idx="1051">
                  <c:v>41543</c:v>
                </c:pt>
                <c:pt idx="1052">
                  <c:v>41542</c:v>
                </c:pt>
                <c:pt idx="1053">
                  <c:v>41541</c:v>
                </c:pt>
                <c:pt idx="1054">
                  <c:v>41537</c:v>
                </c:pt>
                <c:pt idx="1055">
                  <c:v>41536</c:v>
                </c:pt>
                <c:pt idx="1056">
                  <c:v>41535</c:v>
                </c:pt>
                <c:pt idx="1057">
                  <c:v>41534</c:v>
                </c:pt>
                <c:pt idx="1058">
                  <c:v>41530</c:v>
                </c:pt>
                <c:pt idx="1059">
                  <c:v>41529</c:v>
                </c:pt>
                <c:pt idx="1060">
                  <c:v>41528</c:v>
                </c:pt>
                <c:pt idx="1061">
                  <c:v>41527</c:v>
                </c:pt>
                <c:pt idx="1062">
                  <c:v>41526</c:v>
                </c:pt>
                <c:pt idx="1063">
                  <c:v>41523</c:v>
                </c:pt>
                <c:pt idx="1064">
                  <c:v>41522</c:v>
                </c:pt>
                <c:pt idx="1065">
                  <c:v>41521</c:v>
                </c:pt>
                <c:pt idx="1066">
                  <c:v>41520</c:v>
                </c:pt>
                <c:pt idx="1067">
                  <c:v>41519</c:v>
                </c:pt>
                <c:pt idx="1068">
                  <c:v>41516</c:v>
                </c:pt>
                <c:pt idx="1069">
                  <c:v>41515</c:v>
                </c:pt>
                <c:pt idx="1070">
                  <c:v>41514</c:v>
                </c:pt>
                <c:pt idx="1071">
                  <c:v>41513</c:v>
                </c:pt>
                <c:pt idx="1072">
                  <c:v>41512</c:v>
                </c:pt>
                <c:pt idx="1073">
                  <c:v>41509</c:v>
                </c:pt>
                <c:pt idx="1074">
                  <c:v>41508</c:v>
                </c:pt>
                <c:pt idx="1075">
                  <c:v>41507</c:v>
                </c:pt>
                <c:pt idx="1076">
                  <c:v>41506</c:v>
                </c:pt>
                <c:pt idx="1077">
                  <c:v>41505</c:v>
                </c:pt>
                <c:pt idx="1078">
                  <c:v>41502</c:v>
                </c:pt>
                <c:pt idx="1079">
                  <c:v>41501</c:v>
                </c:pt>
                <c:pt idx="1080">
                  <c:v>41500</c:v>
                </c:pt>
                <c:pt idx="1081">
                  <c:v>41499</c:v>
                </c:pt>
                <c:pt idx="1082">
                  <c:v>41498</c:v>
                </c:pt>
                <c:pt idx="1083">
                  <c:v>41495</c:v>
                </c:pt>
                <c:pt idx="1084">
                  <c:v>41494</c:v>
                </c:pt>
                <c:pt idx="1085">
                  <c:v>41493</c:v>
                </c:pt>
                <c:pt idx="1086">
                  <c:v>41492</c:v>
                </c:pt>
                <c:pt idx="1087">
                  <c:v>41491</c:v>
                </c:pt>
                <c:pt idx="1088">
                  <c:v>41488</c:v>
                </c:pt>
                <c:pt idx="1089">
                  <c:v>41487</c:v>
                </c:pt>
                <c:pt idx="1090">
                  <c:v>41486</c:v>
                </c:pt>
                <c:pt idx="1091">
                  <c:v>41485</c:v>
                </c:pt>
                <c:pt idx="1092">
                  <c:v>41484</c:v>
                </c:pt>
                <c:pt idx="1093">
                  <c:v>41481</c:v>
                </c:pt>
                <c:pt idx="1094">
                  <c:v>41480</c:v>
                </c:pt>
                <c:pt idx="1095">
                  <c:v>41479</c:v>
                </c:pt>
                <c:pt idx="1096">
                  <c:v>41478</c:v>
                </c:pt>
                <c:pt idx="1097">
                  <c:v>41477</c:v>
                </c:pt>
                <c:pt idx="1098">
                  <c:v>41474</c:v>
                </c:pt>
                <c:pt idx="1099">
                  <c:v>41473</c:v>
                </c:pt>
                <c:pt idx="1100">
                  <c:v>41472</c:v>
                </c:pt>
                <c:pt idx="1101">
                  <c:v>41471</c:v>
                </c:pt>
                <c:pt idx="1102">
                  <c:v>41467</c:v>
                </c:pt>
                <c:pt idx="1103">
                  <c:v>41466</c:v>
                </c:pt>
                <c:pt idx="1104">
                  <c:v>41465</c:v>
                </c:pt>
                <c:pt idx="1105">
                  <c:v>41464</c:v>
                </c:pt>
                <c:pt idx="1106">
                  <c:v>41463</c:v>
                </c:pt>
                <c:pt idx="1107">
                  <c:v>41460</c:v>
                </c:pt>
                <c:pt idx="1108">
                  <c:v>41459</c:v>
                </c:pt>
                <c:pt idx="1109">
                  <c:v>41458</c:v>
                </c:pt>
                <c:pt idx="1110">
                  <c:v>41457</c:v>
                </c:pt>
                <c:pt idx="1111">
                  <c:v>41456</c:v>
                </c:pt>
                <c:pt idx="1112">
                  <c:v>41453</c:v>
                </c:pt>
                <c:pt idx="1113">
                  <c:v>41452</c:v>
                </c:pt>
                <c:pt idx="1114">
                  <c:v>41451</c:v>
                </c:pt>
                <c:pt idx="1115">
                  <c:v>41450</c:v>
                </c:pt>
                <c:pt idx="1116">
                  <c:v>41449</c:v>
                </c:pt>
                <c:pt idx="1117">
                  <c:v>41446</c:v>
                </c:pt>
                <c:pt idx="1118">
                  <c:v>41445</c:v>
                </c:pt>
                <c:pt idx="1119">
                  <c:v>41444</c:v>
                </c:pt>
                <c:pt idx="1120">
                  <c:v>41443</c:v>
                </c:pt>
                <c:pt idx="1121">
                  <c:v>41442</c:v>
                </c:pt>
                <c:pt idx="1122">
                  <c:v>41439</c:v>
                </c:pt>
                <c:pt idx="1123">
                  <c:v>41438</c:v>
                </c:pt>
                <c:pt idx="1124">
                  <c:v>41437</c:v>
                </c:pt>
                <c:pt idx="1125">
                  <c:v>41436</c:v>
                </c:pt>
                <c:pt idx="1126">
                  <c:v>41435</c:v>
                </c:pt>
                <c:pt idx="1127">
                  <c:v>41432</c:v>
                </c:pt>
                <c:pt idx="1128">
                  <c:v>41431</c:v>
                </c:pt>
                <c:pt idx="1129">
                  <c:v>41430</c:v>
                </c:pt>
                <c:pt idx="1130">
                  <c:v>41429</c:v>
                </c:pt>
                <c:pt idx="1131">
                  <c:v>41428</c:v>
                </c:pt>
                <c:pt idx="1132">
                  <c:v>41425</c:v>
                </c:pt>
                <c:pt idx="1133">
                  <c:v>41424</c:v>
                </c:pt>
                <c:pt idx="1134">
                  <c:v>41423</c:v>
                </c:pt>
                <c:pt idx="1135">
                  <c:v>41422</c:v>
                </c:pt>
                <c:pt idx="1136">
                  <c:v>41421</c:v>
                </c:pt>
                <c:pt idx="1137">
                  <c:v>41418</c:v>
                </c:pt>
                <c:pt idx="1138">
                  <c:v>41417</c:v>
                </c:pt>
                <c:pt idx="1139">
                  <c:v>41416</c:v>
                </c:pt>
                <c:pt idx="1140">
                  <c:v>41415</c:v>
                </c:pt>
                <c:pt idx="1141">
                  <c:v>41414</c:v>
                </c:pt>
                <c:pt idx="1142">
                  <c:v>41411</c:v>
                </c:pt>
                <c:pt idx="1143">
                  <c:v>41410</c:v>
                </c:pt>
                <c:pt idx="1144">
                  <c:v>41409</c:v>
                </c:pt>
                <c:pt idx="1145">
                  <c:v>41408</c:v>
                </c:pt>
                <c:pt idx="1146">
                  <c:v>41407</c:v>
                </c:pt>
                <c:pt idx="1147">
                  <c:v>41404</c:v>
                </c:pt>
                <c:pt idx="1148">
                  <c:v>41403</c:v>
                </c:pt>
                <c:pt idx="1149">
                  <c:v>41402</c:v>
                </c:pt>
                <c:pt idx="1150">
                  <c:v>41401</c:v>
                </c:pt>
                <c:pt idx="1151">
                  <c:v>41396</c:v>
                </c:pt>
                <c:pt idx="1152">
                  <c:v>41395</c:v>
                </c:pt>
                <c:pt idx="1153">
                  <c:v>41394</c:v>
                </c:pt>
                <c:pt idx="1154">
                  <c:v>41390</c:v>
                </c:pt>
                <c:pt idx="1155">
                  <c:v>41389</c:v>
                </c:pt>
                <c:pt idx="1156">
                  <c:v>41388</c:v>
                </c:pt>
                <c:pt idx="1157">
                  <c:v>41387</c:v>
                </c:pt>
                <c:pt idx="1158">
                  <c:v>41386</c:v>
                </c:pt>
                <c:pt idx="1159">
                  <c:v>41383</c:v>
                </c:pt>
                <c:pt idx="1160">
                  <c:v>41382</c:v>
                </c:pt>
                <c:pt idx="1161">
                  <c:v>41381</c:v>
                </c:pt>
                <c:pt idx="1162">
                  <c:v>41380</c:v>
                </c:pt>
                <c:pt idx="1163">
                  <c:v>41379</c:v>
                </c:pt>
                <c:pt idx="1164">
                  <c:v>41376</c:v>
                </c:pt>
                <c:pt idx="1165">
                  <c:v>41375</c:v>
                </c:pt>
                <c:pt idx="1166">
                  <c:v>41374</c:v>
                </c:pt>
                <c:pt idx="1167">
                  <c:v>41373</c:v>
                </c:pt>
                <c:pt idx="1168">
                  <c:v>41372</c:v>
                </c:pt>
                <c:pt idx="1169">
                  <c:v>41369</c:v>
                </c:pt>
                <c:pt idx="1170">
                  <c:v>41368</c:v>
                </c:pt>
                <c:pt idx="1171">
                  <c:v>41367</c:v>
                </c:pt>
                <c:pt idx="1172">
                  <c:v>41366</c:v>
                </c:pt>
                <c:pt idx="1173">
                  <c:v>41365</c:v>
                </c:pt>
                <c:pt idx="1174">
                  <c:v>41362</c:v>
                </c:pt>
                <c:pt idx="1175">
                  <c:v>41361</c:v>
                </c:pt>
                <c:pt idx="1176">
                  <c:v>41360</c:v>
                </c:pt>
                <c:pt idx="1177">
                  <c:v>41359</c:v>
                </c:pt>
                <c:pt idx="1178">
                  <c:v>41358</c:v>
                </c:pt>
                <c:pt idx="1179">
                  <c:v>41355</c:v>
                </c:pt>
                <c:pt idx="1180">
                  <c:v>41354</c:v>
                </c:pt>
                <c:pt idx="1181">
                  <c:v>41352</c:v>
                </c:pt>
                <c:pt idx="1182">
                  <c:v>41351</c:v>
                </c:pt>
                <c:pt idx="1183">
                  <c:v>41348</c:v>
                </c:pt>
                <c:pt idx="1184">
                  <c:v>41347</c:v>
                </c:pt>
                <c:pt idx="1185">
                  <c:v>41346</c:v>
                </c:pt>
                <c:pt idx="1186">
                  <c:v>41345</c:v>
                </c:pt>
                <c:pt idx="1187">
                  <c:v>41344</c:v>
                </c:pt>
                <c:pt idx="1188">
                  <c:v>41341</c:v>
                </c:pt>
                <c:pt idx="1189">
                  <c:v>41340</c:v>
                </c:pt>
                <c:pt idx="1190">
                  <c:v>41339</c:v>
                </c:pt>
                <c:pt idx="1191">
                  <c:v>41338</c:v>
                </c:pt>
                <c:pt idx="1192">
                  <c:v>41337</c:v>
                </c:pt>
                <c:pt idx="1193">
                  <c:v>41334</c:v>
                </c:pt>
                <c:pt idx="1194">
                  <c:v>41333</c:v>
                </c:pt>
                <c:pt idx="1195">
                  <c:v>41332</c:v>
                </c:pt>
                <c:pt idx="1196">
                  <c:v>41331</c:v>
                </c:pt>
                <c:pt idx="1197">
                  <c:v>41330</c:v>
                </c:pt>
                <c:pt idx="1198">
                  <c:v>41327</c:v>
                </c:pt>
                <c:pt idx="1199">
                  <c:v>41326</c:v>
                </c:pt>
                <c:pt idx="1200">
                  <c:v>41325</c:v>
                </c:pt>
                <c:pt idx="1201">
                  <c:v>41324</c:v>
                </c:pt>
                <c:pt idx="1202">
                  <c:v>41323</c:v>
                </c:pt>
                <c:pt idx="1203">
                  <c:v>41320</c:v>
                </c:pt>
                <c:pt idx="1204">
                  <c:v>41319</c:v>
                </c:pt>
                <c:pt idx="1205">
                  <c:v>41318</c:v>
                </c:pt>
                <c:pt idx="1206">
                  <c:v>41317</c:v>
                </c:pt>
                <c:pt idx="1207">
                  <c:v>41313</c:v>
                </c:pt>
                <c:pt idx="1208">
                  <c:v>41312</c:v>
                </c:pt>
                <c:pt idx="1209">
                  <c:v>41311</c:v>
                </c:pt>
                <c:pt idx="1210">
                  <c:v>41310</c:v>
                </c:pt>
                <c:pt idx="1211">
                  <c:v>41309</c:v>
                </c:pt>
                <c:pt idx="1212">
                  <c:v>41306</c:v>
                </c:pt>
                <c:pt idx="1213">
                  <c:v>41305</c:v>
                </c:pt>
                <c:pt idx="1214">
                  <c:v>41304</c:v>
                </c:pt>
                <c:pt idx="1215">
                  <c:v>41303</c:v>
                </c:pt>
                <c:pt idx="1216">
                  <c:v>41302</c:v>
                </c:pt>
                <c:pt idx="1217">
                  <c:v>41299</c:v>
                </c:pt>
                <c:pt idx="1218">
                  <c:v>41298</c:v>
                </c:pt>
                <c:pt idx="1219">
                  <c:v>41297</c:v>
                </c:pt>
                <c:pt idx="1220">
                  <c:v>41296</c:v>
                </c:pt>
                <c:pt idx="1221">
                  <c:v>41295</c:v>
                </c:pt>
                <c:pt idx="1222">
                  <c:v>41292</c:v>
                </c:pt>
                <c:pt idx="1223">
                  <c:v>41291</c:v>
                </c:pt>
                <c:pt idx="1224">
                  <c:v>41290</c:v>
                </c:pt>
                <c:pt idx="1225">
                  <c:v>41289</c:v>
                </c:pt>
                <c:pt idx="1226">
                  <c:v>41285</c:v>
                </c:pt>
                <c:pt idx="1227">
                  <c:v>41284</c:v>
                </c:pt>
                <c:pt idx="1228">
                  <c:v>41283</c:v>
                </c:pt>
                <c:pt idx="1229">
                  <c:v>41282</c:v>
                </c:pt>
                <c:pt idx="1230">
                  <c:v>41281</c:v>
                </c:pt>
                <c:pt idx="1231">
                  <c:v>41278</c:v>
                </c:pt>
                <c:pt idx="1232">
                  <c:v>41271</c:v>
                </c:pt>
                <c:pt idx="1233">
                  <c:v>41270</c:v>
                </c:pt>
                <c:pt idx="1234">
                  <c:v>41269</c:v>
                </c:pt>
                <c:pt idx="1235">
                  <c:v>41268</c:v>
                </c:pt>
                <c:pt idx="1236">
                  <c:v>41264</c:v>
                </c:pt>
                <c:pt idx="1237">
                  <c:v>41263</c:v>
                </c:pt>
                <c:pt idx="1238">
                  <c:v>41262</c:v>
                </c:pt>
                <c:pt idx="1239">
                  <c:v>41261</c:v>
                </c:pt>
                <c:pt idx="1240">
                  <c:v>41260</c:v>
                </c:pt>
                <c:pt idx="1241">
                  <c:v>41257</c:v>
                </c:pt>
                <c:pt idx="1242">
                  <c:v>41256</c:v>
                </c:pt>
                <c:pt idx="1243">
                  <c:v>41255</c:v>
                </c:pt>
                <c:pt idx="1244">
                  <c:v>41254</c:v>
                </c:pt>
                <c:pt idx="1245">
                  <c:v>41253</c:v>
                </c:pt>
                <c:pt idx="1246">
                  <c:v>41250</c:v>
                </c:pt>
                <c:pt idx="1247">
                  <c:v>41249</c:v>
                </c:pt>
                <c:pt idx="1248">
                  <c:v>41248</c:v>
                </c:pt>
                <c:pt idx="1249">
                  <c:v>41247</c:v>
                </c:pt>
                <c:pt idx="1250">
                  <c:v>41246</c:v>
                </c:pt>
                <c:pt idx="1251">
                  <c:v>41243</c:v>
                </c:pt>
                <c:pt idx="1252">
                  <c:v>41242</c:v>
                </c:pt>
                <c:pt idx="1253">
                  <c:v>41241</c:v>
                </c:pt>
                <c:pt idx="1254">
                  <c:v>41240</c:v>
                </c:pt>
                <c:pt idx="1255">
                  <c:v>41239</c:v>
                </c:pt>
                <c:pt idx="1256">
                  <c:v>41235</c:v>
                </c:pt>
                <c:pt idx="1257">
                  <c:v>41234</c:v>
                </c:pt>
                <c:pt idx="1258">
                  <c:v>41233</c:v>
                </c:pt>
                <c:pt idx="1259">
                  <c:v>41232</c:v>
                </c:pt>
                <c:pt idx="1260">
                  <c:v>41229</c:v>
                </c:pt>
                <c:pt idx="1261">
                  <c:v>41228</c:v>
                </c:pt>
                <c:pt idx="1262">
                  <c:v>41227</c:v>
                </c:pt>
                <c:pt idx="1263">
                  <c:v>41226</c:v>
                </c:pt>
                <c:pt idx="1264">
                  <c:v>41225</c:v>
                </c:pt>
                <c:pt idx="1265">
                  <c:v>41222</c:v>
                </c:pt>
                <c:pt idx="1266">
                  <c:v>41221</c:v>
                </c:pt>
                <c:pt idx="1267">
                  <c:v>41220</c:v>
                </c:pt>
                <c:pt idx="1268">
                  <c:v>41219</c:v>
                </c:pt>
                <c:pt idx="1269">
                  <c:v>41218</c:v>
                </c:pt>
                <c:pt idx="1270">
                  <c:v>41215</c:v>
                </c:pt>
                <c:pt idx="1271">
                  <c:v>41214</c:v>
                </c:pt>
                <c:pt idx="1272">
                  <c:v>41213</c:v>
                </c:pt>
                <c:pt idx="1273">
                  <c:v>41212</c:v>
                </c:pt>
                <c:pt idx="1274">
                  <c:v>41211</c:v>
                </c:pt>
                <c:pt idx="1275">
                  <c:v>41208</c:v>
                </c:pt>
                <c:pt idx="1276">
                  <c:v>41207</c:v>
                </c:pt>
                <c:pt idx="1277">
                  <c:v>41206</c:v>
                </c:pt>
                <c:pt idx="1278">
                  <c:v>41205</c:v>
                </c:pt>
                <c:pt idx="1279">
                  <c:v>41204</c:v>
                </c:pt>
                <c:pt idx="1280">
                  <c:v>41201</c:v>
                </c:pt>
                <c:pt idx="1281">
                  <c:v>41200</c:v>
                </c:pt>
                <c:pt idx="1282">
                  <c:v>41199</c:v>
                </c:pt>
                <c:pt idx="1283">
                  <c:v>41198</c:v>
                </c:pt>
                <c:pt idx="1284">
                  <c:v>41197</c:v>
                </c:pt>
                <c:pt idx="1285">
                  <c:v>41194</c:v>
                </c:pt>
                <c:pt idx="1286">
                  <c:v>41193</c:v>
                </c:pt>
                <c:pt idx="1287">
                  <c:v>41192</c:v>
                </c:pt>
                <c:pt idx="1288">
                  <c:v>41191</c:v>
                </c:pt>
                <c:pt idx="1289">
                  <c:v>41187</c:v>
                </c:pt>
                <c:pt idx="1290">
                  <c:v>41186</c:v>
                </c:pt>
                <c:pt idx="1291">
                  <c:v>41185</c:v>
                </c:pt>
                <c:pt idx="1292">
                  <c:v>41184</c:v>
                </c:pt>
                <c:pt idx="1293">
                  <c:v>41183</c:v>
                </c:pt>
                <c:pt idx="1294">
                  <c:v>41180</c:v>
                </c:pt>
                <c:pt idx="1295">
                  <c:v>41179</c:v>
                </c:pt>
                <c:pt idx="1296">
                  <c:v>41178</c:v>
                </c:pt>
                <c:pt idx="1297">
                  <c:v>41177</c:v>
                </c:pt>
                <c:pt idx="1298">
                  <c:v>41176</c:v>
                </c:pt>
                <c:pt idx="1299">
                  <c:v>41173</c:v>
                </c:pt>
                <c:pt idx="1300">
                  <c:v>41172</c:v>
                </c:pt>
                <c:pt idx="1301">
                  <c:v>41171</c:v>
                </c:pt>
                <c:pt idx="1302">
                  <c:v>41170</c:v>
                </c:pt>
                <c:pt idx="1303">
                  <c:v>41166</c:v>
                </c:pt>
                <c:pt idx="1304">
                  <c:v>41165</c:v>
                </c:pt>
                <c:pt idx="1305">
                  <c:v>41164</c:v>
                </c:pt>
                <c:pt idx="1306">
                  <c:v>41163</c:v>
                </c:pt>
                <c:pt idx="1307">
                  <c:v>41162</c:v>
                </c:pt>
                <c:pt idx="1308">
                  <c:v>41159</c:v>
                </c:pt>
                <c:pt idx="1309">
                  <c:v>41158</c:v>
                </c:pt>
                <c:pt idx="1310">
                  <c:v>41157</c:v>
                </c:pt>
                <c:pt idx="1311">
                  <c:v>41156</c:v>
                </c:pt>
                <c:pt idx="1312">
                  <c:v>41155</c:v>
                </c:pt>
                <c:pt idx="1313">
                  <c:v>41152</c:v>
                </c:pt>
                <c:pt idx="1314">
                  <c:v>41151</c:v>
                </c:pt>
                <c:pt idx="1315">
                  <c:v>41150</c:v>
                </c:pt>
                <c:pt idx="1316">
                  <c:v>41149</c:v>
                </c:pt>
                <c:pt idx="1317">
                  <c:v>41148</c:v>
                </c:pt>
                <c:pt idx="1318">
                  <c:v>41145</c:v>
                </c:pt>
                <c:pt idx="1319">
                  <c:v>41144</c:v>
                </c:pt>
                <c:pt idx="1320">
                  <c:v>41143</c:v>
                </c:pt>
                <c:pt idx="1321">
                  <c:v>41142</c:v>
                </c:pt>
                <c:pt idx="1322">
                  <c:v>41141</c:v>
                </c:pt>
                <c:pt idx="1323">
                  <c:v>41138</c:v>
                </c:pt>
                <c:pt idx="1324">
                  <c:v>41137</c:v>
                </c:pt>
                <c:pt idx="1325">
                  <c:v>41136</c:v>
                </c:pt>
                <c:pt idx="1326">
                  <c:v>41135</c:v>
                </c:pt>
                <c:pt idx="1327">
                  <c:v>41134</c:v>
                </c:pt>
                <c:pt idx="1328">
                  <c:v>41131</c:v>
                </c:pt>
                <c:pt idx="1329">
                  <c:v>41130</c:v>
                </c:pt>
                <c:pt idx="1330">
                  <c:v>41129</c:v>
                </c:pt>
                <c:pt idx="1331">
                  <c:v>41128</c:v>
                </c:pt>
                <c:pt idx="1332">
                  <c:v>41127</c:v>
                </c:pt>
                <c:pt idx="1333">
                  <c:v>41124</c:v>
                </c:pt>
                <c:pt idx="1334">
                  <c:v>41123</c:v>
                </c:pt>
                <c:pt idx="1335">
                  <c:v>41122</c:v>
                </c:pt>
                <c:pt idx="1336">
                  <c:v>41121</c:v>
                </c:pt>
                <c:pt idx="1337">
                  <c:v>41120</c:v>
                </c:pt>
                <c:pt idx="1338">
                  <c:v>41117</c:v>
                </c:pt>
                <c:pt idx="1339">
                  <c:v>41116</c:v>
                </c:pt>
                <c:pt idx="1340">
                  <c:v>41115</c:v>
                </c:pt>
                <c:pt idx="1341">
                  <c:v>41114</c:v>
                </c:pt>
                <c:pt idx="1342">
                  <c:v>41113</c:v>
                </c:pt>
                <c:pt idx="1343">
                  <c:v>41110</c:v>
                </c:pt>
                <c:pt idx="1344">
                  <c:v>41109</c:v>
                </c:pt>
                <c:pt idx="1345">
                  <c:v>41108</c:v>
                </c:pt>
                <c:pt idx="1346">
                  <c:v>41107</c:v>
                </c:pt>
                <c:pt idx="1347">
                  <c:v>41103</c:v>
                </c:pt>
                <c:pt idx="1348">
                  <c:v>41102</c:v>
                </c:pt>
                <c:pt idx="1349">
                  <c:v>41101</c:v>
                </c:pt>
                <c:pt idx="1350">
                  <c:v>41100</c:v>
                </c:pt>
                <c:pt idx="1351">
                  <c:v>41099</c:v>
                </c:pt>
                <c:pt idx="1352">
                  <c:v>41096</c:v>
                </c:pt>
                <c:pt idx="1353">
                  <c:v>41095</c:v>
                </c:pt>
                <c:pt idx="1354">
                  <c:v>41094</c:v>
                </c:pt>
                <c:pt idx="1355">
                  <c:v>41093</c:v>
                </c:pt>
                <c:pt idx="1356">
                  <c:v>41092</c:v>
                </c:pt>
                <c:pt idx="1357">
                  <c:v>41089</c:v>
                </c:pt>
                <c:pt idx="1358">
                  <c:v>41088</c:v>
                </c:pt>
                <c:pt idx="1359">
                  <c:v>41087</c:v>
                </c:pt>
                <c:pt idx="1360">
                  <c:v>41086</c:v>
                </c:pt>
                <c:pt idx="1361">
                  <c:v>41085</c:v>
                </c:pt>
                <c:pt idx="1362">
                  <c:v>41082</c:v>
                </c:pt>
                <c:pt idx="1363">
                  <c:v>41081</c:v>
                </c:pt>
                <c:pt idx="1364">
                  <c:v>41080</c:v>
                </c:pt>
                <c:pt idx="1365">
                  <c:v>41079</c:v>
                </c:pt>
                <c:pt idx="1366">
                  <c:v>41078</c:v>
                </c:pt>
                <c:pt idx="1367">
                  <c:v>41075</c:v>
                </c:pt>
                <c:pt idx="1368">
                  <c:v>41074</c:v>
                </c:pt>
                <c:pt idx="1369">
                  <c:v>41073</c:v>
                </c:pt>
                <c:pt idx="1370">
                  <c:v>41072</c:v>
                </c:pt>
                <c:pt idx="1371">
                  <c:v>41071</c:v>
                </c:pt>
                <c:pt idx="1372">
                  <c:v>41068</c:v>
                </c:pt>
                <c:pt idx="1373">
                  <c:v>41067</c:v>
                </c:pt>
                <c:pt idx="1374">
                  <c:v>41066</c:v>
                </c:pt>
                <c:pt idx="1375">
                  <c:v>41065</c:v>
                </c:pt>
                <c:pt idx="1376">
                  <c:v>41064</c:v>
                </c:pt>
                <c:pt idx="1377">
                  <c:v>41061</c:v>
                </c:pt>
                <c:pt idx="1378">
                  <c:v>41060</c:v>
                </c:pt>
                <c:pt idx="1379">
                  <c:v>41059</c:v>
                </c:pt>
                <c:pt idx="1380">
                  <c:v>41058</c:v>
                </c:pt>
                <c:pt idx="1381">
                  <c:v>41057</c:v>
                </c:pt>
                <c:pt idx="1382">
                  <c:v>41054</c:v>
                </c:pt>
                <c:pt idx="1383">
                  <c:v>41053</c:v>
                </c:pt>
                <c:pt idx="1384">
                  <c:v>41052</c:v>
                </c:pt>
                <c:pt idx="1385">
                  <c:v>41051</c:v>
                </c:pt>
                <c:pt idx="1386">
                  <c:v>41050</c:v>
                </c:pt>
                <c:pt idx="1387">
                  <c:v>41047</c:v>
                </c:pt>
                <c:pt idx="1388">
                  <c:v>41046</c:v>
                </c:pt>
                <c:pt idx="1389">
                  <c:v>41045</c:v>
                </c:pt>
                <c:pt idx="1390">
                  <c:v>41044</c:v>
                </c:pt>
                <c:pt idx="1391">
                  <c:v>41043</c:v>
                </c:pt>
                <c:pt idx="1392">
                  <c:v>41040</c:v>
                </c:pt>
                <c:pt idx="1393">
                  <c:v>41039</c:v>
                </c:pt>
                <c:pt idx="1394">
                  <c:v>41038</c:v>
                </c:pt>
                <c:pt idx="1395">
                  <c:v>41037</c:v>
                </c:pt>
                <c:pt idx="1396">
                  <c:v>41036</c:v>
                </c:pt>
                <c:pt idx="1397">
                  <c:v>41031</c:v>
                </c:pt>
                <c:pt idx="1398">
                  <c:v>41030</c:v>
                </c:pt>
                <c:pt idx="1399">
                  <c:v>41026</c:v>
                </c:pt>
                <c:pt idx="1400">
                  <c:v>41025</c:v>
                </c:pt>
                <c:pt idx="1401">
                  <c:v>41024</c:v>
                </c:pt>
                <c:pt idx="1402">
                  <c:v>41023</c:v>
                </c:pt>
                <c:pt idx="1403">
                  <c:v>41022</c:v>
                </c:pt>
                <c:pt idx="1404">
                  <c:v>41019</c:v>
                </c:pt>
                <c:pt idx="1405">
                  <c:v>41018</c:v>
                </c:pt>
                <c:pt idx="1406">
                  <c:v>41017</c:v>
                </c:pt>
                <c:pt idx="1407">
                  <c:v>41016</c:v>
                </c:pt>
                <c:pt idx="1408">
                  <c:v>41015</c:v>
                </c:pt>
                <c:pt idx="1409">
                  <c:v>41012</c:v>
                </c:pt>
                <c:pt idx="1410">
                  <c:v>41011</c:v>
                </c:pt>
                <c:pt idx="1411">
                  <c:v>41010</c:v>
                </c:pt>
                <c:pt idx="1412">
                  <c:v>41009</c:v>
                </c:pt>
                <c:pt idx="1413">
                  <c:v>41008</c:v>
                </c:pt>
                <c:pt idx="1414">
                  <c:v>41005</c:v>
                </c:pt>
                <c:pt idx="1415">
                  <c:v>41004</c:v>
                </c:pt>
                <c:pt idx="1416">
                  <c:v>41003</c:v>
                </c:pt>
                <c:pt idx="1417">
                  <c:v>41002</c:v>
                </c:pt>
                <c:pt idx="1418">
                  <c:v>41001</c:v>
                </c:pt>
                <c:pt idx="1419">
                  <c:v>40998</c:v>
                </c:pt>
                <c:pt idx="1420">
                  <c:v>40997</c:v>
                </c:pt>
                <c:pt idx="1421">
                  <c:v>40996</c:v>
                </c:pt>
                <c:pt idx="1422">
                  <c:v>40995</c:v>
                </c:pt>
                <c:pt idx="1423">
                  <c:v>40994</c:v>
                </c:pt>
                <c:pt idx="1424">
                  <c:v>40991</c:v>
                </c:pt>
                <c:pt idx="1425">
                  <c:v>40990</c:v>
                </c:pt>
                <c:pt idx="1426">
                  <c:v>40989</c:v>
                </c:pt>
                <c:pt idx="1427">
                  <c:v>40987</c:v>
                </c:pt>
                <c:pt idx="1428">
                  <c:v>40984</c:v>
                </c:pt>
                <c:pt idx="1429">
                  <c:v>40983</c:v>
                </c:pt>
                <c:pt idx="1430">
                  <c:v>40982</c:v>
                </c:pt>
                <c:pt idx="1431">
                  <c:v>40981</c:v>
                </c:pt>
                <c:pt idx="1432">
                  <c:v>40980</c:v>
                </c:pt>
                <c:pt idx="1433">
                  <c:v>40977</c:v>
                </c:pt>
                <c:pt idx="1434">
                  <c:v>40976</c:v>
                </c:pt>
                <c:pt idx="1435">
                  <c:v>40975</c:v>
                </c:pt>
                <c:pt idx="1436">
                  <c:v>40974</c:v>
                </c:pt>
                <c:pt idx="1437">
                  <c:v>40973</c:v>
                </c:pt>
                <c:pt idx="1438">
                  <c:v>40970</c:v>
                </c:pt>
                <c:pt idx="1439">
                  <c:v>40969</c:v>
                </c:pt>
                <c:pt idx="1440">
                  <c:v>40968</c:v>
                </c:pt>
                <c:pt idx="1441">
                  <c:v>40967</c:v>
                </c:pt>
                <c:pt idx="1442">
                  <c:v>40966</c:v>
                </c:pt>
                <c:pt idx="1443">
                  <c:v>40963</c:v>
                </c:pt>
                <c:pt idx="1444">
                  <c:v>40962</c:v>
                </c:pt>
                <c:pt idx="1445">
                  <c:v>40961</c:v>
                </c:pt>
                <c:pt idx="1446">
                  <c:v>40960</c:v>
                </c:pt>
                <c:pt idx="1447">
                  <c:v>40959</c:v>
                </c:pt>
                <c:pt idx="1448">
                  <c:v>40956</c:v>
                </c:pt>
                <c:pt idx="1449">
                  <c:v>40955</c:v>
                </c:pt>
                <c:pt idx="1450">
                  <c:v>40954</c:v>
                </c:pt>
                <c:pt idx="1451">
                  <c:v>40953</c:v>
                </c:pt>
                <c:pt idx="1452">
                  <c:v>40952</c:v>
                </c:pt>
                <c:pt idx="1453">
                  <c:v>40949</c:v>
                </c:pt>
                <c:pt idx="1454">
                  <c:v>40948</c:v>
                </c:pt>
              </c:numCache>
            </c:numRef>
          </c:cat>
          <c:val>
            <c:numRef>
              <c:f>信用!$AC$26:$AC$1480</c:f>
              <c:numCache>
                <c:formatCode>#,##0"円"</c:formatCode>
                <c:ptCount val="1455"/>
                <c:pt idx="0">
                  <c:v>1016000.0000000023</c:v>
                </c:pt>
                <c:pt idx="1">
                  <c:v>1016000.0000000023</c:v>
                </c:pt>
                <c:pt idx="2">
                  <c:v>1016000.0000000023</c:v>
                </c:pt>
                <c:pt idx="3">
                  <c:v>1016000.0000000023</c:v>
                </c:pt>
                <c:pt idx="4">
                  <c:v>1016000.0000000028</c:v>
                </c:pt>
                <c:pt idx="5">
                  <c:v>1016000.0000000028</c:v>
                </c:pt>
                <c:pt idx="6">
                  <c:v>1016000.0000000028</c:v>
                </c:pt>
                <c:pt idx="7">
                  <c:v>1016000.0000000028</c:v>
                </c:pt>
                <c:pt idx="8">
                  <c:v>1020000.0000000028</c:v>
                </c:pt>
                <c:pt idx="9">
                  <c:v>1020000.0000000028</c:v>
                </c:pt>
                <c:pt idx="10">
                  <c:v>1027000.0000000028</c:v>
                </c:pt>
                <c:pt idx="11">
                  <c:v>1019000.0000000028</c:v>
                </c:pt>
                <c:pt idx="12">
                  <c:v>1019000.0000000028</c:v>
                </c:pt>
                <c:pt idx="13">
                  <c:v>1019000.0000000028</c:v>
                </c:pt>
                <c:pt idx="14">
                  <c:v>1019000.0000000028</c:v>
                </c:pt>
                <c:pt idx="15">
                  <c:v>1019000.0000000028</c:v>
                </c:pt>
                <c:pt idx="16">
                  <c:v>1019000.0000000028</c:v>
                </c:pt>
                <c:pt idx="17">
                  <c:v>1067000.0000000028</c:v>
                </c:pt>
                <c:pt idx="18">
                  <c:v>1048000.0000000028</c:v>
                </c:pt>
                <c:pt idx="19">
                  <c:v>1048000.0000000028</c:v>
                </c:pt>
                <c:pt idx="20">
                  <c:v>1048000.0000000028</c:v>
                </c:pt>
                <c:pt idx="21">
                  <c:v>1048000.0000000028</c:v>
                </c:pt>
                <c:pt idx="22">
                  <c:v>1048000.0000000028</c:v>
                </c:pt>
                <c:pt idx="23">
                  <c:v>1048000.0000000028</c:v>
                </c:pt>
                <c:pt idx="24">
                  <c:v>1052000.0000000028</c:v>
                </c:pt>
                <c:pt idx="25">
                  <c:v>1026000.0000000028</c:v>
                </c:pt>
                <c:pt idx="26">
                  <c:v>1030000.0000000028</c:v>
                </c:pt>
                <c:pt idx="27">
                  <c:v>1030000.0000000028</c:v>
                </c:pt>
                <c:pt idx="28">
                  <c:v>1030000.0000000028</c:v>
                </c:pt>
                <c:pt idx="29">
                  <c:v>1030000.0000000028</c:v>
                </c:pt>
                <c:pt idx="30">
                  <c:v>1070000.0000000028</c:v>
                </c:pt>
                <c:pt idx="31">
                  <c:v>1070000.0000000028</c:v>
                </c:pt>
                <c:pt idx="32">
                  <c:v>1070000.0000000028</c:v>
                </c:pt>
                <c:pt idx="33">
                  <c:v>1070000.0000000028</c:v>
                </c:pt>
                <c:pt idx="34">
                  <c:v>1070000.0000000028</c:v>
                </c:pt>
                <c:pt idx="35">
                  <c:v>1087000.0000000028</c:v>
                </c:pt>
                <c:pt idx="36">
                  <c:v>1087000.0000000028</c:v>
                </c:pt>
                <c:pt idx="37">
                  <c:v>1087000.0000000028</c:v>
                </c:pt>
                <c:pt idx="38">
                  <c:v>1102000.0000000028</c:v>
                </c:pt>
                <c:pt idx="39">
                  <c:v>1075000.0000000028</c:v>
                </c:pt>
                <c:pt idx="40">
                  <c:v>1054000.0000000028</c:v>
                </c:pt>
                <c:pt idx="41">
                  <c:v>1037000.0000000028</c:v>
                </c:pt>
                <c:pt idx="42">
                  <c:v>1037000.0000000028</c:v>
                </c:pt>
                <c:pt idx="43">
                  <c:v>1037000.0000000028</c:v>
                </c:pt>
                <c:pt idx="44">
                  <c:v>1019000.0000000028</c:v>
                </c:pt>
                <c:pt idx="45">
                  <c:v>1039000.0000000028</c:v>
                </c:pt>
                <c:pt idx="46">
                  <c:v>1039000.0000000028</c:v>
                </c:pt>
                <c:pt idx="47">
                  <c:v>1039000.0000000028</c:v>
                </c:pt>
                <c:pt idx="48">
                  <c:v>1056000.0000000028</c:v>
                </c:pt>
                <c:pt idx="49">
                  <c:v>1056000.0000000023</c:v>
                </c:pt>
                <c:pt idx="50">
                  <c:v>1056000.0000000023</c:v>
                </c:pt>
                <c:pt idx="51">
                  <c:v>1095000.0000000023</c:v>
                </c:pt>
                <c:pt idx="52">
                  <c:v>1095000.0000000023</c:v>
                </c:pt>
                <c:pt idx="53">
                  <c:v>1095000.0000000023</c:v>
                </c:pt>
                <c:pt idx="54">
                  <c:v>1095000.0000000023</c:v>
                </c:pt>
                <c:pt idx="55">
                  <c:v>1110000.0000000023</c:v>
                </c:pt>
                <c:pt idx="56">
                  <c:v>1110000.0000000023</c:v>
                </c:pt>
                <c:pt idx="57">
                  <c:v>1115000.0000000028</c:v>
                </c:pt>
                <c:pt idx="58">
                  <c:v>1115000.0000000028</c:v>
                </c:pt>
                <c:pt idx="59">
                  <c:v>1115000.0000000023</c:v>
                </c:pt>
                <c:pt idx="60">
                  <c:v>1142000.0000000023</c:v>
                </c:pt>
                <c:pt idx="61">
                  <c:v>1145000.0000000023</c:v>
                </c:pt>
                <c:pt idx="62">
                  <c:v>1145000.0000000023</c:v>
                </c:pt>
                <c:pt idx="63">
                  <c:v>1144000.0000000028</c:v>
                </c:pt>
                <c:pt idx="64">
                  <c:v>1144000.0000000028</c:v>
                </c:pt>
                <c:pt idx="65">
                  <c:v>1157000.0000000023</c:v>
                </c:pt>
                <c:pt idx="66">
                  <c:v>1157000.0000000023</c:v>
                </c:pt>
                <c:pt idx="67">
                  <c:v>1157000.0000000023</c:v>
                </c:pt>
                <c:pt idx="68">
                  <c:v>1157000.0000000028</c:v>
                </c:pt>
                <c:pt idx="69">
                  <c:v>1159000.0000000028</c:v>
                </c:pt>
                <c:pt idx="70">
                  <c:v>1159000.0000000023</c:v>
                </c:pt>
                <c:pt idx="71">
                  <c:v>1175000.0000000028</c:v>
                </c:pt>
                <c:pt idx="72">
                  <c:v>1175000.0000000028</c:v>
                </c:pt>
                <c:pt idx="73">
                  <c:v>1175000.0000000028</c:v>
                </c:pt>
                <c:pt idx="74">
                  <c:v>1174000.0000000028</c:v>
                </c:pt>
                <c:pt idx="75">
                  <c:v>1174000.0000000028</c:v>
                </c:pt>
                <c:pt idx="76">
                  <c:v>1174000.0000000023</c:v>
                </c:pt>
                <c:pt idx="77">
                  <c:v>1174000.0000000023</c:v>
                </c:pt>
                <c:pt idx="78">
                  <c:v>1220000.0000000028</c:v>
                </c:pt>
                <c:pt idx="79">
                  <c:v>1235000.0000000028</c:v>
                </c:pt>
                <c:pt idx="80">
                  <c:v>1235000.0000000033</c:v>
                </c:pt>
                <c:pt idx="81">
                  <c:v>1235000.0000000033</c:v>
                </c:pt>
                <c:pt idx="82">
                  <c:v>1235000.0000000028</c:v>
                </c:pt>
                <c:pt idx="83">
                  <c:v>1252000.0000000028</c:v>
                </c:pt>
                <c:pt idx="84">
                  <c:v>1252000.0000000028</c:v>
                </c:pt>
                <c:pt idx="85">
                  <c:v>1249000.0000000028</c:v>
                </c:pt>
                <c:pt idx="86">
                  <c:v>1237000.0000000028</c:v>
                </c:pt>
                <c:pt idx="87">
                  <c:v>1232000.0000000028</c:v>
                </c:pt>
                <c:pt idx="88">
                  <c:v>1232000.0000000028</c:v>
                </c:pt>
                <c:pt idx="89">
                  <c:v>1232000.0000000028</c:v>
                </c:pt>
                <c:pt idx="90">
                  <c:v>1232000.0000000028</c:v>
                </c:pt>
                <c:pt idx="91">
                  <c:v>1232000.0000000028</c:v>
                </c:pt>
                <c:pt idx="92">
                  <c:v>1231000.0000000028</c:v>
                </c:pt>
                <c:pt idx="93">
                  <c:v>1231000.0000000033</c:v>
                </c:pt>
                <c:pt idx="94">
                  <c:v>1240000.0000000028</c:v>
                </c:pt>
                <c:pt idx="95">
                  <c:v>1240000.0000000028</c:v>
                </c:pt>
                <c:pt idx="96">
                  <c:v>1239000.0000000028</c:v>
                </c:pt>
                <c:pt idx="97">
                  <c:v>1239000.0000000028</c:v>
                </c:pt>
                <c:pt idx="98">
                  <c:v>1224000.0000000028</c:v>
                </c:pt>
                <c:pt idx="99">
                  <c:v>1206000.0000000028</c:v>
                </c:pt>
                <c:pt idx="100">
                  <c:v>1206000.0000000023</c:v>
                </c:pt>
                <c:pt idx="101">
                  <c:v>1206000.0000000023</c:v>
                </c:pt>
                <c:pt idx="102">
                  <c:v>1233000.0000000028</c:v>
                </c:pt>
                <c:pt idx="103">
                  <c:v>1207000.0000000023</c:v>
                </c:pt>
                <c:pt idx="104">
                  <c:v>1179000.0000000028</c:v>
                </c:pt>
                <c:pt idx="105">
                  <c:v>1169000.0000000028</c:v>
                </c:pt>
                <c:pt idx="106">
                  <c:v>1169000.0000000028</c:v>
                </c:pt>
                <c:pt idx="107">
                  <c:v>1183000.0000000023</c:v>
                </c:pt>
                <c:pt idx="108">
                  <c:v>1176000.0000000023</c:v>
                </c:pt>
                <c:pt idx="109">
                  <c:v>1176000.0000000028</c:v>
                </c:pt>
                <c:pt idx="110">
                  <c:v>1166000.0000000028</c:v>
                </c:pt>
                <c:pt idx="111">
                  <c:v>1166000.0000000023</c:v>
                </c:pt>
                <c:pt idx="112">
                  <c:v>1165000.0000000028</c:v>
                </c:pt>
                <c:pt idx="113">
                  <c:v>1152000.0000000028</c:v>
                </c:pt>
                <c:pt idx="114">
                  <c:v>1152000.0000000023</c:v>
                </c:pt>
                <c:pt idx="115">
                  <c:v>1152000.0000000028</c:v>
                </c:pt>
                <c:pt idx="116">
                  <c:v>1157000.0000000023</c:v>
                </c:pt>
                <c:pt idx="117">
                  <c:v>1135000.0000000023</c:v>
                </c:pt>
                <c:pt idx="118">
                  <c:v>1135000.0000000028</c:v>
                </c:pt>
                <c:pt idx="119">
                  <c:v>1142000.0000000028</c:v>
                </c:pt>
                <c:pt idx="120">
                  <c:v>1135000.0000000028</c:v>
                </c:pt>
                <c:pt idx="121">
                  <c:v>1135000.0000000023</c:v>
                </c:pt>
                <c:pt idx="122">
                  <c:v>1146000.0000000023</c:v>
                </c:pt>
                <c:pt idx="123">
                  <c:v>1119000.0000000023</c:v>
                </c:pt>
                <c:pt idx="124">
                  <c:v>1119000.0000000023</c:v>
                </c:pt>
                <c:pt idx="125">
                  <c:v>1123000.0000000023</c:v>
                </c:pt>
                <c:pt idx="126">
                  <c:v>1110000.0000000023</c:v>
                </c:pt>
                <c:pt idx="127">
                  <c:v>1110000.0000000023</c:v>
                </c:pt>
                <c:pt idx="128">
                  <c:v>1110000.0000000023</c:v>
                </c:pt>
                <c:pt idx="129">
                  <c:v>1110000.0000000023</c:v>
                </c:pt>
                <c:pt idx="130">
                  <c:v>1116000.0000000023</c:v>
                </c:pt>
                <c:pt idx="131">
                  <c:v>1115000.0000000023</c:v>
                </c:pt>
                <c:pt idx="132">
                  <c:v>1115000.0000000023</c:v>
                </c:pt>
                <c:pt idx="133">
                  <c:v>1115000.0000000023</c:v>
                </c:pt>
                <c:pt idx="134">
                  <c:v>1115000.0000000023</c:v>
                </c:pt>
                <c:pt idx="135">
                  <c:v>1121000.0000000023</c:v>
                </c:pt>
                <c:pt idx="136">
                  <c:v>1121000.0000000023</c:v>
                </c:pt>
                <c:pt idx="137">
                  <c:v>1121000.0000000023</c:v>
                </c:pt>
                <c:pt idx="138">
                  <c:v>1122000.0000000023</c:v>
                </c:pt>
                <c:pt idx="139">
                  <c:v>1122000.0000000023</c:v>
                </c:pt>
                <c:pt idx="140">
                  <c:v>1128000.0000000023</c:v>
                </c:pt>
                <c:pt idx="141">
                  <c:v>1128000.0000000028</c:v>
                </c:pt>
                <c:pt idx="142">
                  <c:v>1141000.0000000023</c:v>
                </c:pt>
                <c:pt idx="143">
                  <c:v>1141000.0000000023</c:v>
                </c:pt>
                <c:pt idx="144">
                  <c:v>1134000.0000000023</c:v>
                </c:pt>
                <c:pt idx="145">
                  <c:v>1134000.0000000023</c:v>
                </c:pt>
                <c:pt idx="146">
                  <c:v>1134000.0000000023</c:v>
                </c:pt>
                <c:pt idx="147">
                  <c:v>1134000.0000000028</c:v>
                </c:pt>
                <c:pt idx="148">
                  <c:v>1138000.0000000023</c:v>
                </c:pt>
                <c:pt idx="149">
                  <c:v>1138000.0000000028</c:v>
                </c:pt>
                <c:pt idx="150">
                  <c:v>1138000.0000000023</c:v>
                </c:pt>
                <c:pt idx="151">
                  <c:v>1138000.0000000023</c:v>
                </c:pt>
                <c:pt idx="152">
                  <c:v>1138000.0000000023</c:v>
                </c:pt>
                <c:pt idx="153">
                  <c:v>1151000.0000000023</c:v>
                </c:pt>
                <c:pt idx="154">
                  <c:v>1127000.0000000023</c:v>
                </c:pt>
                <c:pt idx="155">
                  <c:v>1129000.0000000023</c:v>
                </c:pt>
                <c:pt idx="156">
                  <c:v>1127000.0000000023</c:v>
                </c:pt>
                <c:pt idx="157">
                  <c:v>1111000.0000000023</c:v>
                </c:pt>
                <c:pt idx="158">
                  <c:v>1111000.0000000023</c:v>
                </c:pt>
                <c:pt idx="159">
                  <c:v>1125000.0000000023</c:v>
                </c:pt>
                <c:pt idx="160">
                  <c:v>1125000.0000000023</c:v>
                </c:pt>
                <c:pt idx="161">
                  <c:v>1125000.0000000023</c:v>
                </c:pt>
                <c:pt idx="162">
                  <c:v>1152000.0000000023</c:v>
                </c:pt>
                <c:pt idx="163">
                  <c:v>1106000.0000000023</c:v>
                </c:pt>
                <c:pt idx="164">
                  <c:v>1106000.0000000023</c:v>
                </c:pt>
                <c:pt idx="165">
                  <c:v>1066000.0000000023</c:v>
                </c:pt>
                <c:pt idx="166">
                  <c:v>1047000.0000000023</c:v>
                </c:pt>
                <c:pt idx="167">
                  <c:v>1047000.0000000023</c:v>
                </c:pt>
                <c:pt idx="168">
                  <c:v>1047000.0000000023</c:v>
                </c:pt>
                <c:pt idx="169">
                  <c:v>1047000.0000000023</c:v>
                </c:pt>
                <c:pt idx="170">
                  <c:v>1047000.0000000023</c:v>
                </c:pt>
                <c:pt idx="171">
                  <c:v>1047000.0000000028</c:v>
                </c:pt>
                <c:pt idx="172">
                  <c:v>1062000.0000000023</c:v>
                </c:pt>
                <c:pt idx="173">
                  <c:v>1078000.0000000023</c:v>
                </c:pt>
                <c:pt idx="174">
                  <c:v>1078000.0000000023</c:v>
                </c:pt>
                <c:pt idx="175">
                  <c:v>1078000.0000000023</c:v>
                </c:pt>
                <c:pt idx="176">
                  <c:v>1078000.0000000023</c:v>
                </c:pt>
                <c:pt idx="177">
                  <c:v>1078000.0000000023</c:v>
                </c:pt>
                <c:pt idx="178">
                  <c:v>1078000.0000000023</c:v>
                </c:pt>
                <c:pt idx="179">
                  <c:v>1078000.0000000023</c:v>
                </c:pt>
                <c:pt idx="180">
                  <c:v>1105000.0000000023</c:v>
                </c:pt>
                <c:pt idx="181">
                  <c:v>1105000.0000000023</c:v>
                </c:pt>
                <c:pt idx="182">
                  <c:v>1126000.0000000023</c:v>
                </c:pt>
                <c:pt idx="183">
                  <c:v>1125000.0000000023</c:v>
                </c:pt>
                <c:pt idx="184">
                  <c:v>1116000.0000000023</c:v>
                </c:pt>
                <c:pt idx="185">
                  <c:v>1088000.0000000023</c:v>
                </c:pt>
                <c:pt idx="186">
                  <c:v>1069000.0000000023</c:v>
                </c:pt>
                <c:pt idx="187">
                  <c:v>1069000.0000000023</c:v>
                </c:pt>
                <c:pt idx="188">
                  <c:v>1069000.0000000023</c:v>
                </c:pt>
                <c:pt idx="189">
                  <c:v>1077000.0000000028</c:v>
                </c:pt>
                <c:pt idx="190">
                  <c:v>1036000.0000000028</c:v>
                </c:pt>
                <c:pt idx="191">
                  <c:v>1017000.0000000023</c:v>
                </c:pt>
                <c:pt idx="192">
                  <c:v>997000.00000000233</c:v>
                </c:pt>
                <c:pt idx="193">
                  <c:v>997000.00000000233</c:v>
                </c:pt>
                <c:pt idx="194">
                  <c:v>964000.00000000279</c:v>
                </c:pt>
                <c:pt idx="195">
                  <c:v>948000.00000000279</c:v>
                </c:pt>
                <c:pt idx="196">
                  <c:v>948000.00000000233</c:v>
                </c:pt>
                <c:pt idx="197">
                  <c:v>976000.00000000233</c:v>
                </c:pt>
                <c:pt idx="198">
                  <c:v>976000.00000000279</c:v>
                </c:pt>
                <c:pt idx="199">
                  <c:v>976000.00000000279</c:v>
                </c:pt>
                <c:pt idx="200">
                  <c:v>979000.00000000279</c:v>
                </c:pt>
                <c:pt idx="201">
                  <c:v>934000.00000000279</c:v>
                </c:pt>
                <c:pt idx="202">
                  <c:v>934000.00000000279</c:v>
                </c:pt>
                <c:pt idx="203">
                  <c:v>934000.00000000279</c:v>
                </c:pt>
                <c:pt idx="204">
                  <c:v>924000.00000000279</c:v>
                </c:pt>
                <c:pt idx="205">
                  <c:v>926000.00000000279</c:v>
                </c:pt>
                <c:pt idx="206">
                  <c:v>926000.00000000279</c:v>
                </c:pt>
                <c:pt idx="207">
                  <c:v>926000.00000000279</c:v>
                </c:pt>
                <c:pt idx="208">
                  <c:v>926000.00000000279</c:v>
                </c:pt>
                <c:pt idx="209">
                  <c:v>926000.00000000279</c:v>
                </c:pt>
                <c:pt idx="210">
                  <c:v>926000.00000000279</c:v>
                </c:pt>
                <c:pt idx="211">
                  <c:v>916000.00000000279</c:v>
                </c:pt>
                <c:pt idx="212">
                  <c:v>914000.00000000279</c:v>
                </c:pt>
                <c:pt idx="213">
                  <c:v>914000.00000000279</c:v>
                </c:pt>
                <c:pt idx="214">
                  <c:v>914000.00000000279</c:v>
                </c:pt>
                <c:pt idx="215">
                  <c:v>914000.00000000279</c:v>
                </c:pt>
                <c:pt idx="216">
                  <c:v>927000.00000000279</c:v>
                </c:pt>
                <c:pt idx="217">
                  <c:v>927000.00000000279</c:v>
                </c:pt>
                <c:pt idx="218">
                  <c:v>924000.00000000279</c:v>
                </c:pt>
                <c:pt idx="219">
                  <c:v>924000.00000000279</c:v>
                </c:pt>
                <c:pt idx="220">
                  <c:v>924000.00000000233</c:v>
                </c:pt>
                <c:pt idx="221">
                  <c:v>937000.00000000233</c:v>
                </c:pt>
                <c:pt idx="222">
                  <c:v>944000.00000000233</c:v>
                </c:pt>
                <c:pt idx="223">
                  <c:v>934000.00000000233</c:v>
                </c:pt>
                <c:pt idx="224">
                  <c:v>934000.00000000233</c:v>
                </c:pt>
                <c:pt idx="225">
                  <c:v>958000.00000000279</c:v>
                </c:pt>
                <c:pt idx="226">
                  <c:v>958000.00000000233</c:v>
                </c:pt>
                <c:pt idx="227">
                  <c:v>958000.00000000233</c:v>
                </c:pt>
                <c:pt idx="228">
                  <c:v>995000.00000000279</c:v>
                </c:pt>
                <c:pt idx="229">
                  <c:v>995000.00000000279</c:v>
                </c:pt>
                <c:pt idx="230">
                  <c:v>1002000.0000000028</c:v>
                </c:pt>
                <c:pt idx="231">
                  <c:v>1002000.0000000028</c:v>
                </c:pt>
                <c:pt idx="232">
                  <c:v>1002000.0000000028</c:v>
                </c:pt>
                <c:pt idx="233">
                  <c:v>1002000.0000000028</c:v>
                </c:pt>
                <c:pt idx="234">
                  <c:v>975000.00000000279</c:v>
                </c:pt>
                <c:pt idx="235">
                  <c:v>959000.00000000233</c:v>
                </c:pt>
                <c:pt idx="236">
                  <c:v>917000.00000000279</c:v>
                </c:pt>
                <c:pt idx="237">
                  <c:v>917000.00000000279</c:v>
                </c:pt>
                <c:pt idx="238">
                  <c:v>917000.00000000279</c:v>
                </c:pt>
                <c:pt idx="239">
                  <c:v>917000.00000000279</c:v>
                </c:pt>
                <c:pt idx="240">
                  <c:v>925000.00000000233</c:v>
                </c:pt>
                <c:pt idx="241">
                  <c:v>872000.00000000233</c:v>
                </c:pt>
                <c:pt idx="242">
                  <c:v>872000.00000000279</c:v>
                </c:pt>
                <c:pt idx="243">
                  <c:v>872000.00000000233</c:v>
                </c:pt>
                <c:pt idx="244">
                  <c:v>915000.00000000233</c:v>
                </c:pt>
                <c:pt idx="245">
                  <c:v>905000.00000000233</c:v>
                </c:pt>
                <c:pt idx="246">
                  <c:v>905000.00000000233</c:v>
                </c:pt>
                <c:pt idx="247">
                  <c:v>905000.00000000233</c:v>
                </c:pt>
                <c:pt idx="248">
                  <c:v>916000.00000000233</c:v>
                </c:pt>
                <c:pt idx="249">
                  <c:v>916000.00000000233</c:v>
                </c:pt>
                <c:pt idx="250">
                  <c:v>951000.00000000233</c:v>
                </c:pt>
                <c:pt idx="251">
                  <c:v>928000.00000000233</c:v>
                </c:pt>
                <c:pt idx="252">
                  <c:v>928000.00000000233</c:v>
                </c:pt>
                <c:pt idx="253">
                  <c:v>928000.00000000186</c:v>
                </c:pt>
                <c:pt idx="254">
                  <c:v>987000.00000000233</c:v>
                </c:pt>
                <c:pt idx="255">
                  <c:v>993000.00000000233</c:v>
                </c:pt>
                <c:pt idx="256">
                  <c:v>993000.00000000233</c:v>
                </c:pt>
                <c:pt idx="257">
                  <c:v>993000.00000000233</c:v>
                </c:pt>
                <c:pt idx="258">
                  <c:v>1001000.0000000023</c:v>
                </c:pt>
                <c:pt idx="259">
                  <c:v>978000.00000000233</c:v>
                </c:pt>
                <c:pt idx="260">
                  <c:v>978000.00000000233</c:v>
                </c:pt>
                <c:pt idx="261">
                  <c:v>976000.00000000186</c:v>
                </c:pt>
                <c:pt idx="262">
                  <c:v>961000.00000000186</c:v>
                </c:pt>
                <c:pt idx="263">
                  <c:v>961000.00000000233</c:v>
                </c:pt>
                <c:pt idx="264">
                  <c:v>961000.00000000186</c:v>
                </c:pt>
                <c:pt idx="265">
                  <c:v>961000.00000000186</c:v>
                </c:pt>
                <c:pt idx="266">
                  <c:v>961000.00000000186</c:v>
                </c:pt>
                <c:pt idx="267">
                  <c:v>961000.00000000186</c:v>
                </c:pt>
                <c:pt idx="268">
                  <c:v>961000.00000000233</c:v>
                </c:pt>
                <c:pt idx="269">
                  <c:v>961000.00000000186</c:v>
                </c:pt>
                <c:pt idx="270">
                  <c:v>961000.00000000233</c:v>
                </c:pt>
                <c:pt idx="271">
                  <c:v>961000.00000000233</c:v>
                </c:pt>
                <c:pt idx="272">
                  <c:v>961000.00000000186</c:v>
                </c:pt>
                <c:pt idx="273">
                  <c:v>961000.00000000186</c:v>
                </c:pt>
                <c:pt idx="274">
                  <c:v>961000.00000000233</c:v>
                </c:pt>
                <c:pt idx="275">
                  <c:v>961000.00000000233</c:v>
                </c:pt>
                <c:pt idx="276">
                  <c:v>961000.00000000233</c:v>
                </c:pt>
                <c:pt idx="277">
                  <c:v>961000.00000000233</c:v>
                </c:pt>
                <c:pt idx="278">
                  <c:v>1002000.0000000019</c:v>
                </c:pt>
                <c:pt idx="279">
                  <c:v>1002000.0000000019</c:v>
                </c:pt>
                <c:pt idx="280">
                  <c:v>1002000.0000000019</c:v>
                </c:pt>
                <c:pt idx="281">
                  <c:v>1003000.0000000023</c:v>
                </c:pt>
                <c:pt idx="282">
                  <c:v>1003000.0000000023</c:v>
                </c:pt>
                <c:pt idx="283">
                  <c:v>1003000.0000000023</c:v>
                </c:pt>
                <c:pt idx="284">
                  <c:v>1003000.0000000023</c:v>
                </c:pt>
                <c:pt idx="285">
                  <c:v>1003000.0000000023</c:v>
                </c:pt>
                <c:pt idx="286">
                  <c:v>1003000.0000000021</c:v>
                </c:pt>
                <c:pt idx="287">
                  <c:v>1003000.0000000023</c:v>
                </c:pt>
                <c:pt idx="288">
                  <c:v>1003000.0000000028</c:v>
                </c:pt>
                <c:pt idx="289">
                  <c:v>1003000.0000000026</c:v>
                </c:pt>
                <c:pt idx="290">
                  <c:v>1003000.0000000026</c:v>
                </c:pt>
                <c:pt idx="291">
                  <c:v>1003000.0000000028</c:v>
                </c:pt>
                <c:pt idx="292">
                  <c:v>1034000.0000000028</c:v>
                </c:pt>
                <c:pt idx="293">
                  <c:v>1016000.0000000028</c:v>
                </c:pt>
                <c:pt idx="294">
                  <c:v>1016000.0000000028</c:v>
                </c:pt>
                <c:pt idx="295">
                  <c:v>1016000.0000000026</c:v>
                </c:pt>
                <c:pt idx="296">
                  <c:v>1016000.000000003</c:v>
                </c:pt>
                <c:pt idx="297">
                  <c:v>1016000.0000000028</c:v>
                </c:pt>
                <c:pt idx="298">
                  <c:v>1029000.0000000028</c:v>
                </c:pt>
                <c:pt idx="299">
                  <c:v>1029000.000000003</c:v>
                </c:pt>
                <c:pt idx="300">
                  <c:v>1044000.000000003</c:v>
                </c:pt>
                <c:pt idx="301">
                  <c:v>1044000.000000003</c:v>
                </c:pt>
                <c:pt idx="302">
                  <c:v>1044000.000000003</c:v>
                </c:pt>
                <c:pt idx="303">
                  <c:v>1044000.0000000028</c:v>
                </c:pt>
                <c:pt idx="304">
                  <c:v>1051000.0000000028</c:v>
                </c:pt>
                <c:pt idx="305">
                  <c:v>1051000.0000000028</c:v>
                </c:pt>
                <c:pt idx="306">
                  <c:v>1055000.0000000028</c:v>
                </c:pt>
                <c:pt idx="307">
                  <c:v>1055000.0000000028</c:v>
                </c:pt>
                <c:pt idx="308">
                  <c:v>1053000.0000000028</c:v>
                </c:pt>
                <c:pt idx="309">
                  <c:v>1053000.0000000026</c:v>
                </c:pt>
                <c:pt idx="310">
                  <c:v>1045000.0000000026</c:v>
                </c:pt>
                <c:pt idx="311">
                  <c:v>1045000.0000000028</c:v>
                </c:pt>
                <c:pt idx="312">
                  <c:v>1045000.000000003</c:v>
                </c:pt>
                <c:pt idx="313">
                  <c:v>1045000.0000000028</c:v>
                </c:pt>
                <c:pt idx="314">
                  <c:v>1045000.0000000028</c:v>
                </c:pt>
                <c:pt idx="315">
                  <c:v>1046000.0000000028</c:v>
                </c:pt>
                <c:pt idx="316">
                  <c:v>1046000.000000003</c:v>
                </c:pt>
                <c:pt idx="317">
                  <c:v>1057000.0000000026</c:v>
                </c:pt>
                <c:pt idx="318">
                  <c:v>988000.00000000303</c:v>
                </c:pt>
                <c:pt idx="319">
                  <c:v>968000.00000000303</c:v>
                </c:pt>
                <c:pt idx="320">
                  <c:v>968000.00000000303</c:v>
                </c:pt>
                <c:pt idx="321">
                  <c:v>968000.00000000303</c:v>
                </c:pt>
                <c:pt idx="322">
                  <c:v>968000.00000000279</c:v>
                </c:pt>
                <c:pt idx="323">
                  <c:v>968000.00000000303</c:v>
                </c:pt>
                <c:pt idx="324">
                  <c:v>997000.00000000303</c:v>
                </c:pt>
                <c:pt idx="325">
                  <c:v>969000.00000000303</c:v>
                </c:pt>
                <c:pt idx="326">
                  <c:v>951000.00000000303</c:v>
                </c:pt>
                <c:pt idx="327">
                  <c:v>922000.00000000303</c:v>
                </c:pt>
                <c:pt idx="328">
                  <c:v>922000.00000000303</c:v>
                </c:pt>
                <c:pt idx="329">
                  <c:v>928000.00000000303</c:v>
                </c:pt>
                <c:pt idx="330">
                  <c:v>915000.00000000279</c:v>
                </c:pt>
                <c:pt idx="331">
                  <c:v>915000.00000000279</c:v>
                </c:pt>
                <c:pt idx="332">
                  <c:v>915000.00000000279</c:v>
                </c:pt>
                <c:pt idx="333">
                  <c:v>923000.00000000279</c:v>
                </c:pt>
                <c:pt idx="334">
                  <c:v>923000.00000000256</c:v>
                </c:pt>
                <c:pt idx="335">
                  <c:v>923000.00000000256</c:v>
                </c:pt>
                <c:pt idx="336">
                  <c:v>923000.00000000233</c:v>
                </c:pt>
                <c:pt idx="337">
                  <c:v>923000.00000000233</c:v>
                </c:pt>
                <c:pt idx="338">
                  <c:v>923000.00000000233</c:v>
                </c:pt>
                <c:pt idx="339">
                  <c:v>911000.00000000256</c:v>
                </c:pt>
                <c:pt idx="340">
                  <c:v>911000.00000000256</c:v>
                </c:pt>
                <c:pt idx="341">
                  <c:v>911000.00000000233</c:v>
                </c:pt>
                <c:pt idx="342">
                  <c:v>904000.00000000256</c:v>
                </c:pt>
                <c:pt idx="343">
                  <c:v>904000.00000000256</c:v>
                </c:pt>
                <c:pt idx="344">
                  <c:v>904000.00000000256</c:v>
                </c:pt>
                <c:pt idx="345">
                  <c:v>904000.00000000256</c:v>
                </c:pt>
                <c:pt idx="346">
                  <c:v>954000.00000000256</c:v>
                </c:pt>
                <c:pt idx="347">
                  <c:v>954000.00000000256</c:v>
                </c:pt>
                <c:pt idx="348">
                  <c:v>954000.00000000256</c:v>
                </c:pt>
                <c:pt idx="349">
                  <c:v>952000.00000000256</c:v>
                </c:pt>
                <c:pt idx="350">
                  <c:v>952000.00000000256</c:v>
                </c:pt>
                <c:pt idx="351">
                  <c:v>952000.00000000256</c:v>
                </c:pt>
                <c:pt idx="352">
                  <c:v>952000.00000000256</c:v>
                </c:pt>
                <c:pt idx="353">
                  <c:v>952000.00000000256</c:v>
                </c:pt>
                <c:pt idx="354">
                  <c:v>977000.00000000256</c:v>
                </c:pt>
                <c:pt idx="355">
                  <c:v>977000.00000000279</c:v>
                </c:pt>
                <c:pt idx="356">
                  <c:v>977000.00000000279</c:v>
                </c:pt>
                <c:pt idx="357">
                  <c:v>977000.00000000256</c:v>
                </c:pt>
                <c:pt idx="358">
                  <c:v>1067000.0000000028</c:v>
                </c:pt>
                <c:pt idx="359">
                  <c:v>1067000.0000000028</c:v>
                </c:pt>
                <c:pt idx="360">
                  <c:v>1077000.0000000028</c:v>
                </c:pt>
                <c:pt idx="361">
                  <c:v>1077000.0000000028</c:v>
                </c:pt>
                <c:pt idx="362">
                  <c:v>1063000.0000000028</c:v>
                </c:pt>
                <c:pt idx="363">
                  <c:v>1063000.0000000028</c:v>
                </c:pt>
                <c:pt idx="364">
                  <c:v>1078000.0000000026</c:v>
                </c:pt>
                <c:pt idx="365">
                  <c:v>1078000.0000000028</c:v>
                </c:pt>
                <c:pt idx="366">
                  <c:v>1078000.0000000028</c:v>
                </c:pt>
                <c:pt idx="367">
                  <c:v>1078000.0000000028</c:v>
                </c:pt>
                <c:pt idx="368">
                  <c:v>1078000.0000000028</c:v>
                </c:pt>
                <c:pt idx="369">
                  <c:v>1078000.0000000028</c:v>
                </c:pt>
                <c:pt idx="370">
                  <c:v>1078000.0000000026</c:v>
                </c:pt>
                <c:pt idx="371">
                  <c:v>1121000.0000000028</c:v>
                </c:pt>
                <c:pt idx="372">
                  <c:v>1121000.0000000028</c:v>
                </c:pt>
                <c:pt idx="373">
                  <c:v>1127000.0000000028</c:v>
                </c:pt>
                <c:pt idx="374">
                  <c:v>1127000.0000000028</c:v>
                </c:pt>
                <c:pt idx="375">
                  <c:v>1133000.0000000028</c:v>
                </c:pt>
                <c:pt idx="376">
                  <c:v>1114000.0000000028</c:v>
                </c:pt>
                <c:pt idx="377">
                  <c:v>1114000.0000000028</c:v>
                </c:pt>
                <c:pt idx="378">
                  <c:v>1114000.0000000026</c:v>
                </c:pt>
                <c:pt idx="379">
                  <c:v>1141000.0000000026</c:v>
                </c:pt>
                <c:pt idx="380">
                  <c:v>1113000.0000000026</c:v>
                </c:pt>
                <c:pt idx="381">
                  <c:v>1113000.0000000023</c:v>
                </c:pt>
                <c:pt idx="382">
                  <c:v>1113000.0000000019</c:v>
                </c:pt>
                <c:pt idx="383">
                  <c:v>1113000.0000000023</c:v>
                </c:pt>
                <c:pt idx="384">
                  <c:v>1103000.0000000026</c:v>
                </c:pt>
                <c:pt idx="385">
                  <c:v>1103000.0000000026</c:v>
                </c:pt>
                <c:pt idx="386">
                  <c:v>1103000.0000000026</c:v>
                </c:pt>
                <c:pt idx="387">
                  <c:v>1103000.0000000023</c:v>
                </c:pt>
                <c:pt idx="388">
                  <c:v>1103000.0000000023</c:v>
                </c:pt>
                <c:pt idx="389">
                  <c:v>1111000.0000000026</c:v>
                </c:pt>
                <c:pt idx="390">
                  <c:v>1091000.0000000026</c:v>
                </c:pt>
                <c:pt idx="391">
                  <c:v>1043000.0000000026</c:v>
                </c:pt>
                <c:pt idx="392">
                  <c:v>1025000.0000000026</c:v>
                </c:pt>
                <c:pt idx="393">
                  <c:v>1025000.0000000026</c:v>
                </c:pt>
                <c:pt idx="394">
                  <c:v>1025000.0000000026</c:v>
                </c:pt>
                <c:pt idx="395">
                  <c:v>1044000.0000000026</c:v>
                </c:pt>
                <c:pt idx="396">
                  <c:v>1044000.0000000026</c:v>
                </c:pt>
                <c:pt idx="397">
                  <c:v>1051000.0000000026</c:v>
                </c:pt>
                <c:pt idx="398">
                  <c:v>1051000.0000000026</c:v>
                </c:pt>
                <c:pt idx="399">
                  <c:v>1051000.0000000023</c:v>
                </c:pt>
                <c:pt idx="400">
                  <c:v>1051000.0000000023</c:v>
                </c:pt>
                <c:pt idx="401">
                  <c:v>1051000.0000000028</c:v>
                </c:pt>
                <c:pt idx="402">
                  <c:v>1051000.0000000026</c:v>
                </c:pt>
                <c:pt idx="403">
                  <c:v>1051000.0000000028</c:v>
                </c:pt>
                <c:pt idx="404">
                  <c:v>1051000.0000000026</c:v>
                </c:pt>
                <c:pt idx="405">
                  <c:v>1032000.0000000026</c:v>
                </c:pt>
                <c:pt idx="406">
                  <c:v>1032000.0000000026</c:v>
                </c:pt>
                <c:pt idx="407">
                  <c:v>1032000.0000000026</c:v>
                </c:pt>
                <c:pt idx="408">
                  <c:v>1032000.0000000026</c:v>
                </c:pt>
                <c:pt idx="409">
                  <c:v>1032000.0000000023</c:v>
                </c:pt>
                <c:pt idx="410">
                  <c:v>1045000.0000000023</c:v>
                </c:pt>
                <c:pt idx="411">
                  <c:v>1045000.0000000023</c:v>
                </c:pt>
                <c:pt idx="412">
                  <c:v>1016000.0000000023</c:v>
                </c:pt>
                <c:pt idx="413">
                  <c:v>1016000.0000000023</c:v>
                </c:pt>
                <c:pt idx="414">
                  <c:v>1016000.0000000023</c:v>
                </c:pt>
                <c:pt idx="415">
                  <c:v>1016000.0000000021</c:v>
                </c:pt>
                <c:pt idx="416">
                  <c:v>1022000.0000000021</c:v>
                </c:pt>
                <c:pt idx="417">
                  <c:v>1000000.0000000021</c:v>
                </c:pt>
                <c:pt idx="418">
                  <c:v>1000000.0000000021</c:v>
                </c:pt>
                <c:pt idx="419">
                  <c:v>1000000.0000000021</c:v>
                </c:pt>
                <c:pt idx="420">
                  <c:v>1004000.0000000021</c:v>
                </c:pt>
                <c:pt idx="421">
                  <c:v>1004000.0000000019</c:v>
                </c:pt>
                <c:pt idx="422">
                  <c:v>1004000.0000000021</c:v>
                </c:pt>
                <c:pt idx="423">
                  <c:v>1004000.0000000021</c:v>
                </c:pt>
                <c:pt idx="424">
                  <c:v>1004000.0000000021</c:v>
                </c:pt>
                <c:pt idx="425">
                  <c:v>1004000.0000000021</c:v>
                </c:pt>
                <c:pt idx="426">
                  <c:v>1107000.0000000016</c:v>
                </c:pt>
                <c:pt idx="427">
                  <c:v>1047000.0000000019</c:v>
                </c:pt>
                <c:pt idx="428">
                  <c:v>1047000.0000000021</c:v>
                </c:pt>
                <c:pt idx="429">
                  <c:v>1047000.0000000019</c:v>
                </c:pt>
                <c:pt idx="430">
                  <c:v>1047000.0000000019</c:v>
                </c:pt>
                <c:pt idx="431">
                  <c:v>1047000.0000000019</c:v>
                </c:pt>
                <c:pt idx="432">
                  <c:v>1047000.0000000019</c:v>
                </c:pt>
                <c:pt idx="433">
                  <c:v>1085000.0000000019</c:v>
                </c:pt>
                <c:pt idx="434">
                  <c:v>1080000.0000000019</c:v>
                </c:pt>
                <c:pt idx="435">
                  <c:v>1082000.0000000019</c:v>
                </c:pt>
                <c:pt idx="436">
                  <c:v>1005000.0000000016</c:v>
                </c:pt>
                <c:pt idx="437">
                  <c:v>991000.00000000163</c:v>
                </c:pt>
                <c:pt idx="438">
                  <c:v>991000.00000000163</c:v>
                </c:pt>
                <c:pt idx="439">
                  <c:v>1022000.0000000016</c:v>
                </c:pt>
                <c:pt idx="440">
                  <c:v>964000.0000000014</c:v>
                </c:pt>
                <c:pt idx="441">
                  <c:v>964000.0000000014</c:v>
                </c:pt>
                <c:pt idx="442">
                  <c:v>983000.00000000163</c:v>
                </c:pt>
                <c:pt idx="443">
                  <c:v>993000.00000000163</c:v>
                </c:pt>
                <c:pt idx="444">
                  <c:v>993000.00000000163</c:v>
                </c:pt>
                <c:pt idx="445">
                  <c:v>993000.0000000014</c:v>
                </c:pt>
                <c:pt idx="446">
                  <c:v>989000.0000000014</c:v>
                </c:pt>
                <c:pt idx="447">
                  <c:v>989000.00000000163</c:v>
                </c:pt>
                <c:pt idx="448">
                  <c:v>1013000.0000000016</c:v>
                </c:pt>
                <c:pt idx="449">
                  <c:v>956000.0000000014</c:v>
                </c:pt>
                <c:pt idx="450">
                  <c:v>956000.0000000014</c:v>
                </c:pt>
                <c:pt idx="451">
                  <c:v>956000.0000000014</c:v>
                </c:pt>
                <c:pt idx="452">
                  <c:v>956000.0000000014</c:v>
                </c:pt>
                <c:pt idx="453">
                  <c:v>980000.0000000014</c:v>
                </c:pt>
                <c:pt idx="454">
                  <c:v>952000.00000000163</c:v>
                </c:pt>
                <c:pt idx="455">
                  <c:v>929000.0000000014</c:v>
                </c:pt>
                <c:pt idx="456">
                  <c:v>929000.0000000014</c:v>
                </c:pt>
                <c:pt idx="457">
                  <c:v>929000.00000000163</c:v>
                </c:pt>
                <c:pt idx="458">
                  <c:v>929000.0000000014</c:v>
                </c:pt>
                <c:pt idx="459">
                  <c:v>992000.00000000116</c:v>
                </c:pt>
                <c:pt idx="460">
                  <c:v>1010000.0000000014</c:v>
                </c:pt>
                <c:pt idx="461">
                  <c:v>1010000.0000000014</c:v>
                </c:pt>
                <c:pt idx="462">
                  <c:v>1010000.0000000014</c:v>
                </c:pt>
                <c:pt idx="463">
                  <c:v>1010000.0000000014</c:v>
                </c:pt>
                <c:pt idx="464">
                  <c:v>1010000.0000000014</c:v>
                </c:pt>
                <c:pt idx="465">
                  <c:v>1006000.0000000014</c:v>
                </c:pt>
                <c:pt idx="466">
                  <c:v>999000.0000000014</c:v>
                </c:pt>
                <c:pt idx="467">
                  <c:v>999000.0000000014</c:v>
                </c:pt>
                <c:pt idx="468">
                  <c:v>999000.0000000014</c:v>
                </c:pt>
                <c:pt idx="469">
                  <c:v>999000.0000000014</c:v>
                </c:pt>
                <c:pt idx="470">
                  <c:v>999000.0000000014</c:v>
                </c:pt>
                <c:pt idx="471">
                  <c:v>1130000.0000000019</c:v>
                </c:pt>
                <c:pt idx="472">
                  <c:v>1071000.0000000016</c:v>
                </c:pt>
                <c:pt idx="473">
                  <c:v>979000.0000000014</c:v>
                </c:pt>
                <c:pt idx="474">
                  <c:v>866000.0000000014</c:v>
                </c:pt>
                <c:pt idx="475">
                  <c:v>865000.0000000014</c:v>
                </c:pt>
                <c:pt idx="476">
                  <c:v>865000.00000000163</c:v>
                </c:pt>
                <c:pt idx="477">
                  <c:v>862000.00000000186</c:v>
                </c:pt>
                <c:pt idx="478">
                  <c:v>828000.00000000163</c:v>
                </c:pt>
                <c:pt idx="479">
                  <c:v>832000.00000000163</c:v>
                </c:pt>
                <c:pt idx="480">
                  <c:v>832000.00000000186</c:v>
                </c:pt>
                <c:pt idx="481">
                  <c:v>832000.00000000186</c:v>
                </c:pt>
                <c:pt idx="482">
                  <c:v>832000.00000000186</c:v>
                </c:pt>
                <c:pt idx="483">
                  <c:v>900000.00000000186</c:v>
                </c:pt>
                <c:pt idx="484">
                  <c:v>900000.00000000186</c:v>
                </c:pt>
                <c:pt idx="485">
                  <c:v>900000.0000000014</c:v>
                </c:pt>
                <c:pt idx="486">
                  <c:v>992000.0000000014</c:v>
                </c:pt>
                <c:pt idx="487">
                  <c:v>921000.0000000014</c:v>
                </c:pt>
                <c:pt idx="488">
                  <c:v>848000.00000000186</c:v>
                </c:pt>
                <c:pt idx="489">
                  <c:v>814000.00000000186</c:v>
                </c:pt>
                <c:pt idx="490">
                  <c:v>814000.00000000116</c:v>
                </c:pt>
                <c:pt idx="491">
                  <c:v>788000.00000000163</c:v>
                </c:pt>
                <c:pt idx="492">
                  <c:v>788000.0000000014</c:v>
                </c:pt>
                <c:pt idx="493">
                  <c:v>854000.0000000014</c:v>
                </c:pt>
                <c:pt idx="494">
                  <c:v>778000.0000000014</c:v>
                </c:pt>
                <c:pt idx="495">
                  <c:v>762000.00000000186</c:v>
                </c:pt>
                <c:pt idx="496">
                  <c:v>762000.0000000014</c:v>
                </c:pt>
                <c:pt idx="497">
                  <c:v>732000.0000000014</c:v>
                </c:pt>
                <c:pt idx="498">
                  <c:v>730000.0000000014</c:v>
                </c:pt>
                <c:pt idx="499">
                  <c:v>730000.0000000014</c:v>
                </c:pt>
                <c:pt idx="500">
                  <c:v>730000.00000000186</c:v>
                </c:pt>
                <c:pt idx="501">
                  <c:v>730000.0000000014</c:v>
                </c:pt>
                <c:pt idx="502">
                  <c:v>755000.0000000014</c:v>
                </c:pt>
                <c:pt idx="503">
                  <c:v>755000.00000000186</c:v>
                </c:pt>
                <c:pt idx="504">
                  <c:v>755000.0000000014</c:v>
                </c:pt>
                <c:pt idx="505">
                  <c:v>756000.0000000014</c:v>
                </c:pt>
                <c:pt idx="506">
                  <c:v>756000.0000000014</c:v>
                </c:pt>
                <c:pt idx="507">
                  <c:v>756000.0000000014</c:v>
                </c:pt>
                <c:pt idx="508">
                  <c:v>756000.0000000014</c:v>
                </c:pt>
                <c:pt idx="509">
                  <c:v>880000.0000000014</c:v>
                </c:pt>
                <c:pt idx="510">
                  <c:v>819000.0000000014</c:v>
                </c:pt>
                <c:pt idx="511">
                  <c:v>819000.0000000014</c:v>
                </c:pt>
                <c:pt idx="512">
                  <c:v>828000.0000000014</c:v>
                </c:pt>
                <c:pt idx="513">
                  <c:v>822000.0000000014</c:v>
                </c:pt>
                <c:pt idx="514">
                  <c:v>807000.0000000014</c:v>
                </c:pt>
                <c:pt idx="515">
                  <c:v>807000.0000000014</c:v>
                </c:pt>
                <c:pt idx="516">
                  <c:v>820000.00000000093</c:v>
                </c:pt>
                <c:pt idx="517">
                  <c:v>785000.0000000014</c:v>
                </c:pt>
                <c:pt idx="518">
                  <c:v>785000.0000000014</c:v>
                </c:pt>
                <c:pt idx="519">
                  <c:v>785000.00000000093</c:v>
                </c:pt>
                <c:pt idx="520">
                  <c:v>826000.00000000093</c:v>
                </c:pt>
                <c:pt idx="521">
                  <c:v>797000.00000000093</c:v>
                </c:pt>
                <c:pt idx="522">
                  <c:v>797000.00000000093</c:v>
                </c:pt>
                <c:pt idx="523">
                  <c:v>809000.00000000093</c:v>
                </c:pt>
                <c:pt idx="524">
                  <c:v>809000.00000000047</c:v>
                </c:pt>
                <c:pt idx="525">
                  <c:v>782000.00000000047</c:v>
                </c:pt>
                <c:pt idx="526">
                  <c:v>782000.00000000047</c:v>
                </c:pt>
                <c:pt idx="527">
                  <c:v>782000.00000000047</c:v>
                </c:pt>
                <c:pt idx="528">
                  <c:v>782000.00000000047</c:v>
                </c:pt>
                <c:pt idx="529">
                  <c:v>782000.00000000047</c:v>
                </c:pt>
                <c:pt idx="530">
                  <c:v>787000.00000000047</c:v>
                </c:pt>
                <c:pt idx="531">
                  <c:v>787000.00000000047</c:v>
                </c:pt>
                <c:pt idx="532">
                  <c:v>787000.00000000047</c:v>
                </c:pt>
                <c:pt idx="533">
                  <c:v>787000.00000000047</c:v>
                </c:pt>
                <c:pt idx="534">
                  <c:v>787000.00000000047</c:v>
                </c:pt>
                <c:pt idx="535">
                  <c:v>787000.00000000047</c:v>
                </c:pt>
                <c:pt idx="536">
                  <c:v>787000.00000000047</c:v>
                </c:pt>
                <c:pt idx="537">
                  <c:v>787000.00000000047</c:v>
                </c:pt>
                <c:pt idx="538">
                  <c:v>793000.00000000047</c:v>
                </c:pt>
                <c:pt idx="539">
                  <c:v>793000.00000000093</c:v>
                </c:pt>
                <c:pt idx="540">
                  <c:v>793000.00000000093</c:v>
                </c:pt>
                <c:pt idx="541">
                  <c:v>793000.00000000093</c:v>
                </c:pt>
                <c:pt idx="542">
                  <c:v>811000.00000000093</c:v>
                </c:pt>
                <c:pt idx="543">
                  <c:v>811000.00000000093</c:v>
                </c:pt>
                <c:pt idx="544">
                  <c:v>811000.00000000093</c:v>
                </c:pt>
                <c:pt idx="545">
                  <c:v>811000.00000000093</c:v>
                </c:pt>
                <c:pt idx="546">
                  <c:v>811000.00000000093</c:v>
                </c:pt>
                <c:pt idx="547">
                  <c:v>811000.00000000093</c:v>
                </c:pt>
                <c:pt idx="548">
                  <c:v>811000.00000000093</c:v>
                </c:pt>
                <c:pt idx="549">
                  <c:v>811000.00000000093</c:v>
                </c:pt>
                <c:pt idx="550">
                  <c:v>861000.00000000093</c:v>
                </c:pt>
                <c:pt idx="551">
                  <c:v>881000.00000000093</c:v>
                </c:pt>
                <c:pt idx="552">
                  <c:v>828000.00000000093</c:v>
                </c:pt>
                <c:pt idx="553">
                  <c:v>828000.00000000093</c:v>
                </c:pt>
                <c:pt idx="554">
                  <c:v>828000.00000000093</c:v>
                </c:pt>
                <c:pt idx="555">
                  <c:v>828000.00000000093</c:v>
                </c:pt>
                <c:pt idx="556">
                  <c:v>828000.00000000093</c:v>
                </c:pt>
                <c:pt idx="557">
                  <c:v>828000.0000000014</c:v>
                </c:pt>
                <c:pt idx="558">
                  <c:v>828000.0000000014</c:v>
                </c:pt>
                <c:pt idx="559">
                  <c:v>828000.00000000093</c:v>
                </c:pt>
                <c:pt idx="560">
                  <c:v>828000.00000000093</c:v>
                </c:pt>
                <c:pt idx="561">
                  <c:v>878000.0000000014</c:v>
                </c:pt>
                <c:pt idx="562">
                  <c:v>878000.00000000093</c:v>
                </c:pt>
                <c:pt idx="563">
                  <c:v>878000.00000000093</c:v>
                </c:pt>
                <c:pt idx="564">
                  <c:v>948000.00000000093</c:v>
                </c:pt>
                <c:pt idx="565">
                  <c:v>896000.00000000093</c:v>
                </c:pt>
                <c:pt idx="566">
                  <c:v>896000.00000000093</c:v>
                </c:pt>
                <c:pt idx="567">
                  <c:v>896000.00000000093</c:v>
                </c:pt>
                <c:pt idx="568">
                  <c:v>896000.00000000093</c:v>
                </c:pt>
                <c:pt idx="569">
                  <c:v>896000.00000000093</c:v>
                </c:pt>
                <c:pt idx="570">
                  <c:v>862000.00000000093</c:v>
                </c:pt>
                <c:pt idx="571">
                  <c:v>862000.00000000093</c:v>
                </c:pt>
                <c:pt idx="572">
                  <c:v>862000.00000000093</c:v>
                </c:pt>
                <c:pt idx="573">
                  <c:v>862000.00000000093</c:v>
                </c:pt>
                <c:pt idx="574">
                  <c:v>820000.00000000093</c:v>
                </c:pt>
                <c:pt idx="575">
                  <c:v>790000.00000000093</c:v>
                </c:pt>
                <c:pt idx="576">
                  <c:v>790000.00000000093</c:v>
                </c:pt>
                <c:pt idx="577">
                  <c:v>759000.00000000093</c:v>
                </c:pt>
                <c:pt idx="578">
                  <c:v>772000.00000000093</c:v>
                </c:pt>
                <c:pt idx="579">
                  <c:v>685000.00000000093</c:v>
                </c:pt>
                <c:pt idx="580">
                  <c:v>685000.00000000093</c:v>
                </c:pt>
                <c:pt idx="581">
                  <c:v>685000.0000000014</c:v>
                </c:pt>
                <c:pt idx="582">
                  <c:v>685000.0000000014</c:v>
                </c:pt>
                <c:pt idx="583">
                  <c:v>773000.0000000014</c:v>
                </c:pt>
                <c:pt idx="584">
                  <c:v>757000.00000000163</c:v>
                </c:pt>
                <c:pt idx="585">
                  <c:v>553000.0000000014</c:v>
                </c:pt>
                <c:pt idx="586">
                  <c:v>468000.0000000014</c:v>
                </c:pt>
                <c:pt idx="587">
                  <c:v>468000.00000000163</c:v>
                </c:pt>
                <c:pt idx="588">
                  <c:v>468000.0000000014</c:v>
                </c:pt>
                <c:pt idx="589">
                  <c:v>468000.0000000014</c:v>
                </c:pt>
                <c:pt idx="590">
                  <c:v>483000.0000000014</c:v>
                </c:pt>
                <c:pt idx="591">
                  <c:v>452000.0000000014</c:v>
                </c:pt>
                <c:pt idx="592">
                  <c:v>429000.00000000163</c:v>
                </c:pt>
                <c:pt idx="593">
                  <c:v>429000.00000000163</c:v>
                </c:pt>
                <c:pt idx="594">
                  <c:v>429000.00000000186</c:v>
                </c:pt>
                <c:pt idx="595">
                  <c:v>424000.00000000163</c:v>
                </c:pt>
                <c:pt idx="596">
                  <c:v>424000.00000000163</c:v>
                </c:pt>
                <c:pt idx="597">
                  <c:v>442000.00000000163</c:v>
                </c:pt>
                <c:pt idx="598">
                  <c:v>446000.00000000163</c:v>
                </c:pt>
                <c:pt idx="599">
                  <c:v>446000.00000000163</c:v>
                </c:pt>
                <c:pt idx="600">
                  <c:v>446000.0000000014</c:v>
                </c:pt>
                <c:pt idx="601">
                  <c:v>446000.00000000163</c:v>
                </c:pt>
                <c:pt idx="602">
                  <c:v>446000.0000000014</c:v>
                </c:pt>
                <c:pt idx="603">
                  <c:v>460000.0000000014</c:v>
                </c:pt>
                <c:pt idx="604">
                  <c:v>415000.00000000116</c:v>
                </c:pt>
                <c:pt idx="605">
                  <c:v>424000.00000000116</c:v>
                </c:pt>
                <c:pt idx="606">
                  <c:v>389000.00000000116</c:v>
                </c:pt>
                <c:pt idx="607">
                  <c:v>403000.0000000014</c:v>
                </c:pt>
                <c:pt idx="608">
                  <c:v>403000.0000000014</c:v>
                </c:pt>
                <c:pt idx="609">
                  <c:v>403000.0000000014</c:v>
                </c:pt>
                <c:pt idx="610">
                  <c:v>403000.0000000014</c:v>
                </c:pt>
                <c:pt idx="611">
                  <c:v>403000.00000000116</c:v>
                </c:pt>
                <c:pt idx="612">
                  <c:v>403000.0000000014</c:v>
                </c:pt>
                <c:pt idx="613">
                  <c:v>403000.0000000014</c:v>
                </c:pt>
                <c:pt idx="614">
                  <c:v>403000.0000000014</c:v>
                </c:pt>
                <c:pt idx="615">
                  <c:v>434000.00000000163</c:v>
                </c:pt>
                <c:pt idx="616">
                  <c:v>453000.0000000014</c:v>
                </c:pt>
                <c:pt idx="617">
                  <c:v>453000.0000000014</c:v>
                </c:pt>
                <c:pt idx="618">
                  <c:v>472000.00000000116</c:v>
                </c:pt>
                <c:pt idx="619">
                  <c:v>472000.00000000116</c:v>
                </c:pt>
                <c:pt idx="620">
                  <c:v>472000.0000000014</c:v>
                </c:pt>
                <c:pt idx="621">
                  <c:v>472000.0000000014</c:v>
                </c:pt>
                <c:pt idx="622">
                  <c:v>472000.00000000116</c:v>
                </c:pt>
                <c:pt idx="623">
                  <c:v>471000.00000000116</c:v>
                </c:pt>
                <c:pt idx="624">
                  <c:v>471000.00000000093</c:v>
                </c:pt>
                <c:pt idx="625">
                  <c:v>510000.00000000093</c:v>
                </c:pt>
                <c:pt idx="626">
                  <c:v>510000.00000000093</c:v>
                </c:pt>
                <c:pt idx="627">
                  <c:v>510000.00000000093</c:v>
                </c:pt>
                <c:pt idx="628">
                  <c:v>510000.00000000093</c:v>
                </c:pt>
                <c:pt idx="629">
                  <c:v>572000.00000000093</c:v>
                </c:pt>
                <c:pt idx="630">
                  <c:v>577000.00000000093</c:v>
                </c:pt>
                <c:pt idx="631">
                  <c:v>518000.00000000093</c:v>
                </c:pt>
                <c:pt idx="632">
                  <c:v>521000.00000000093</c:v>
                </c:pt>
                <c:pt idx="633">
                  <c:v>521000.00000000093</c:v>
                </c:pt>
                <c:pt idx="634">
                  <c:v>521000.00000000093</c:v>
                </c:pt>
                <c:pt idx="635">
                  <c:v>521000.00000000093</c:v>
                </c:pt>
                <c:pt idx="636">
                  <c:v>563000.00000000093</c:v>
                </c:pt>
                <c:pt idx="637">
                  <c:v>528000.00000000093</c:v>
                </c:pt>
                <c:pt idx="638">
                  <c:v>528000.00000000093</c:v>
                </c:pt>
                <c:pt idx="639">
                  <c:v>538000.00000000093</c:v>
                </c:pt>
                <c:pt idx="640">
                  <c:v>538000.00000000116</c:v>
                </c:pt>
                <c:pt idx="641">
                  <c:v>561000.00000000116</c:v>
                </c:pt>
                <c:pt idx="642">
                  <c:v>561000.00000000093</c:v>
                </c:pt>
                <c:pt idx="643">
                  <c:v>561000.00000000093</c:v>
                </c:pt>
                <c:pt idx="644">
                  <c:v>561000.00000000047</c:v>
                </c:pt>
                <c:pt idx="645">
                  <c:v>561000.00000000093</c:v>
                </c:pt>
                <c:pt idx="646">
                  <c:v>561000.00000000116</c:v>
                </c:pt>
                <c:pt idx="647">
                  <c:v>561000.00000000093</c:v>
                </c:pt>
                <c:pt idx="648">
                  <c:v>561000.00000000093</c:v>
                </c:pt>
                <c:pt idx="649">
                  <c:v>561000.00000000116</c:v>
                </c:pt>
                <c:pt idx="650">
                  <c:v>561000.00000000116</c:v>
                </c:pt>
                <c:pt idx="651">
                  <c:v>561000.00000000093</c:v>
                </c:pt>
                <c:pt idx="652">
                  <c:v>561000.00000000116</c:v>
                </c:pt>
                <c:pt idx="653">
                  <c:v>561000.00000000093</c:v>
                </c:pt>
                <c:pt idx="654">
                  <c:v>561000.00000000093</c:v>
                </c:pt>
                <c:pt idx="655">
                  <c:v>610000.00000000093</c:v>
                </c:pt>
                <c:pt idx="656">
                  <c:v>610000.00000000093</c:v>
                </c:pt>
                <c:pt idx="657">
                  <c:v>604000.0000000007</c:v>
                </c:pt>
                <c:pt idx="658">
                  <c:v>604000.00000000093</c:v>
                </c:pt>
                <c:pt idx="659">
                  <c:v>604000.00000000093</c:v>
                </c:pt>
                <c:pt idx="660">
                  <c:v>604000.0000000007</c:v>
                </c:pt>
                <c:pt idx="661">
                  <c:v>607000.00000000047</c:v>
                </c:pt>
                <c:pt idx="662">
                  <c:v>583000.0000000007</c:v>
                </c:pt>
                <c:pt idx="663">
                  <c:v>583000.0000000007</c:v>
                </c:pt>
                <c:pt idx="664">
                  <c:v>597000.0000000007</c:v>
                </c:pt>
                <c:pt idx="665">
                  <c:v>597000.00000000047</c:v>
                </c:pt>
                <c:pt idx="666">
                  <c:v>597000.00000000047</c:v>
                </c:pt>
                <c:pt idx="667">
                  <c:v>597000.0000000007</c:v>
                </c:pt>
                <c:pt idx="668">
                  <c:v>597000.0000000007</c:v>
                </c:pt>
                <c:pt idx="669">
                  <c:v>597000.0000000007</c:v>
                </c:pt>
                <c:pt idx="670">
                  <c:v>597000.00000000047</c:v>
                </c:pt>
                <c:pt idx="671">
                  <c:v>597000.00000000047</c:v>
                </c:pt>
                <c:pt idx="672">
                  <c:v>597000.0000000007</c:v>
                </c:pt>
                <c:pt idx="673">
                  <c:v>597000.0000000007</c:v>
                </c:pt>
                <c:pt idx="674">
                  <c:v>603000.0000000007</c:v>
                </c:pt>
                <c:pt idx="675">
                  <c:v>600000.0000000007</c:v>
                </c:pt>
                <c:pt idx="676">
                  <c:v>593000.0000000007</c:v>
                </c:pt>
                <c:pt idx="677">
                  <c:v>593000.00000000047</c:v>
                </c:pt>
                <c:pt idx="678">
                  <c:v>593000.00000000047</c:v>
                </c:pt>
                <c:pt idx="679">
                  <c:v>622000.00000000047</c:v>
                </c:pt>
                <c:pt idx="680">
                  <c:v>604000.00000000047</c:v>
                </c:pt>
                <c:pt idx="681">
                  <c:v>604000.00000000047</c:v>
                </c:pt>
                <c:pt idx="682">
                  <c:v>642000.00000000047</c:v>
                </c:pt>
                <c:pt idx="683">
                  <c:v>642000.00000000047</c:v>
                </c:pt>
                <c:pt idx="684">
                  <c:v>600000.00000000047</c:v>
                </c:pt>
                <c:pt idx="685">
                  <c:v>602000.0000000007</c:v>
                </c:pt>
                <c:pt idx="686">
                  <c:v>525000.00000000023</c:v>
                </c:pt>
                <c:pt idx="687">
                  <c:v>509000.00000000047</c:v>
                </c:pt>
                <c:pt idx="688">
                  <c:v>506000.00000000047</c:v>
                </c:pt>
                <c:pt idx="689">
                  <c:v>506000.00000000047</c:v>
                </c:pt>
                <c:pt idx="690">
                  <c:v>506000.00000000047</c:v>
                </c:pt>
                <c:pt idx="691">
                  <c:v>534000.00000000047</c:v>
                </c:pt>
                <c:pt idx="692">
                  <c:v>516000.00000000047</c:v>
                </c:pt>
                <c:pt idx="693">
                  <c:v>516000.00000000047</c:v>
                </c:pt>
                <c:pt idx="694">
                  <c:v>516000.00000000047</c:v>
                </c:pt>
                <c:pt idx="695">
                  <c:v>516000.00000000047</c:v>
                </c:pt>
                <c:pt idx="696">
                  <c:v>516000.00000000047</c:v>
                </c:pt>
                <c:pt idx="697">
                  <c:v>549000.0000000007</c:v>
                </c:pt>
                <c:pt idx="698">
                  <c:v>549000.0000000007</c:v>
                </c:pt>
                <c:pt idx="699">
                  <c:v>549000.0000000007</c:v>
                </c:pt>
                <c:pt idx="700">
                  <c:v>549000.0000000007</c:v>
                </c:pt>
                <c:pt idx="701">
                  <c:v>549000.00000000047</c:v>
                </c:pt>
                <c:pt idx="702">
                  <c:v>567000.00000000047</c:v>
                </c:pt>
                <c:pt idx="703">
                  <c:v>548000.00000000047</c:v>
                </c:pt>
                <c:pt idx="704">
                  <c:v>548000.00000000047</c:v>
                </c:pt>
                <c:pt idx="705">
                  <c:v>548000.00000000047</c:v>
                </c:pt>
                <c:pt idx="706">
                  <c:v>548000.00000000047</c:v>
                </c:pt>
                <c:pt idx="707">
                  <c:v>548000.00000000047</c:v>
                </c:pt>
                <c:pt idx="708">
                  <c:v>548000.00000000047</c:v>
                </c:pt>
                <c:pt idx="709">
                  <c:v>548000.00000000047</c:v>
                </c:pt>
                <c:pt idx="710">
                  <c:v>548000.00000000047</c:v>
                </c:pt>
                <c:pt idx="711">
                  <c:v>548000.00000000023</c:v>
                </c:pt>
                <c:pt idx="712">
                  <c:v>548000.00000000047</c:v>
                </c:pt>
                <c:pt idx="713">
                  <c:v>548000.00000000047</c:v>
                </c:pt>
                <c:pt idx="714">
                  <c:v>548000.00000000047</c:v>
                </c:pt>
                <c:pt idx="715">
                  <c:v>548000.00000000047</c:v>
                </c:pt>
                <c:pt idx="716">
                  <c:v>548000.00000000047</c:v>
                </c:pt>
                <c:pt idx="717">
                  <c:v>548000.00000000047</c:v>
                </c:pt>
                <c:pt idx="718">
                  <c:v>548000.00000000047</c:v>
                </c:pt>
                <c:pt idx="719">
                  <c:v>548000.00000000047</c:v>
                </c:pt>
                <c:pt idx="720">
                  <c:v>548000.00000000047</c:v>
                </c:pt>
                <c:pt idx="721">
                  <c:v>548000.00000000047</c:v>
                </c:pt>
                <c:pt idx="722">
                  <c:v>548000.00000000047</c:v>
                </c:pt>
                <c:pt idx="723">
                  <c:v>534000.00000000047</c:v>
                </c:pt>
                <c:pt idx="724">
                  <c:v>518000.00000000047</c:v>
                </c:pt>
                <c:pt idx="725">
                  <c:v>500000.00000000047</c:v>
                </c:pt>
                <c:pt idx="726">
                  <c:v>500000.00000000023</c:v>
                </c:pt>
                <c:pt idx="727">
                  <c:v>500000.00000000047</c:v>
                </c:pt>
                <c:pt idx="728">
                  <c:v>536000.00000000023</c:v>
                </c:pt>
                <c:pt idx="729">
                  <c:v>536000.00000000023</c:v>
                </c:pt>
                <c:pt idx="730">
                  <c:v>551000.00000000023</c:v>
                </c:pt>
                <c:pt idx="731">
                  <c:v>551000.00000000023</c:v>
                </c:pt>
                <c:pt idx="732">
                  <c:v>551000.00000000023</c:v>
                </c:pt>
                <c:pt idx="733">
                  <c:v>551000.00000000023</c:v>
                </c:pt>
                <c:pt idx="734">
                  <c:v>547000.00000000023</c:v>
                </c:pt>
                <c:pt idx="735">
                  <c:v>546000.00000000023</c:v>
                </c:pt>
                <c:pt idx="736">
                  <c:v>548000.00000000047</c:v>
                </c:pt>
                <c:pt idx="737">
                  <c:v>527000.00000000023</c:v>
                </c:pt>
                <c:pt idx="738">
                  <c:v>515000.00000000023</c:v>
                </c:pt>
                <c:pt idx="739">
                  <c:v>515000.00000000047</c:v>
                </c:pt>
                <c:pt idx="740">
                  <c:v>519000.00000000047</c:v>
                </c:pt>
                <c:pt idx="741">
                  <c:v>509000.00000000047</c:v>
                </c:pt>
                <c:pt idx="742">
                  <c:v>479000.00000000047</c:v>
                </c:pt>
                <c:pt idx="743">
                  <c:v>464000.00000000047</c:v>
                </c:pt>
                <c:pt idx="744">
                  <c:v>464000.00000000047</c:v>
                </c:pt>
                <c:pt idx="745">
                  <c:v>464000.00000000047</c:v>
                </c:pt>
                <c:pt idx="746">
                  <c:v>474000.00000000047</c:v>
                </c:pt>
                <c:pt idx="747">
                  <c:v>474000.00000000047</c:v>
                </c:pt>
                <c:pt idx="748">
                  <c:v>474000.00000000047</c:v>
                </c:pt>
                <c:pt idx="749">
                  <c:v>474000.00000000047</c:v>
                </c:pt>
                <c:pt idx="750">
                  <c:v>474000.00000000047</c:v>
                </c:pt>
                <c:pt idx="751">
                  <c:v>471000.00000000023</c:v>
                </c:pt>
                <c:pt idx="752">
                  <c:v>473000.00000000047</c:v>
                </c:pt>
                <c:pt idx="753">
                  <c:v>441000.00000000023</c:v>
                </c:pt>
                <c:pt idx="754">
                  <c:v>441000.00000000023</c:v>
                </c:pt>
                <c:pt idx="755">
                  <c:v>446000.00000000023</c:v>
                </c:pt>
                <c:pt idx="756">
                  <c:v>432000.00000000023</c:v>
                </c:pt>
                <c:pt idx="757">
                  <c:v>432000.00000000023</c:v>
                </c:pt>
                <c:pt idx="758">
                  <c:v>432000.00000000023</c:v>
                </c:pt>
                <c:pt idx="759">
                  <c:v>429000</c:v>
                </c:pt>
                <c:pt idx="760">
                  <c:v>429000</c:v>
                </c:pt>
                <c:pt idx="761">
                  <c:v>429000</c:v>
                </c:pt>
                <c:pt idx="762">
                  <c:v>434000</c:v>
                </c:pt>
                <c:pt idx="763">
                  <c:v>434000</c:v>
                </c:pt>
                <c:pt idx="764">
                  <c:v>434000</c:v>
                </c:pt>
                <c:pt idx="765">
                  <c:v>462000</c:v>
                </c:pt>
                <c:pt idx="766">
                  <c:v>462000.00000000023</c:v>
                </c:pt>
                <c:pt idx="767">
                  <c:v>462000.00000000023</c:v>
                </c:pt>
                <c:pt idx="768">
                  <c:v>462000</c:v>
                </c:pt>
                <c:pt idx="769">
                  <c:v>462000</c:v>
                </c:pt>
                <c:pt idx="770">
                  <c:v>462000</c:v>
                </c:pt>
                <c:pt idx="771">
                  <c:v>462000.00000000023</c:v>
                </c:pt>
                <c:pt idx="772">
                  <c:v>473000</c:v>
                </c:pt>
                <c:pt idx="773">
                  <c:v>473000</c:v>
                </c:pt>
                <c:pt idx="774">
                  <c:v>473000</c:v>
                </c:pt>
                <c:pt idx="775">
                  <c:v>473000</c:v>
                </c:pt>
                <c:pt idx="776">
                  <c:v>473000.00000000023</c:v>
                </c:pt>
                <c:pt idx="777">
                  <c:v>479000.00000000023</c:v>
                </c:pt>
                <c:pt idx="778">
                  <c:v>479000.00000000047</c:v>
                </c:pt>
                <c:pt idx="779">
                  <c:v>479000.00000000047</c:v>
                </c:pt>
                <c:pt idx="780">
                  <c:v>443000.00000000047</c:v>
                </c:pt>
                <c:pt idx="781">
                  <c:v>443000.00000000047</c:v>
                </c:pt>
                <c:pt idx="782">
                  <c:v>443000.00000000047</c:v>
                </c:pt>
                <c:pt idx="783">
                  <c:v>443000.00000000047</c:v>
                </c:pt>
                <c:pt idx="784">
                  <c:v>443000.00000000047</c:v>
                </c:pt>
                <c:pt idx="785">
                  <c:v>443000.00000000047</c:v>
                </c:pt>
                <c:pt idx="786">
                  <c:v>443000.00000000047</c:v>
                </c:pt>
                <c:pt idx="787">
                  <c:v>443000.00000000047</c:v>
                </c:pt>
                <c:pt idx="788">
                  <c:v>443000.00000000047</c:v>
                </c:pt>
                <c:pt idx="789">
                  <c:v>443000.00000000047</c:v>
                </c:pt>
                <c:pt idx="790">
                  <c:v>443000.00000000047</c:v>
                </c:pt>
                <c:pt idx="791">
                  <c:v>443000.00000000047</c:v>
                </c:pt>
                <c:pt idx="792">
                  <c:v>507000.00000000023</c:v>
                </c:pt>
                <c:pt idx="793">
                  <c:v>489000.00000000047</c:v>
                </c:pt>
                <c:pt idx="794">
                  <c:v>430000.00000000023</c:v>
                </c:pt>
                <c:pt idx="795">
                  <c:v>420000.00000000023</c:v>
                </c:pt>
                <c:pt idx="796">
                  <c:v>397000.00000000023</c:v>
                </c:pt>
                <c:pt idx="797">
                  <c:v>397000.00000000023</c:v>
                </c:pt>
                <c:pt idx="798">
                  <c:v>389000</c:v>
                </c:pt>
                <c:pt idx="799">
                  <c:v>389000</c:v>
                </c:pt>
                <c:pt idx="800">
                  <c:v>389000</c:v>
                </c:pt>
                <c:pt idx="801">
                  <c:v>389000</c:v>
                </c:pt>
                <c:pt idx="802">
                  <c:v>395000</c:v>
                </c:pt>
                <c:pt idx="803">
                  <c:v>395000</c:v>
                </c:pt>
                <c:pt idx="804">
                  <c:v>397000</c:v>
                </c:pt>
                <c:pt idx="805">
                  <c:v>396999.99999999977</c:v>
                </c:pt>
                <c:pt idx="806">
                  <c:v>398999.99999999977</c:v>
                </c:pt>
                <c:pt idx="807">
                  <c:v>398999.99999999977</c:v>
                </c:pt>
                <c:pt idx="808">
                  <c:v>398999.99999999977</c:v>
                </c:pt>
                <c:pt idx="809">
                  <c:v>393999.99999999977</c:v>
                </c:pt>
                <c:pt idx="810">
                  <c:v>393999.99999999977</c:v>
                </c:pt>
                <c:pt idx="811">
                  <c:v>393999.99999999977</c:v>
                </c:pt>
                <c:pt idx="812">
                  <c:v>400999.99999999953</c:v>
                </c:pt>
                <c:pt idx="813">
                  <c:v>376999.99999999953</c:v>
                </c:pt>
                <c:pt idx="814">
                  <c:v>376999.99999999953</c:v>
                </c:pt>
                <c:pt idx="815">
                  <c:v>376999.99999999953</c:v>
                </c:pt>
                <c:pt idx="816">
                  <c:v>385999.99999999953</c:v>
                </c:pt>
                <c:pt idx="817">
                  <c:v>385999.99999999953</c:v>
                </c:pt>
                <c:pt idx="818">
                  <c:v>381999.99999999953</c:v>
                </c:pt>
                <c:pt idx="819">
                  <c:v>388999.99999999977</c:v>
                </c:pt>
                <c:pt idx="820">
                  <c:v>388999.99999999977</c:v>
                </c:pt>
                <c:pt idx="821">
                  <c:v>388999.99999999977</c:v>
                </c:pt>
                <c:pt idx="822">
                  <c:v>388999.99999999977</c:v>
                </c:pt>
                <c:pt idx="823">
                  <c:v>388999.99999999977</c:v>
                </c:pt>
                <c:pt idx="824">
                  <c:v>388999.99999999977</c:v>
                </c:pt>
                <c:pt idx="825">
                  <c:v>388999.99999999977</c:v>
                </c:pt>
                <c:pt idx="826">
                  <c:v>392999.99999999977</c:v>
                </c:pt>
                <c:pt idx="827">
                  <c:v>393000</c:v>
                </c:pt>
                <c:pt idx="828">
                  <c:v>386000</c:v>
                </c:pt>
                <c:pt idx="829">
                  <c:v>386000</c:v>
                </c:pt>
                <c:pt idx="830">
                  <c:v>386000</c:v>
                </c:pt>
                <c:pt idx="831">
                  <c:v>386000</c:v>
                </c:pt>
                <c:pt idx="832">
                  <c:v>386000</c:v>
                </c:pt>
                <c:pt idx="833">
                  <c:v>386000</c:v>
                </c:pt>
                <c:pt idx="834">
                  <c:v>386000</c:v>
                </c:pt>
                <c:pt idx="835">
                  <c:v>386000</c:v>
                </c:pt>
                <c:pt idx="836">
                  <c:v>393000</c:v>
                </c:pt>
                <c:pt idx="837">
                  <c:v>393000</c:v>
                </c:pt>
                <c:pt idx="838">
                  <c:v>393000</c:v>
                </c:pt>
                <c:pt idx="839">
                  <c:v>407000</c:v>
                </c:pt>
                <c:pt idx="840">
                  <c:v>407000.00000000023</c:v>
                </c:pt>
                <c:pt idx="841">
                  <c:v>424000.00000000047</c:v>
                </c:pt>
                <c:pt idx="842">
                  <c:v>406000.00000000023</c:v>
                </c:pt>
                <c:pt idx="843">
                  <c:v>404000.00000000047</c:v>
                </c:pt>
                <c:pt idx="844">
                  <c:v>377000.00000000023</c:v>
                </c:pt>
                <c:pt idx="845">
                  <c:v>377000.00000000023</c:v>
                </c:pt>
                <c:pt idx="846">
                  <c:v>379000</c:v>
                </c:pt>
                <c:pt idx="847">
                  <c:v>379000</c:v>
                </c:pt>
                <c:pt idx="848">
                  <c:v>379000</c:v>
                </c:pt>
                <c:pt idx="849">
                  <c:v>379000</c:v>
                </c:pt>
                <c:pt idx="850">
                  <c:v>393000</c:v>
                </c:pt>
                <c:pt idx="851">
                  <c:v>390000</c:v>
                </c:pt>
                <c:pt idx="852">
                  <c:v>390000</c:v>
                </c:pt>
                <c:pt idx="853">
                  <c:v>390000</c:v>
                </c:pt>
                <c:pt idx="854">
                  <c:v>390000</c:v>
                </c:pt>
                <c:pt idx="855">
                  <c:v>390000</c:v>
                </c:pt>
                <c:pt idx="856">
                  <c:v>390000</c:v>
                </c:pt>
                <c:pt idx="857">
                  <c:v>390000</c:v>
                </c:pt>
                <c:pt idx="858">
                  <c:v>380000</c:v>
                </c:pt>
                <c:pt idx="859">
                  <c:v>380000</c:v>
                </c:pt>
                <c:pt idx="860">
                  <c:v>360000</c:v>
                </c:pt>
                <c:pt idx="861">
                  <c:v>350000</c:v>
                </c:pt>
                <c:pt idx="862">
                  <c:v>350000</c:v>
                </c:pt>
                <c:pt idx="863">
                  <c:v>340000</c:v>
                </c:pt>
                <c:pt idx="864">
                  <c:v>340000</c:v>
                </c:pt>
                <c:pt idx="865">
                  <c:v>340000</c:v>
                </c:pt>
                <c:pt idx="866">
                  <c:v>340000</c:v>
                </c:pt>
                <c:pt idx="867">
                  <c:v>340000</c:v>
                </c:pt>
                <c:pt idx="868">
                  <c:v>340000</c:v>
                </c:pt>
                <c:pt idx="869">
                  <c:v>340000</c:v>
                </c:pt>
                <c:pt idx="870">
                  <c:v>340000</c:v>
                </c:pt>
                <c:pt idx="871">
                  <c:v>320000</c:v>
                </c:pt>
                <c:pt idx="872">
                  <c:v>320000</c:v>
                </c:pt>
                <c:pt idx="873">
                  <c:v>320000</c:v>
                </c:pt>
                <c:pt idx="874">
                  <c:v>320000</c:v>
                </c:pt>
                <c:pt idx="875">
                  <c:v>320000</c:v>
                </c:pt>
                <c:pt idx="876">
                  <c:v>320000</c:v>
                </c:pt>
                <c:pt idx="877">
                  <c:v>320000</c:v>
                </c:pt>
                <c:pt idx="878">
                  <c:v>320000</c:v>
                </c:pt>
                <c:pt idx="879">
                  <c:v>320000</c:v>
                </c:pt>
                <c:pt idx="880">
                  <c:v>320000</c:v>
                </c:pt>
                <c:pt idx="881">
                  <c:v>320000</c:v>
                </c:pt>
                <c:pt idx="882">
                  <c:v>320000</c:v>
                </c:pt>
                <c:pt idx="883">
                  <c:v>320000</c:v>
                </c:pt>
                <c:pt idx="884">
                  <c:v>320000</c:v>
                </c:pt>
                <c:pt idx="885">
                  <c:v>320000</c:v>
                </c:pt>
                <c:pt idx="886">
                  <c:v>320000</c:v>
                </c:pt>
                <c:pt idx="887">
                  <c:v>320000</c:v>
                </c:pt>
                <c:pt idx="888">
                  <c:v>320000</c:v>
                </c:pt>
                <c:pt idx="889">
                  <c:v>320000</c:v>
                </c:pt>
                <c:pt idx="890">
                  <c:v>320000</c:v>
                </c:pt>
                <c:pt idx="891">
                  <c:v>320000</c:v>
                </c:pt>
                <c:pt idx="892">
                  <c:v>320000</c:v>
                </c:pt>
                <c:pt idx="893">
                  <c:v>320000</c:v>
                </c:pt>
                <c:pt idx="894">
                  <c:v>320000</c:v>
                </c:pt>
                <c:pt idx="895">
                  <c:v>330000</c:v>
                </c:pt>
                <c:pt idx="896">
                  <c:v>300000</c:v>
                </c:pt>
                <c:pt idx="897">
                  <c:v>300000</c:v>
                </c:pt>
                <c:pt idx="898">
                  <c:v>280000</c:v>
                </c:pt>
                <c:pt idx="899">
                  <c:v>280000</c:v>
                </c:pt>
                <c:pt idx="900">
                  <c:v>280000</c:v>
                </c:pt>
                <c:pt idx="901">
                  <c:v>280000</c:v>
                </c:pt>
                <c:pt idx="902">
                  <c:v>280000</c:v>
                </c:pt>
                <c:pt idx="903">
                  <c:v>280000</c:v>
                </c:pt>
                <c:pt idx="904">
                  <c:v>280000</c:v>
                </c:pt>
                <c:pt idx="905">
                  <c:v>280000</c:v>
                </c:pt>
                <c:pt idx="906">
                  <c:v>280000</c:v>
                </c:pt>
                <c:pt idx="907">
                  <c:v>280000</c:v>
                </c:pt>
                <c:pt idx="908">
                  <c:v>280000</c:v>
                </c:pt>
                <c:pt idx="909">
                  <c:v>280000</c:v>
                </c:pt>
                <c:pt idx="910">
                  <c:v>280000</c:v>
                </c:pt>
                <c:pt idx="911">
                  <c:v>280000</c:v>
                </c:pt>
                <c:pt idx="912">
                  <c:v>280000</c:v>
                </c:pt>
                <c:pt idx="913">
                  <c:v>280000</c:v>
                </c:pt>
                <c:pt idx="914">
                  <c:v>260000</c:v>
                </c:pt>
                <c:pt idx="915">
                  <c:v>260000</c:v>
                </c:pt>
                <c:pt idx="916">
                  <c:v>260000</c:v>
                </c:pt>
                <c:pt idx="917">
                  <c:v>260000</c:v>
                </c:pt>
                <c:pt idx="918">
                  <c:v>260000</c:v>
                </c:pt>
                <c:pt idx="919">
                  <c:v>260000</c:v>
                </c:pt>
                <c:pt idx="920">
                  <c:v>260000</c:v>
                </c:pt>
                <c:pt idx="921">
                  <c:v>260000</c:v>
                </c:pt>
                <c:pt idx="922">
                  <c:v>260000</c:v>
                </c:pt>
                <c:pt idx="923">
                  <c:v>220000</c:v>
                </c:pt>
                <c:pt idx="924">
                  <c:v>210000</c:v>
                </c:pt>
                <c:pt idx="925">
                  <c:v>160000</c:v>
                </c:pt>
                <c:pt idx="926">
                  <c:v>160000</c:v>
                </c:pt>
                <c:pt idx="927">
                  <c:v>160000</c:v>
                </c:pt>
                <c:pt idx="928">
                  <c:v>160000</c:v>
                </c:pt>
                <c:pt idx="929">
                  <c:v>160000</c:v>
                </c:pt>
                <c:pt idx="930">
                  <c:v>160000</c:v>
                </c:pt>
                <c:pt idx="931">
                  <c:v>170000</c:v>
                </c:pt>
                <c:pt idx="932">
                  <c:v>170000</c:v>
                </c:pt>
                <c:pt idx="933">
                  <c:v>170000</c:v>
                </c:pt>
                <c:pt idx="934">
                  <c:v>170000</c:v>
                </c:pt>
                <c:pt idx="935">
                  <c:v>170000</c:v>
                </c:pt>
                <c:pt idx="936">
                  <c:v>150000</c:v>
                </c:pt>
                <c:pt idx="937">
                  <c:v>150000</c:v>
                </c:pt>
                <c:pt idx="938">
                  <c:v>150000</c:v>
                </c:pt>
                <c:pt idx="939">
                  <c:v>160000</c:v>
                </c:pt>
                <c:pt idx="940">
                  <c:v>130000</c:v>
                </c:pt>
                <c:pt idx="941">
                  <c:v>110000</c:v>
                </c:pt>
                <c:pt idx="942">
                  <c:v>110000</c:v>
                </c:pt>
                <c:pt idx="943">
                  <c:v>100000</c:v>
                </c:pt>
                <c:pt idx="944">
                  <c:v>100000</c:v>
                </c:pt>
                <c:pt idx="945">
                  <c:v>100000</c:v>
                </c:pt>
                <c:pt idx="946">
                  <c:v>100000</c:v>
                </c:pt>
                <c:pt idx="947">
                  <c:v>100000</c:v>
                </c:pt>
                <c:pt idx="948">
                  <c:v>90000</c:v>
                </c:pt>
                <c:pt idx="949">
                  <c:v>80000</c:v>
                </c:pt>
                <c:pt idx="950">
                  <c:v>60000</c:v>
                </c:pt>
                <c:pt idx="951">
                  <c:v>20000</c:v>
                </c:pt>
                <c:pt idx="952">
                  <c:v>20000</c:v>
                </c:pt>
                <c:pt idx="953">
                  <c:v>20000</c:v>
                </c:pt>
                <c:pt idx="954">
                  <c:v>20000</c:v>
                </c:pt>
                <c:pt idx="955">
                  <c:v>50000</c:v>
                </c:pt>
                <c:pt idx="956">
                  <c:v>50000</c:v>
                </c:pt>
                <c:pt idx="957">
                  <c:v>50000</c:v>
                </c:pt>
                <c:pt idx="958">
                  <c:v>140000</c:v>
                </c:pt>
                <c:pt idx="959">
                  <c:v>160000</c:v>
                </c:pt>
                <c:pt idx="960">
                  <c:v>130000</c:v>
                </c:pt>
                <c:pt idx="961">
                  <c:v>130000</c:v>
                </c:pt>
                <c:pt idx="962">
                  <c:v>130000</c:v>
                </c:pt>
                <c:pt idx="963">
                  <c:v>130000</c:v>
                </c:pt>
                <c:pt idx="964">
                  <c:v>130000</c:v>
                </c:pt>
                <c:pt idx="965">
                  <c:v>130000</c:v>
                </c:pt>
                <c:pt idx="966">
                  <c:v>180000</c:v>
                </c:pt>
                <c:pt idx="967">
                  <c:v>100000</c:v>
                </c:pt>
                <c:pt idx="968">
                  <c:v>100000</c:v>
                </c:pt>
                <c:pt idx="969">
                  <c:v>120000</c:v>
                </c:pt>
                <c:pt idx="970">
                  <c:v>120000</c:v>
                </c:pt>
                <c:pt idx="971">
                  <c:v>120000</c:v>
                </c:pt>
                <c:pt idx="972">
                  <c:v>80000</c:v>
                </c:pt>
                <c:pt idx="973">
                  <c:v>20000</c:v>
                </c:pt>
                <c:pt idx="974">
                  <c:v>20000</c:v>
                </c:pt>
                <c:pt idx="975">
                  <c:v>20000</c:v>
                </c:pt>
                <c:pt idx="976">
                  <c:v>20000</c:v>
                </c:pt>
                <c:pt idx="977">
                  <c:v>20000</c:v>
                </c:pt>
                <c:pt idx="978">
                  <c:v>20000</c:v>
                </c:pt>
                <c:pt idx="979">
                  <c:v>20000</c:v>
                </c:pt>
                <c:pt idx="980">
                  <c:v>20000</c:v>
                </c:pt>
                <c:pt idx="981">
                  <c:v>40000</c:v>
                </c:pt>
                <c:pt idx="982">
                  <c:v>40000</c:v>
                </c:pt>
                <c:pt idx="983">
                  <c:v>40000</c:v>
                </c:pt>
                <c:pt idx="984">
                  <c:v>40000</c:v>
                </c:pt>
                <c:pt idx="985">
                  <c:v>40000</c:v>
                </c:pt>
                <c:pt idx="986">
                  <c:v>40000</c:v>
                </c:pt>
                <c:pt idx="987">
                  <c:v>40000</c:v>
                </c:pt>
                <c:pt idx="988">
                  <c:v>40000</c:v>
                </c:pt>
                <c:pt idx="989">
                  <c:v>40000</c:v>
                </c:pt>
                <c:pt idx="990">
                  <c:v>90000</c:v>
                </c:pt>
                <c:pt idx="991">
                  <c:v>90000</c:v>
                </c:pt>
                <c:pt idx="992">
                  <c:v>70000</c:v>
                </c:pt>
                <c:pt idx="993">
                  <c:v>70000</c:v>
                </c:pt>
                <c:pt idx="994">
                  <c:v>70000</c:v>
                </c:pt>
                <c:pt idx="995">
                  <c:v>70000</c:v>
                </c:pt>
                <c:pt idx="996">
                  <c:v>70000</c:v>
                </c:pt>
                <c:pt idx="997">
                  <c:v>70000</c:v>
                </c:pt>
                <c:pt idx="998">
                  <c:v>60000</c:v>
                </c:pt>
                <c:pt idx="999">
                  <c:v>60000</c:v>
                </c:pt>
                <c:pt idx="1000">
                  <c:v>60000</c:v>
                </c:pt>
                <c:pt idx="1001">
                  <c:v>60000</c:v>
                </c:pt>
                <c:pt idx="1002">
                  <c:v>80000</c:v>
                </c:pt>
                <c:pt idx="1003">
                  <c:v>80000</c:v>
                </c:pt>
                <c:pt idx="1004">
                  <c:v>70000</c:v>
                </c:pt>
                <c:pt idx="1005">
                  <c:v>70000</c:v>
                </c:pt>
                <c:pt idx="1006">
                  <c:v>70000</c:v>
                </c:pt>
                <c:pt idx="1007">
                  <c:v>80000</c:v>
                </c:pt>
                <c:pt idx="1008">
                  <c:v>80000</c:v>
                </c:pt>
                <c:pt idx="1009">
                  <c:v>80000</c:v>
                </c:pt>
                <c:pt idx="1010">
                  <c:v>70000</c:v>
                </c:pt>
                <c:pt idx="1011">
                  <c:v>70000</c:v>
                </c:pt>
                <c:pt idx="1012">
                  <c:v>70000</c:v>
                </c:pt>
                <c:pt idx="1013">
                  <c:v>70000</c:v>
                </c:pt>
                <c:pt idx="1014">
                  <c:v>70000</c:v>
                </c:pt>
                <c:pt idx="1015">
                  <c:v>40000</c:v>
                </c:pt>
                <c:pt idx="1016">
                  <c:v>40000</c:v>
                </c:pt>
                <c:pt idx="1017">
                  <c:v>40000</c:v>
                </c:pt>
                <c:pt idx="1018">
                  <c:v>40000</c:v>
                </c:pt>
                <c:pt idx="1019">
                  <c:v>40000</c:v>
                </c:pt>
                <c:pt idx="1020">
                  <c:v>40000</c:v>
                </c:pt>
                <c:pt idx="1021">
                  <c:v>40000</c:v>
                </c:pt>
                <c:pt idx="1022">
                  <c:v>60000</c:v>
                </c:pt>
                <c:pt idx="1023">
                  <c:v>60000</c:v>
                </c:pt>
                <c:pt idx="1024">
                  <c:v>60000</c:v>
                </c:pt>
                <c:pt idx="1025">
                  <c:v>60000</c:v>
                </c:pt>
                <c:pt idx="1026">
                  <c:v>60000</c:v>
                </c:pt>
                <c:pt idx="1027">
                  <c:v>60000</c:v>
                </c:pt>
                <c:pt idx="1028">
                  <c:v>60000</c:v>
                </c:pt>
                <c:pt idx="1029">
                  <c:v>60000</c:v>
                </c:pt>
                <c:pt idx="1030">
                  <c:v>60000</c:v>
                </c:pt>
                <c:pt idx="1031">
                  <c:v>60000</c:v>
                </c:pt>
                <c:pt idx="1032">
                  <c:v>30000</c:v>
                </c:pt>
                <c:pt idx="1033">
                  <c:v>30000</c:v>
                </c:pt>
                <c:pt idx="1034">
                  <c:v>30000</c:v>
                </c:pt>
                <c:pt idx="1035">
                  <c:v>30000</c:v>
                </c:pt>
                <c:pt idx="1036">
                  <c:v>30000</c:v>
                </c:pt>
                <c:pt idx="1037">
                  <c:v>30000</c:v>
                </c:pt>
                <c:pt idx="1038">
                  <c:v>30000</c:v>
                </c:pt>
                <c:pt idx="1039">
                  <c:v>30000</c:v>
                </c:pt>
                <c:pt idx="1040">
                  <c:v>30000</c:v>
                </c:pt>
                <c:pt idx="1041">
                  <c:v>30000</c:v>
                </c:pt>
                <c:pt idx="1042">
                  <c:v>20000</c:v>
                </c:pt>
                <c:pt idx="1043">
                  <c:v>0</c:v>
                </c:pt>
                <c:pt idx="1044">
                  <c:v>0</c:v>
                </c:pt>
                <c:pt idx="1045">
                  <c:v>-30000</c:v>
                </c:pt>
                <c:pt idx="1046">
                  <c:v>-30000</c:v>
                </c:pt>
                <c:pt idx="1047">
                  <c:v>-30000</c:v>
                </c:pt>
                <c:pt idx="1048">
                  <c:v>-30000</c:v>
                </c:pt>
                <c:pt idx="1049">
                  <c:v>-30000</c:v>
                </c:pt>
                <c:pt idx="1050">
                  <c:v>-30000</c:v>
                </c:pt>
                <c:pt idx="1051">
                  <c:v>-40000</c:v>
                </c:pt>
                <c:pt idx="1052">
                  <c:v>-40000</c:v>
                </c:pt>
                <c:pt idx="1053">
                  <c:v>-40000</c:v>
                </c:pt>
                <c:pt idx="1054">
                  <c:v>-40000</c:v>
                </c:pt>
                <c:pt idx="1055">
                  <c:v>-40000</c:v>
                </c:pt>
                <c:pt idx="1056">
                  <c:v>-40000</c:v>
                </c:pt>
                <c:pt idx="1057">
                  <c:v>-40000</c:v>
                </c:pt>
                <c:pt idx="1058">
                  <c:v>-40000</c:v>
                </c:pt>
                <c:pt idx="1059">
                  <c:v>-40000</c:v>
                </c:pt>
                <c:pt idx="1060">
                  <c:v>-40000</c:v>
                </c:pt>
                <c:pt idx="1061">
                  <c:v>-40000</c:v>
                </c:pt>
                <c:pt idx="1062">
                  <c:v>-40000</c:v>
                </c:pt>
                <c:pt idx="1063">
                  <c:v>-10000</c:v>
                </c:pt>
                <c:pt idx="1064">
                  <c:v>-10000</c:v>
                </c:pt>
                <c:pt idx="1065">
                  <c:v>-10000</c:v>
                </c:pt>
                <c:pt idx="1066">
                  <c:v>-10000</c:v>
                </c:pt>
                <c:pt idx="1067">
                  <c:v>-10000</c:v>
                </c:pt>
                <c:pt idx="1068">
                  <c:v>-10000</c:v>
                </c:pt>
                <c:pt idx="1069">
                  <c:v>-10000</c:v>
                </c:pt>
                <c:pt idx="1070">
                  <c:v>-10000</c:v>
                </c:pt>
                <c:pt idx="1071">
                  <c:v>-10000</c:v>
                </c:pt>
                <c:pt idx="1072">
                  <c:v>-10000</c:v>
                </c:pt>
                <c:pt idx="1073">
                  <c:v>-10000</c:v>
                </c:pt>
                <c:pt idx="1074">
                  <c:v>-10000</c:v>
                </c:pt>
                <c:pt idx="1075">
                  <c:v>-10000</c:v>
                </c:pt>
                <c:pt idx="1076">
                  <c:v>-10000</c:v>
                </c:pt>
                <c:pt idx="1077">
                  <c:v>-10000</c:v>
                </c:pt>
                <c:pt idx="1078">
                  <c:v>-10000</c:v>
                </c:pt>
                <c:pt idx="1079">
                  <c:v>-30000</c:v>
                </c:pt>
                <c:pt idx="1080">
                  <c:v>-30000</c:v>
                </c:pt>
                <c:pt idx="1081">
                  <c:v>-30000</c:v>
                </c:pt>
                <c:pt idx="1082">
                  <c:v>10000</c:v>
                </c:pt>
                <c:pt idx="1083">
                  <c:v>10000</c:v>
                </c:pt>
                <c:pt idx="1084">
                  <c:v>10000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30000</c:v>
                </c:pt>
                <c:pt idx="1093">
                  <c:v>-30000</c:v>
                </c:pt>
                <c:pt idx="1094">
                  <c:v>-90000</c:v>
                </c:pt>
                <c:pt idx="1095">
                  <c:v>-150000</c:v>
                </c:pt>
                <c:pt idx="1096">
                  <c:v>-150000</c:v>
                </c:pt>
                <c:pt idx="1097">
                  <c:v>-150000</c:v>
                </c:pt>
                <c:pt idx="1098">
                  <c:v>-150000</c:v>
                </c:pt>
                <c:pt idx="1099">
                  <c:v>-150000</c:v>
                </c:pt>
                <c:pt idx="1100">
                  <c:v>-150000</c:v>
                </c:pt>
                <c:pt idx="1101">
                  <c:v>-150000</c:v>
                </c:pt>
                <c:pt idx="1102">
                  <c:v>-150000</c:v>
                </c:pt>
                <c:pt idx="1103">
                  <c:v>-140000</c:v>
                </c:pt>
                <c:pt idx="1104">
                  <c:v>-140000</c:v>
                </c:pt>
                <c:pt idx="1105">
                  <c:v>-140000</c:v>
                </c:pt>
                <c:pt idx="1106">
                  <c:v>-140000</c:v>
                </c:pt>
                <c:pt idx="1107">
                  <c:v>-140000</c:v>
                </c:pt>
                <c:pt idx="1108">
                  <c:v>-140000</c:v>
                </c:pt>
                <c:pt idx="1109">
                  <c:v>-140000</c:v>
                </c:pt>
                <c:pt idx="1110">
                  <c:v>-140000</c:v>
                </c:pt>
                <c:pt idx="1111">
                  <c:v>-140000</c:v>
                </c:pt>
                <c:pt idx="1112">
                  <c:v>-140000</c:v>
                </c:pt>
                <c:pt idx="1113">
                  <c:v>-140000</c:v>
                </c:pt>
                <c:pt idx="1114">
                  <c:v>-140000</c:v>
                </c:pt>
                <c:pt idx="1115">
                  <c:v>-140000</c:v>
                </c:pt>
                <c:pt idx="1116">
                  <c:v>-140000</c:v>
                </c:pt>
                <c:pt idx="1117">
                  <c:v>-140000</c:v>
                </c:pt>
                <c:pt idx="1118">
                  <c:v>-140000</c:v>
                </c:pt>
                <c:pt idx="1119">
                  <c:v>-140000</c:v>
                </c:pt>
                <c:pt idx="1120">
                  <c:v>-140000</c:v>
                </c:pt>
                <c:pt idx="1121">
                  <c:v>-130000</c:v>
                </c:pt>
                <c:pt idx="1122">
                  <c:v>-130000</c:v>
                </c:pt>
                <c:pt idx="1123">
                  <c:v>-160000</c:v>
                </c:pt>
                <c:pt idx="1124">
                  <c:v>-230000</c:v>
                </c:pt>
                <c:pt idx="1125">
                  <c:v>-230000</c:v>
                </c:pt>
                <c:pt idx="1126">
                  <c:v>-230000</c:v>
                </c:pt>
                <c:pt idx="1127">
                  <c:v>-130000</c:v>
                </c:pt>
                <c:pt idx="1128">
                  <c:v>-150000</c:v>
                </c:pt>
                <c:pt idx="1129">
                  <c:v>-150000</c:v>
                </c:pt>
                <c:pt idx="1130">
                  <c:v>-150000</c:v>
                </c:pt>
                <c:pt idx="1131">
                  <c:v>20000</c:v>
                </c:pt>
                <c:pt idx="1132">
                  <c:v>20000</c:v>
                </c:pt>
                <c:pt idx="1133">
                  <c:v>20000</c:v>
                </c:pt>
                <c:pt idx="1134">
                  <c:v>20000</c:v>
                </c:pt>
                <c:pt idx="1135">
                  <c:v>10000</c:v>
                </c:pt>
                <c:pt idx="1136">
                  <c:v>30000</c:v>
                </c:pt>
                <c:pt idx="1137">
                  <c:v>-30000</c:v>
                </c:pt>
                <c:pt idx="1138">
                  <c:v>-40000</c:v>
                </c:pt>
                <c:pt idx="1139">
                  <c:v>-40000</c:v>
                </c:pt>
                <c:pt idx="1140">
                  <c:v>-40000</c:v>
                </c:pt>
                <c:pt idx="1141">
                  <c:v>-40000</c:v>
                </c:pt>
                <c:pt idx="1142">
                  <c:v>-40000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40000</c:v>
                </c:pt>
                <c:pt idx="1149">
                  <c:v>40000</c:v>
                </c:pt>
                <c:pt idx="1150">
                  <c:v>40000</c:v>
                </c:pt>
                <c:pt idx="1151">
                  <c:v>40000</c:v>
                </c:pt>
                <c:pt idx="1152">
                  <c:v>50000</c:v>
                </c:pt>
                <c:pt idx="1153">
                  <c:v>50000</c:v>
                </c:pt>
                <c:pt idx="1154">
                  <c:v>50000</c:v>
                </c:pt>
                <c:pt idx="1155">
                  <c:v>50000</c:v>
                </c:pt>
                <c:pt idx="1156">
                  <c:v>80000</c:v>
                </c:pt>
                <c:pt idx="1157">
                  <c:v>80000</c:v>
                </c:pt>
                <c:pt idx="1158">
                  <c:v>80000</c:v>
                </c:pt>
                <c:pt idx="1159">
                  <c:v>80000</c:v>
                </c:pt>
                <c:pt idx="1160">
                  <c:v>80000</c:v>
                </c:pt>
                <c:pt idx="1161">
                  <c:v>80000</c:v>
                </c:pt>
                <c:pt idx="1162">
                  <c:v>130000</c:v>
                </c:pt>
                <c:pt idx="1163">
                  <c:v>100000</c:v>
                </c:pt>
                <c:pt idx="1164">
                  <c:v>100000</c:v>
                </c:pt>
                <c:pt idx="1165">
                  <c:v>100000</c:v>
                </c:pt>
                <c:pt idx="1166">
                  <c:v>100000</c:v>
                </c:pt>
                <c:pt idx="1167">
                  <c:v>100000</c:v>
                </c:pt>
                <c:pt idx="1168">
                  <c:v>100000</c:v>
                </c:pt>
                <c:pt idx="1169">
                  <c:v>100000</c:v>
                </c:pt>
                <c:pt idx="1170">
                  <c:v>100000</c:v>
                </c:pt>
                <c:pt idx="1171">
                  <c:v>100000</c:v>
                </c:pt>
                <c:pt idx="1172">
                  <c:v>120000</c:v>
                </c:pt>
                <c:pt idx="1173">
                  <c:v>150000</c:v>
                </c:pt>
                <c:pt idx="1174">
                  <c:v>70000</c:v>
                </c:pt>
                <c:pt idx="1175">
                  <c:v>50000</c:v>
                </c:pt>
                <c:pt idx="1176">
                  <c:v>0</c:v>
                </c:pt>
                <c:pt idx="1177">
                  <c:v>-10000</c:v>
                </c:pt>
                <c:pt idx="1178">
                  <c:v>-10000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30000</c:v>
                </c:pt>
                <c:pt idx="1183">
                  <c:v>30000</c:v>
                </c:pt>
                <c:pt idx="1184">
                  <c:v>10000</c:v>
                </c:pt>
                <c:pt idx="1185">
                  <c:v>30000</c:v>
                </c:pt>
                <c:pt idx="1186">
                  <c:v>30000</c:v>
                </c:pt>
                <c:pt idx="1187">
                  <c:v>30000</c:v>
                </c:pt>
                <c:pt idx="1188">
                  <c:v>30000</c:v>
                </c:pt>
                <c:pt idx="1189">
                  <c:v>50000</c:v>
                </c:pt>
                <c:pt idx="1190">
                  <c:v>50000</c:v>
                </c:pt>
                <c:pt idx="1191">
                  <c:v>50000</c:v>
                </c:pt>
                <c:pt idx="1192">
                  <c:v>50000</c:v>
                </c:pt>
                <c:pt idx="1193">
                  <c:v>50000</c:v>
                </c:pt>
                <c:pt idx="1194">
                  <c:v>50000</c:v>
                </c:pt>
                <c:pt idx="1195">
                  <c:v>50000</c:v>
                </c:pt>
                <c:pt idx="1196">
                  <c:v>10000</c:v>
                </c:pt>
                <c:pt idx="1197">
                  <c:v>10000</c:v>
                </c:pt>
                <c:pt idx="1198">
                  <c:v>50000</c:v>
                </c:pt>
                <c:pt idx="1199">
                  <c:v>60000</c:v>
                </c:pt>
                <c:pt idx="1200">
                  <c:v>60000</c:v>
                </c:pt>
                <c:pt idx="1201">
                  <c:v>60000</c:v>
                </c:pt>
                <c:pt idx="1202">
                  <c:v>60000</c:v>
                </c:pt>
                <c:pt idx="1203">
                  <c:v>140000</c:v>
                </c:pt>
                <c:pt idx="1204">
                  <c:v>20000</c:v>
                </c:pt>
                <c:pt idx="1205">
                  <c:v>20000</c:v>
                </c:pt>
                <c:pt idx="1206">
                  <c:v>20000</c:v>
                </c:pt>
                <c:pt idx="1207">
                  <c:v>20000</c:v>
                </c:pt>
                <c:pt idx="1208">
                  <c:v>20000</c:v>
                </c:pt>
                <c:pt idx="1209">
                  <c:v>20000</c:v>
                </c:pt>
                <c:pt idx="1210">
                  <c:v>20000</c:v>
                </c:pt>
                <c:pt idx="1211">
                  <c:v>20000</c:v>
                </c:pt>
                <c:pt idx="1212">
                  <c:v>20000</c:v>
                </c:pt>
                <c:pt idx="1213">
                  <c:v>20000</c:v>
                </c:pt>
                <c:pt idx="1214">
                  <c:v>20000</c:v>
                </c:pt>
                <c:pt idx="1215">
                  <c:v>20000</c:v>
                </c:pt>
                <c:pt idx="1216">
                  <c:v>20000</c:v>
                </c:pt>
                <c:pt idx="1217">
                  <c:v>20000</c:v>
                </c:pt>
                <c:pt idx="1218">
                  <c:v>20000</c:v>
                </c:pt>
                <c:pt idx="1219">
                  <c:v>30000</c:v>
                </c:pt>
                <c:pt idx="1220">
                  <c:v>10000</c:v>
                </c:pt>
                <c:pt idx="1221">
                  <c:v>10000</c:v>
                </c:pt>
                <c:pt idx="1222">
                  <c:v>10000</c:v>
                </c:pt>
                <c:pt idx="1223">
                  <c:v>10000</c:v>
                </c:pt>
                <c:pt idx="1224">
                  <c:v>30000</c:v>
                </c:pt>
                <c:pt idx="1225">
                  <c:v>30000</c:v>
                </c:pt>
                <c:pt idx="1226">
                  <c:v>30000</c:v>
                </c:pt>
                <c:pt idx="1227">
                  <c:v>30000</c:v>
                </c:pt>
                <c:pt idx="1228">
                  <c:v>30000</c:v>
                </c:pt>
                <c:pt idx="1229">
                  <c:v>50000</c:v>
                </c:pt>
                <c:pt idx="1230">
                  <c:v>50000</c:v>
                </c:pt>
                <c:pt idx="1231">
                  <c:v>50000</c:v>
                </c:pt>
                <c:pt idx="1232">
                  <c:v>50000</c:v>
                </c:pt>
                <c:pt idx="1233">
                  <c:v>50000</c:v>
                </c:pt>
                <c:pt idx="1234">
                  <c:v>50000</c:v>
                </c:pt>
                <c:pt idx="1235">
                  <c:v>50000</c:v>
                </c:pt>
                <c:pt idx="1236">
                  <c:v>50000</c:v>
                </c:pt>
                <c:pt idx="1237">
                  <c:v>50000</c:v>
                </c:pt>
                <c:pt idx="1238">
                  <c:v>50000</c:v>
                </c:pt>
                <c:pt idx="1239">
                  <c:v>50000</c:v>
                </c:pt>
                <c:pt idx="1240">
                  <c:v>50000</c:v>
                </c:pt>
                <c:pt idx="1241">
                  <c:v>50000</c:v>
                </c:pt>
                <c:pt idx="1242">
                  <c:v>50000</c:v>
                </c:pt>
                <c:pt idx="1243">
                  <c:v>50000</c:v>
                </c:pt>
                <c:pt idx="1244">
                  <c:v>50000</c:v>
                </c:pt>
                <c:pt idx="1245">
                  <c:v>50000</c:v>
                </c:pt>
                <c:pt idx="1246">
                  <c:v>50000</c:v>
                </c:pt>
                <c:pt idx="1247">
                  <c:v>50000</c:v>
                </c:pt>
                <c:pt idx="1248">
                  <c:v>50000</c:v>
                </c:pt>
                <c:pt idx="1249">
                  <c:v>40000</c:v>
                </c:pt>
                <c:pt idx="1250">
                  <c:v>40000</c:v>
                </c:pt>
                <c:pt idx="1251">
                  <c:v>40000</c:v>
                </c:pt>
                <c:pt idx="1252">
                  <c:v>40000</c:v>
                </c:pt>
                <c:pt idx="1253">
                  <c:v>50000</c:v>
                </c:pt>
                <c:pt idx="1254">
                  <c:v>50000</c:v>
                </c:pt>
                <c:pt idx="1255">
                  <c:v>50000</c:v>
                </c:pt>
                <c:pt idx="1256">
                  <c:v>50000</c:v>
                </c:pt>
                <c:pt idx="1257">
                  <c:v>50000</c:v>
                </c:pt>
                <c:pt idx="1258">
                  <c:v>50000</c:v>
                </c:pt>
                <c:pt idx="1259">
                  <c:v>50000</c:v>
                </c:pt>
                <c:pt idx="1260">
                  <c:v>50000</c:v>
                </c:pt>
                <c:pt idx="1261">
                  <c:v>50000</c:v>
                </c:pt>
                <c:pt idx="1262">
                  <c:v>50000</c:v>
                </c:pt>
                <c:pt idx="1263">
                  <c:v>50000</c:v>
                </c:pt>
                <c:pt idx="1264">
                  <c:v>60000</c:v>
                </c:pt>
                <c:pt idx="1265">
                  <c:v>60000</c:v>
                </c:pt>
                <c:pt idx="1266">
                  <c:v>60000</c:v>
                </c:pt>
                <c:pt idx="1267">
                  <c:v>60000</c:v>
                </c:pt>
                <c:pt idx="1268">
                  <c:v>60000</c:v>
                </c:pt>
                <c:pt idx="1269">
                  <c:v>60000</c:v>
                </c:pt>
                <c:pt idx="1270">
                  <c:v>60000</c:v>
                </c:pt>
                <c:pt idx="1271">
                  <c:v>60000</c:v>
                </c:pt>
                <c:pt idx="1272">
                  <c:v>60000</c:v>
                </c:pt>
                <c:pt idx="1273">
                  <c:v>60000</c:v>
                </c:pt>
                <c:pt idx="1274">
                  <c:v>60000</c:v>
                </c:pt>
                <c:pt idx="1275">
                  <c:v>60000</c:v>
                </c:pt>
                <c:pt idx="1276">
                  <c:v>60000</c:v>
                </c:pt>
                <c:pt idx="1277">
                  <c:v>70000</c:v>
                </c:pt>
                <c:pt idx="1278">
                  <c:v>70000</c:v>
                </c:pt>
                <c:pt idx="1279">
                  <c:v>50000</c:v>
                </c:pt>
                <c:pt idx="1280">
                  <c:v>50000</c:v>
                </c:pt>
                <c:pt idx="1281">
                  <c:v>50000</c:v>
                </c:pt>
                <c:pt idx="1282">
                  <c:v>50000</c:v>
                </c:pt>
                <c:pt idx="1283">
                  <c:v>50000</c:v>
                </c:pt>
                <c:pt idx="1284">
                  <c:v>50000</c:v>
                </c:pt>
                <c:pt idx="1285">
                  <c:v>60000</c:v>
                </c:pt>
                <c:pt idx="1286">
                  <c:v>60000</c:v>
                </c:pt>
                <c:pt idx="1287">
                  <c:v>50000</c:v>
                </c:pt>
                <c:pt idx="1288">
                  <c:v>40000</c:v>
                </c:pt>
                <c:pt idx="1289">
                  <c:v>40000</c:v>
                </c:pt>
                <c:pt idx="1290">
                  <c:v>40000</c:v>
                </c:pt>
                <c:pt idx="1291">
                  <c:v>40000</c:v>
                </c:pt>
                <c:pt idx="1292">
                  <c:v>40000</c:v>
                </c:pt>
                <c:pt idx="1293">
                  <c:v>40000</c:v>
                </c:pt>
                <c:pt idx="1294">
                  <c:v>20000</c:v>
                </c:pt>
                <c:pt idx="1295">
                  <c:v>20000</c:v>
                </c:pt>
                <c:pt idx="1296">
                  <c:v>20000</c:v>
                </c:pt>
                <c:pt idx="1297">
                  <c:v>20000</c:v>
                </c:pt>
                <c:pt idx="1298">
                  <c:v>20000</c:v>
                </c:pt>
                <c:pt idx="1299">
                  <c:v>20000</c:v>
                </c:pt>
                <c:pt idx="1300">
                  <c:v>20000</c:v>
                </c:pt>
                <c:pt idx="1301">
                  <c:v>20000</c:v>
                </c:pt>
                <c:pt idx="1302">
                  <c:v>20000</c:v>
                </c:pt>
                <c:pt idx="1303">
                  <c:v>20000</c:v>
                </c:pt>
                <c:pt idx="1304">
                  <c:v>20000</c:v>
                </c:pt>
                <c:pt idx="1305">
                  <c:v>20000</c:v>
                </c:pt>
                <c:pt idx="1306">
                  <c:v>40000</c:v>
                </c:pt>
                <c:pt idx="1307">
                  <c:v>40000</c:v>
                </c:pt>
                <c:pt idx="1308">
                  <c:v>40000</c:v>
                </c:pt>
                <c:pt idx="1309">
                  <c:v>40000</c:v>
                </c:pt>
                <c:pt idx="1310">
                  <c:v>70000</c:v>
                </c:pt>
                <c:pt idx="1311">
                  <c:v>50000</c:v>
                </c:pt>
                <c:pt idx="1312">
                  <c:v>50000</c:v>
                </c:pt>
                <c:pt idx="1313">
                  <c:v>50000</c:v>
                </c:pt>
                <c:pt idx="1314">
                  <c:v>50000</c:v>
                </c:pt>
                <c:pt idx="1315">
                  <c:v>50000</c:v>
                </c:pt>
                <c:pt idx="1316">
                  <c:v>60000</c:v>
                </c:pt>
                <c:pt idx="1317">
                  <c:v>60000</c:v>
                </c:pt>
                <c:pt idx="1318">
                  <c:v>60000</c:v>
                </c:pt>
                <c:pt idx="1319">
                  <c:v>60000</c:v>
                </c:pt>
                <c:pt idx="1320">
                  <c:v>60000</c:v>
                </c:pt>
                <c:pt idx="1321">
                  <c:v>60000</c:v>
                </c:pt>
                <c:pt idx="1322">
                  <c:v>60000</c:v>
                </c:pt>
                <c:pt idx="1323">
                  <c:v>60000</c:v>
                </c:pt>
                <c:pt idx="1324">
                  <c:v>60000</c:v>
                </c:pt>
                <c:pt idx="1325">
                  <c:v>90000</c:v>
                </c:pt>
                <c:pt idx="1326">
                  <c:v>90000</c:v>
                </c:pt>
                <c:pt idx="1327">
                  <c:v>90000</c:v>
                </c:pt>
                <c:pt idx="1328">
                  <c:v>90000</c:v>
                </c:pt>
                <c:pt idx="1329">
                  <c:v>90000</c:v>
                </c:pt>
                <c:pt idx="1330">
                  <c:v>90000</c:v>
                </c:pt>
                <c:pt idx="1331">
                  <c:v>80000</c:v>
                </c:pt>
                <c:pt idx="1332">
                  <c:v>80000</c:v>
                </c:pt>
                <c:pt idx="1333">
                  <c:v>80000</c:v>
                </c:pt>
                <c:pt idx="1334">
                  <c:v>80000</c:v>
                </c:pt>
                <c:pt idx="1335">
                  <c:v>80000</c:v>
                </c:pt>
                <c:pt idx="1336">
                  <c:v>80000</c:v>
                </c:pt>
                <c:pt idx="1337">
                  <c:v>80000</c:v>
                </c:pt>
                <c:pt idx="1338">
                  <c:v>80000</c:v>
                </c:pt>
                <c:pt idx="1339">
                  <c:v>80000</c:v>
                </c:pt>
                <c:pt idx="1340">
                  <c:v>80000</c:v>
                </c:pt>
                <c:pt idx="1341">
                  <c:v>70000</c:v>
                </c:pt>
                <c:pt idx="1342">
                  <c:v>70000</c:v>
                </c:pt>
                <c:pt idx="1343">
                  <c:v>40000</c:v>
                </c:pt>
                <c:pt idx="1344">
                  <c:v>40000</c:v>
                </c:pt>
                <c:pt idx="1345">
                  <c:v>40000</c:v>
                </c:pt>
                <c:pt idx="1346">
                  <c:v>40000</c:v>
                </c:pt>
                <c:pt idx="1347">
                  <c:v>40000</c:v>
                </c:pt>
                <c:pt idx="1348">
                  <c:v>40000</c:v>
                </c:pt>
                <c:pt idx="1349">
                  <c:v>30000</c:v>
                </c:pt>
                <c:pt idx="1350">
                  <c:v>30000</c:v>
                </c:pt>
                <c:pt idx="1351">
                  <c:v>10000</c:v>
                </c:pt>
                <c:pt idx="1352">
                  <c:v>10000</c:v>
                </c:pt>
                <c:pt idx="1353">
                  <c:v>10000</c:v>
                </c:pt>
                <c:pt idx="1354">
                  <c:v>10000</c:v>
                </c:pt>
                <c:pt idx="1355">
                  <c:v>10000</c:v>
                </c:pt>
                <c:pt idx="1356">
                  <c:v>10000</c:v>
                </c:pt>
                <c:pt idx="1357">
                  <c:v>10000</c:v>
                </c:pt>
                <c:pt idx="1358">
                  <c:v>10000</c:v>
                </c:pt>
                <c:pt idx="1359">
                  <c:v>10000</c:v>
                </c:pt>
                <c:pt idx="1360">
                  <c:v>40000</c:v>
                </c:pt>
                <c:pt idx="1361">
                  <c:v>40000</c:v>
                </c:pt>
                <c:pt idx="1362">
                  <c:v>40000</c:v>
                </c:pt>
                <c:pt idx="1363">
                  <c:v>40000</c:v>
                </c:pt>
                <c:pt idx="1364">
                  <c:v>40000</c:v>
                </c:pt>
                <c:pt idx="1365">
                  <c:v>40000</c:v>
                </c:pt>
                <c:pt idx="1366">
                  <c:v>40000</c:v>
                </c:pt>
                <c:pt idx="1367">
                  <c:v>40000</c:v>
                </c:pt>
                <c:pt idx="1368">
                  <c:v>40000</c:v>
                </c:pt>
                <c:pt idx="1369">
                  <c:v>40000</c:v>
                </c:pt>
                <c:pt idx="1370">
                  <c:v>40000</c:v>
                </c:pt>
                <c:pt idx="1371">
                  <c:v>40000</c:v>
                </c:pt>
                <c:pt idx="1372">
                  <c:v>40000</c:v>
                </c:pt>
                <c:pt idx="1373">
                  <c:v>40000</c:v>
                </c:pt>
                <c:pt idx="1374">
                  <c:v>40000</c:v>
                </c:pt>
                <c:pt idx="1375">
                  <c:v>40000</c:v>
                </c:pt>
                <c:pt idx="1376">
                  <c:v>80000</c:v>
                </c:pt>
                <c:pt idx="1377">
                  <c:v>80000</c:v>
                </c:pt>
                <c:pt idx="1378">
                  <c:v>60000</c:v>
                </c:pt>
                <c:pt idx="1379">
                  <c:v>60000</c:v>
                </c:pt>
                <c:pt idx="1380">
                  <c:v>60000</c:v>
                </c:pt>
                <c:pt idx="1381">
                  <c:v>60000</c:v>
                </c:pt>
                <c:pt idx="1382">
                  <c:v>60000</c:v>
                </c:pt>
                <c:pt idx="1383">
                  <c:v>60000</c:v>
                </c:pt>
                <c:pt idx="1384">
                  <c:v>60000</c:v>
                </c:pt>
                <c:pt idx="1385">
                  <c:v>60000</c:v>
                </c:pt>
                <c:pt idx="1386">
                  <c:v>60000</c:v>
                </c:pt>
                <c:pt idx="1387">
                  <c:v>50000</c:v>
                </c:pt>
                <c:pt idx="1388">
                  <c:v>50000</c:v>
                </c:pt>
                <c:pt idx="1389">
                  <c:v>50000</c:v>
                </c:pt>
                <c:pt idx="1390">
                  <c:v>70000</c:v>
                </c:pt>
                <c:pt idx="1391">
                  <c:v>70000</c:v>
                </c:pt>
                <c:pt idx="1392">
                  <c:v>70000</c:v>
                </c:pt>
                <c:pt idx="1393">
                  <c:v>40000</c:v>
                </c:pt>
                <c:pt idx="1394">
                  <c:v>40000</c:v>
                </c:pt>
                <c:pt idx="1395">
                  <c:v>40000</c:v>
                </c:pt>
                <c:pt idx="1396">
                  <c:v>40000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10000</c:v>
                </c:pt>
                <c:pt idx="1403">
                  <c:v>10000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40000</c:v>
                </c:pt>
                <c:pt idx="1408">
                  <c:v>40000</c:v>
                </c:pt>
                <c:pt idx="1409">
                  <c:v>40000</c:v>
                </c:pt>
                <c:pt idx="1410">
                  <c:v>40000</c:v>
                </c:pt>
                <c:pt idx="1411">
                  <c:v>40000</c:v>
                </c:pt>
                <c:pt idx="1412">
                  <c:v>40000</c:v>
                </c:pt>
                <c:pt idx="1413">
                  <c:v>50000</c:v>
                </c:pt>
                <c:pt idx="1414">
                  <c:v>50000</c:v>
                </c:pt>
                <c:pt idx="1415">
                  <c:v>20000</c:v>
                </c:pt>
                <c:pt idx="1416">
                  <c:v>10000</c:v>
                </c:pt>
                <c:pt idx="1417">
                  <c:v>-10000</c:v>
                </c:pt>
                <c:pt idx="1418">
                  <c:v>-10000</c:v>
                </c:pt>
                <c:pt idx="1419">
                  <c:v>0</c:v>
                </c:pt>
                <c:pt idx="1420">
                  <c:v>-30000</c:v>
                </c:pt>
                <c:pt idx="1421">
                  <c:v>-50000</c:v>
                </c:pt>
                <c:pt idx="1422">
                  <c:v>-50000</c:v>
                </c:pt>
                <c:pt idx="1423">
                  <c:v>-50000</c:v>
                </c:pt>
                <c:pt idx="1424">
                  <c:v>-50000</c:v>
                </c:pt>
                <c:pt idx="1425">
                  <c:v>-70000</c:v>
                </c:pt>
                <c:pt idx="1426">
                  <c:v>-70000</c:v>
                </c:pt>
                <c:pt idx="1427">
                  <c:v>-70000</c:v>
                </c:pt>
                <c:pt idx="1428">
                  <c:v>-70000</c:v>
                </c:pt>
                <c:pt idx="1429">
                  <c:v>-70000</c:v>
                </c:pt>
                <c:pt idx="1430">
                  <c:v>-70000</c:v>
                </c:pt>
                <c:pt idx="1431">
                  <c:v>-70000</c:v>
                </c:pt>
                <c:pt idx="1432">
                  <c:v>-70000</c:v>
                </c:pt>
                <c:pt idx="1433">
                  <c:v>-70000</c:v>
                </c:pt>
                <c:pt idx="1434">
                  <c:v>-70000</c:v>
                </c:pt>
                <c:pt idx="1435">
                  <c:v>-40000</c:v>
                </c:pt>
                <c:pt idx="1436">
                  <c:v>-40000</c:v>
                </c:pt>
                <c:pt idx="1437">
                  <c:v>-40000</c:v>
                </c:pt>
                <c:pt idx="1438">
                  <c:v>-40000</c:v>
                </c:pt>
                <c:pt idx="1439">
                  <c:v>-20000</c:v>
                </c:pt>
                <c:pt idx="1440">
                  <c:v>-20000</c:v>
                </c:pt>
                <c:pt idx="1441">
                  <c:v>-20000</c:v>
                </c:pt>
                <c:pt idx="1442">
                  <c:v>-20000</c:v>
                </c:pt>
                <c:pt idx="1443">
                  <c:v>-20000</c:v>
                </c:pt>
                <c:pt idx="1444">
                  <c:v>-20000</c:v>
                </c:pt>
                <c:pt idx="1445">
                  <c:v>-20000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10000</c:v>
                </c:pt>
                <c:pt idx="1453">
                  <c:v>10000</c:v>
                </c:pt>
                <c:pt idx="1454">
                  <c:v>10000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656768"/>
        <c:axId val="262658304"/>
      </c:lineChart>
      <c:dateAx>
        <c:axId val="2626567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400">
                <a:solidFill>
                  <a:schemeClr val="tx1"/>
                </a:solidFill>
              </a:defRPr>
            </a:pPr>
            <a:endParaRPr lang="ja-JP"/>
          </a:p>
        </c:txPr>
        <c:crossAx val="262658304"/>
        <c:crosses val="autoZero"/>
        <c:auto val="1"/>
        <c:lblOffset val="100"/>
        <c:baseTimeUnit val="days"/>
      </c:dateAx>
      <c:valAx>
        <c:axId val="262658304"/>
        <c:scaling>
          <c:orientation val="minMax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sz="1800">
                    <a:solidFill>
                      <a:schemeClr val="tx1"/>
                    </a:solidFill>
                  </a:defRPr>
                </a:pPr>
                <a:r>
                  <a:rPr lang="ja-JP" altLang="en-US" sz="1800">
                    <a:solidFill>
                      <a:schemeClr val="tx1"/>
                    </a:solidFill>
                  </a:rPr>
                  <a:t>資産評価額</a:t>
                </a:r>
              </a:p>
            </c:rich>
          </c:tx>
          <c:layout/>
          <c:overlay val="0"/>
        </c:title>
        <c:numFmt formatCode="#,##0&quot;円&quot;" sourceLinked="1"/>
        <c:majorTickMark val="out"/>
        <c:minorTickMark val="none"/>
        <c:tickLblPos val="nextTo"/>
        <c:txPr>
          <a:bodyPr/>
          <a:lstStyle/>
          <a:p>
            <a:pPr>
              <a:defRPr sz="1600">
                <a:solidFill>
                  <a:schemeClr val="tx1"/>
                </a:solidFill>
              </a:defRPr>
            </a:pPr>
            <a:endParaRPr lang="ja-JP"/>
          </a:p>
        </c:txPr>
        <c:crossAx val="262656768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81359424605801478"/>
          <c:y val="0.2364795608805749"/>
          <c:w val="0.13476954090520701"/>
          <c:h val="0.43941947326511493"/>
        </c:manualLayout>
      </c:layout>
      <c:overlay val="0"/>
      <c:txPr>
        <a:bodyPr/>
        <a:lstStyle/>
        <a:p>
          <a:pPr>
            <a:defRPr sz="1400" b="1" baseline="0">
              <a:solidFill>
                <a:schemeClr val="tx1"/>
              </a:solidFill>
              <a:latin typeface="HGPｺﾞｼｯｸE" panose="020B0900000000000000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299357</xdr:colOff>
      <xdr:row>8</xdr:row>
      <xdr:rowOff>227240</xdr:rowOff>
    </xdr:from>
    <xdr:to>
      <xdr:col>11</xdr:col>
      <xdr:colOff>326571</xdr:colOff>
      <xdr:row>24</xdr:row>
      <xdr:rowOff>272143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498"/>
  <sheetViews>
    <sheetView tabSelected="1" zoomScale="70" zoomScaleNormal="70" workbookViewId="0">
      <selection activeCell="P9" sqref="P9"/>
    </sheetView>
  </sheetViews>
  <sheetFormatPr defaultRowHeight="13.5" x14ac:dyDescent="0.15"/>
  <cols>
    <col min="1" max="1" width="17.125" customWidth="1"/>
    <col min="2" max="2" width="16.25" customWidth="1"/>
    <col min="3" max="3" width="12.25" style="3" customWidth="1"/>
    <col min="4" max="4" width="18.75" customWidth="1"/>
    <col min="5" max="5" width="14.125" customWidth="1"/>
    <col min="6" max="6" width="11.375" customWidth="1"/>
    <col min="7" max="7" width="13.625" customWidth="1"/>
    <col min="8" max="8" width="15.125" bestFit="1" customWidth="1"/>
    <col min="9" max="10" width="10.875" customWidth="1"/>
    <col min="11" max="11" width="11.375" customWidth="1"/>
    <col min="12" max="12" width="13.875" customWidth="1"/>
    <col min="15" max="15" width="8.75" bestFit="1" customWidth="1"/>
    <col min="16" max="16" width="13.75" bestFit="1" customWidth="1"/>
    <col min="17" max="17" width="10.25" bestFit="1" customWidth="1"/>
    <col min="18" max="20" width="10.25" customWidth="1"/>
    <col min="21" max="21" width="9.25" bestFit="1" customWidth="1"/>
    <col min="25" max="25" width="13.375" style="4" bestFit="1" customWidth="1"/>
    <col min="26" max="26" width="13.375" style="4" customWidth="1"/>
    <col min="27" max="27" width="13.5" style="4" bestFit="1" customWidth="1"/>
    <col min="28" max="28" width="9.75" style="4" customWidth="1"/>
    <col min="29" max="29" width="9.75" bestFit="1" customWidth="1"/>
    <col min="30" max="30" width="9.25" style="2" bestFit="1" customWidth="1"/>
    <col min="31" max="31" width="9.125" style="2" bestFit="1" customWidth="1"/>
  </cols>
  <sheetData>
    <row r="1" spans="1:12" ht="54.75" customHeight="1" thickBot="1" x14ac:dyDescent="0.2">
      <c r="A1" s="7" t="s">
        <v>26</v>
      </c>
      <c r="B1" s="8" t="s">
        <v>27</v>
      </c>
      <c r="C1" s="9"/>
      <c r="D1" s="24"/>
      <c r="E1" s="25" t="s">
        <v>28</v>
      </c>
      <c r="F1" s="26" t="s">
        <v>22</v>
      </c>
      <c r="G1" s="27" t="s">
        <v>29</v>
      </c>
      <c r="H1" s="25" t="s">
        <v>25</v>
      </c>
      <c r="I1" s="26" t="s">
        <v>11</v>
      </c>
      <c r="J1" s="26" t="s">
        <v>20</v>
      </c>
      <c r="K1" s="25" t="s">
        <v>31</v>
      </c>
      <c r="L1" s="28" t="s">
        <v>30</v>
      </c>
    </row>
    <row r="2" spans="1:12" ht="15.75" thickTop="1" thickBot="1" x14ac:dyDescent="0.2">
      <c r="A2" s="10" t="s">
        <v>15</v>
      </c>
      <c r="B2" s="11">
        <v>8411</v>
      </c>
      <c r="C2" s="9"/>
      <c r="D2" s="32" t="s">
        <v>37</v>
      </c>
      <c r="E2" s="33">
        <f>SUM(E3:E8)</f>
        <v>1566000.0000000028</v>
      </c>
      <c r="F2" s="33">
        <f>SUM(F3:F8)</f>
        <v>-966693.8</v>
      </c>
      <c r="G2" s="33">
        <f>+E2+F2</f>
        <v>599306.20000000275</v>
      </c>
      <c r="H2" s="33">
        <f>SUM(H3:H5)</f>
        <v>-435240</v>
      </c>
      <c r="I2" s="33">
        <f>SUM(I3:I5)</f>
        <v>-50859.44</v>
      </c>
      <c r="J2" s="33">
        <f>SUM(J3:J5)</f>
        <v>-38111.68</v>
      </c>
      <c r="K2" s="33">
        <f>SUM(K3:K5)</f>
        <v>105000</v>
      </c>
      <c r="L2" s="34" t="str">
        <f>IF(E2+F2&gt;K2,"有効","無効")</f>
        <v>有効</v>
      </c>
    </row>
    <row r="3" spans="1:12" ht="14.25" x14ac:dyDescent="0.15">
      <c r="A3" s="12" t="s">
        <v>24</v>
      </c>
      <c r="B3" s="13">
        <v>5000</v>
      </c>
      <c r="C3" s="9"/>
      <c r="D3" s="35" t="s">
        <v>12</v>
      </c>
      <c r="E3" s="36">
        <f>SUMIF(A:A,1,L:L)*$B$3</f>
        <v>99500.000000000306</v>
      </c>
      <c r="F3" s="37">
        <f>+H3+I3+J3</f>
        <v>-197511.67999999999</v>
      </c>
      <c r="G3" s="37">
        <f>+E3+F3</f>
        <v>-98011.679999999687</v>
      </c>
      <c r="H3" s="36">
        <f>-SUMIF(A:A,1,V:V)</f>
        <v>-166968</v>
      </c>
      <c r="I3" s="36">
        <f>-SUMIF(A:A,1,W:W)</f>
        <v>-16347.119999999995</v>
      </c>
      <c r="J3" s="36">
        <f>-SUMIF(A:A,1,X:X)</f>
        <v>-14196.559999999998</v>
      </c>
      <c r="K3" s="36">
        <f>SUMIF(A:A,1,I:I)*$B$3</f>
        <v>34500.000000000029</v>
      </c>
      <c r="L3" s="38" t="str">
        <f>IF(E3+F3&gt;K3,"有効","無効")</f>
        <v>無効</v>
      </c>
    </row>
    <row r="4" spans="1:12" ht="14.25" x14ac:dyDescent="0.15">
      <c r="A4" s="14" t="s">
        <v>23</v>
      </c>
      <c r="B4" s="15" t="str">
        <f>[1]!QUOTE(B2,"","銘柄名")</f>
        <v>みずほ</v>
      </c>
      <c r="C4" s="9"/>
      <c r="D4" s="16" t="s">
        <v>13</v>
      </c>
      <c r="E4" s="17">
        <f>SUMIF(A:A,2,L:L)*$B$3</f>
        <v>62500.000000000713</v>
      </c>
      <c r="F4" s="23">
        <f>+H4+I4+J4</f>
        <v>-154281.96</v>
      </c>
      <c r="G4" s="23">
        <f>+E4+F4</f>
        <v>-91781.959999999279</v>
      </c>
      <c r="H4" s="17">
        <f>-SUMIF(A:A,2,V:V)</f>
        <v>-128520</v>
      </c>
      <c r="I4" s="17">
        <f>-SUMIF(A:A,2,W:W)</f>
        <v>-14955.439999999999</v>
      </c>
      <c r="J4" s="17">
        <f>-SUMIF(A:A,2,X:X)</f>
        <v>-10806.52</v>
      </c>
      <c r="K4" s="17">
        <f>SUMIF(A:A,2,I:I)*$B$3</f>
        <v>-158500.00000000009</v>
      </c>
      <c r="L4" s="29" t="str">
        <f>IF(E4+F4&gt;K4,"有効","無効")</f>
        <v>有効</v>
      </c>
    </row>
    <row r="5" spans="1:12" ht="15" thickBot="1" x14ac:dyDescent="0.2">
      <c r="A5" s="18" t="s">
        <v>18</v>
      </c>
      <c r="B5" s="19" t="str">
        <f>IF(AND(L2="有効",M25&gt;N25),"順張り",IF(AND(L2="有効",M25&lt;N25),"逆張り","無効"))</f>
        <v>順張り</v>
      </c>
      <c r="C5" s="9"/>
      <c r="D5" s="16" t="s">
        <v>14</v>
      </c>
      <c r="E5" s="17">
        <f>SUMIF(A:A,3,L:L)*$B$3</f>
        <v>485000.0000000014</v>
      </c>
      <c r="F5" s="23">
        <f t="shared" ref="F5" si="0">+H5+I5+J5</f>
        <v>-172417.48</v>
      </c>
      <c r="G5" s="23">
        <f>+E5+F5</f>
        <v>312582.52000000142</v>
      </c>
      <c r="H5" s="17">
        <f>-SUMIF(A:A,3,V:V)</f>
        <v>-139752</v>
      </c>
      <c r="I5" s="17">
        <f>-SUMIF(A:A,3,W:W)</f>
        <v>-19556.880000000005</v>
      </c>
      <c r="J5" s="17">
        <f>-SUMIF(A:A,3,X:X)</f>
        <v>-13108.600000000004</v>
      </c>
      <c r="K5" s="17">
        <f>SUMIF(A:A,3,I:I)*$B$3</f>
        <v>229000.00000000006</v>
      </c>
      <c r="L5" s="29" t="str">
        <f>IF(E5+F5&gt;K5,"有効","無効")</f>
        <v>有効</v>
      </c>
    </row>
    <row r="6" spans="1:12" ht="14.25" x14ac:dyDescent="0.15">
      <c r="D6" s="16" t="s">
        <v>34</v>
      </c>
      <c r="E6" s="17">
        <f>SUMIF(A:A,4,L:L)*$B$3</f>
        <v>334000.00000000035</v>
      </c>
      <c r="F6" s="23">
        <f t="shared" ref="F6:F8" si="1">+H6+I6+J6</f>
        <v>-165276.68</v>
      </c>
      <c r="G6" s="23">
        <f t="shared" ref="G6:G8" si="2">+E6+F6</f>
        <v>168723.32000000036</v>
      </c>
      <c r="H6" s="17">
        <f>-SUMIF(A:A,4,V:V)</f>
        <v>-136728</v>
      </c>
      <c r="I6" s="17">
        <f>-SUMIF(A:A,4,W:W)</f>
        <v>-17888.68</v>
      </c>
      <c r="J6" s="17">
        <f>-SUMIF(A:A,4,X:X)</f>
        <v>-10660.000000000002</v>
      </c>
      <c r="K6" s="17">
        <f>SUMIF(A:A,4,I:I)*$B$3</f>
        <v>-80000</v>
      </c>
      <c r="L6" s="29" t="str">
        <f t="shared" ref="L6:L8" si="3">IF(E6+F6&gt;K6,"有効","無効")</f>
        <v>有効</v>
      </c>
    </row>
    <row r="7" spans="1:12" ht="14.25" x14ac:dyDescent="0.15">
      <c r="D7" s="16" t="s">
        <v>35</v>
      </c>
      <c r="E7" s="17">
        <f>SUMIF(A:A,5,L:L)*$B$3</f>
        <v>430000</v>
      </c>
      <c r="F7" s="23">
        <f t="shared" si="1"/>
        <v>-166252.79999999999</v>
      </c>
      <c r="G7" s="23">
        <f t="shared" si="2"/>
        <v>263747.20000000001</v>
      </c>
      <c r="H7" s="17">
        <f>-SUMIF(A:A,5,V:V)</f>
        <v>-138240</v>
      </c>
      <c r="I7" s="17">
        <f>-SUMIF(A:A,5,W:W)</f>
        <v>-18192.799999999988</v>
      </c>
      <c r="J7" s="17">
        <f>-SUMIF(A:A,5,X:X)</f>
        <v>-9819.9999999999964</v>
      </c>
      <c r="K7" s="17">
        <f>SUMIF(A:A,5,I:I)*$B$3</f>
        <v>410000</v>
      </c>
      <c r="L7" s="29" t="str">
        <f t="shared" si="3"/>
        <v>無効</v>
      </c>
    </row>
    <row r="8" spans="1:12" ht="15" thickBot="1" x14ac:dyDescent="0.2">
      <c r="D8" s="20" t="s">
        <v>36</v>
      </c>
      <c r="E8" s="21">
        <f>SUMIF(A:A,6,L:L)*$B$3</f>
        <v>155000</v>
      </c>
      <c r="F8" s="30">
        <f t="shared" si="1"/>
        <v>-110953.2</v>
      </c>
      <c r="G8" s="30">
        <f t="shared" si="2"/>
        <v>44046.8</v>
      </c>
      <c r="H8" s="21">
        <f>-SUMIF(A:A,6,V:V)</f>
        <v>-95252</v>
      </c>
      <c r="I8" s="21">
        <f>-SUMIF(A:A,6,W:W)</f>
        <v>-10647.199999999999</v>
      </c>
      <c r="J8" s="21">
        <f>-SUMIF(A:A,6,X:X)</f>
        <v>-5053.9999999999991</v>
      </c>
      <c r="K8" s="21">
        <f>SUMIF(A:A,6,I:I)*$B$3</f>
        <v>125000</v>
      </c>
      <c r="L8" s="31" t="str">
        <f t="shared" si="3"/>
        <v>無効</v>
      </c>
    </row>
    <row r="9" spans="1:12" ht="39" customHeight="1" x14ac:dyDescent="0.15"/>
    <row r="10" spans="1:12" ht="39" customHeight="1" x14ac:dyDescent="0.15"/>
    <row r="11" spans="1:12" ht="39" customHeight="1" x14ac:dyDescent="0.15"/>
    <row r="12" spans="1:12" ht="20.25" customHeight="1" x14ac:dyDescent="0.15">
      <c r="C12"/>
    </row>
    <row r="13" spans="1:12" ht="20.25" customHeight="1" x14ac:dyDescent="0.15">
      <c r="C13"/>
    </row>
    <row r="14" spans="1:12" ht="20.25" customHeight="1" x14ac:dyDescent="0.15">
      <c r="C14"/>
    </row>
    <row r="15" spans="1:12" ht="20.25" customHeight="1" x14ac:dyDescent="0.15">
      <c r="C15"/>
    </row>
    <row r="16" spans="1:12" ht="20.25" customHeight="1" x14ac:dyDescent="0.15">
      <c r="C16"/>
    </row>
    <row r="17" spans="1:31" ht="20.25" customHeight="1" x14ac:dyDescent="0.15">
      <c r="C17"/>
    </row>
    <row r="18" spans="1:31" ht="20.25" customHeight="1" x14ac:dyDescent="0.15">
      <c r="C18"/>
    </row>
    <row r="19" spans="1:31" ht="20.25" customHeight="1" x14ac:dyDescent="0.15">
      <c r="C19"/>
    </row>
    <row r="20" spans="1:31" ht="20.25" customHeight="1" x14ac:dyDescent="0.15">
      <c r="C20"/>
    </row>
    <row r="21" spans="1:31" ht="20.25" customHeight="1" x14ac:dyDescent="0.15">
      <c r="C21"/>
    </row>
    <row r="22" spans="1:31" ht="20.25" customHeight="1" x14ac:dyDescent="0.15">
      <c r="C22"/>
    </row>
    <row r="23" spans="1:31" x14ac:dyDescent="0.15">
      <c r="C23"/>
    </row>
    <row r="24" spans="1:31" x14ac:dyDescent="0.15">
      <c r="B24" t="str">
        <f>[1]!CANDLE(B2,"","D","0","取引日付",B26,"D",5000)</f>
        <v>CANDLE(B2,"","D","0","取引日付",B26,"D",5000)</v>
      </c>
      <c r="C24" s="3" t="str">
        <f>[1]!CANDLE(B2,"","D","0","始値",C26,"D",5000)</f>
        <v>CANDLE(B2,"","D","0","始値",C26,"D",5000)</v>
      </c>
      <c r="D24" t="str">
        <f>[1]!CANDLE(B2,"","D","0","高値",D26,"D",5000)</f>
        <v>CANDLE(B2,"","D","0","高値",D26,"D",5000)</v>
      </c>
      <c r="E24" t="str">
        <f>[1]!CANDLE(B2,"","D","0","安値",E26,"D",5000)</f>
        <v>CANDLE(B2,"","D","0","安値",E26,"D",5000)</v>
      </c>
      <c r="F24" t="str">
        <f>[1]!CANDLE(B2,"","D","0","終値",F26,"D",5000)</f>
        <v>CANDLE(B2,"","D","0","終値",F26,"D",5000)</v>
      </c>
      <c r="G24" t="str">
        <f>[1]!CANDLE(B2,"","D","0","出来高",G26,"D",5000)</f>
        <v>CANDLE(B2,"","D","0","出来高",G26,"D",5000)</v>
      </c>
    </row>
    <row r="25" spans="1:31" ht="54" x14ac:dyDescent="0.15">
      <c r="C25" s="3" t="s">
        <v>1</v>
      </c>
      <c r="D25" t="s">
        <v>2</v>
      </c>
      <c r="E25" t="s">
        <v>3</v>
      </c>
      <c r="F25" t="s">
        <v>0</v>
      </c>
      <c r="G25" t="s">
        <v>6</v>
      </c>
      <c r="H25" t="s">
        <v>5</v>
      </c>
      <c r="I25">
        <f>SUM(I26:I756)</f>
        <v>23</v>
      </c>
      <c r="L25" t="s">
        <v>4</v>
      </c>
      <c r="M25">
        <f>SUM(M26:M1480)</f>
        <v>296.20000000000056</v>
      </c>
      <c r="N25">
        <f>SUM(N26:N1480)</f>
        <v>-216.40000000000015</v>
      </c>
      <c r="O25" t="s">
        <v>7</v>
      </c>
      <c r="P25" t="s">
        <v>8</v>
      </c>
      <c r="Q25" t="s">
        <v>16</v>
      </c>
      <c r="U25" t="s">
        <v>9</v>
      </c>
      <c r="V25" t="s">
        <v>17</v>
      </c>
      <c r="W25" t="s">
        <v>10</v>
      </c>
      <c r="X25" t="s">
        <v>19</v>
      </c>
      <c r="Y25" s="5" t="s">
        <v>21</v>
      </c>
      <c r="Z25" s="5">
        <f>MAX(Z26:Z1480)</f>
        <v>630000</v>
      </c>
      <c r="AA25" s="5" t="s">
        <v>32</v>
      </c>
      <c r="AB25" s="4" t="s">
        <v>22</v>
      </c>
      <c r="AC25" s="5" t="s">
        <v>33</v>
      </c>
    </row>
    <row r="26" spans="1:31" x14ac:dyDescent="0.15">
      <c r="A26">
        <v>1</v>
      </c>
      <c r="B26" s="1">
        <v>43115</v>
      </c>
      <c r="C26">
        <v>219</v>
      </c>
      <c r="D26">
        <v>220.6</v>
      </c>
      <c r="E26">
        <v>218.5</v>
      </c>
      <c r="F26">
        <v>219</v>
      </c>
      <c r="G26">
        <v>95068300</v>
      </c>
      <c r="H26" s="2">
        <f>+F26*G26</f>
        <v>20819957700</v>
      </c>
      <c r="I26">
        <f t="shared" ref="I26:I89" si="4">IF(F27="","",F26-F27)</f>
        <v>1.9000000000000057</v>
      </c>
      <c r="J26" t="str">
        <f>IF(AND(D26&lt;D27,E26&lt;E27,AVERAGE(H26:H35)&gt;50000000),"高値割、安値割",IF(AND(D26&gt;D27,E26&gt;E27,AVERAGE(H26:H35)&gt;50000000),"高値超、安値超",""))</f>
        <v>高値超、安値超</v>
      </c>
      <c r="L26">
        <f>IF($M$25&gt;$N$25,M26,N26)</f>
        <v>1.9000000000000057</v>
      </c>
      <c r="M26">
        <f>IF(F27="",0,IF(J27="高値割、安値割",F27-F26,-F27+F26))</f>
        <v>1.9000000000000057</v>
      </c>
      <c r="N26">
        <f>IF(F27="",0,IF(J27&lt;&gt;"高値超、安値超",-F27+F26,F27-F26))</f>
        <v>-1.9000000000000057</v>
      </c>
      <c r="O26" s="2">
        <f t="shared" ref="O26:O89" si="5">$B$3*1</f>
        <v>5000</v>
      </c>
      <c r="P26" s="2">
        <f>IF(L26&lt;&gt;"",L26*O26,"")</f>
        <v>9500.0000000000291</v>
      </c>
      <c r="Q26" s="2">
        <f t="shared" ref="Q26:Q89" si="6">IF(L27&lt;&gt;"",F27*O26,0)</f>
        <v>1085500</v>
      </c>
      <c r="R26" s="2" t="str">
        <f>IF(J27="高値割、安値割","uri","kai")</f>
        <v>kai</v>
      </c>
      <c r="S26" s="2" t="str">
        <f>IF(J27="高値超、安値超","uri","kai")</f>
        <v>uri</v>
      </c>
      <c r="T26" s="2" t="str">
        <f>IF($M$25&gt;$N$25,R26,S26)</f>
        <v>kai</v>
      </c>
      <c r="U26" s="2" t="str">
        <f>IF(T26&lt;&gt;T27,Q26*1,"")</f>
        <v/>
      </c>
      <c r="V26" s="2" t="str">
        <f>IF(U26="","",IF(U26&lt;$AD$26,$AE$26,IF(U26&lt;$AD$27,$AE$27,IF(U26&lt;$AD$28,$AE$28,IF(U26&lt;$AD$29,$AE$29,IF(U26&lt;$AD$30,$AE$30,IF(U26&lt;$AD$31,$AE$31,$AE$32))))))*2)</f>
        <v/>
      </c>
      <c r="W26" s="2">
        <f>IF(AND(T27&lt;&gt;"kai",T26="kai"),Q26*2%/250*2,IF(AND(T27="kai",T26="kai"),Q26*2%/250,""))</f>
        <v>86.84</v>
      </c>
      <c r="X26" s="2" t="str">
        <f>IF(AND(T27&lt;&gt;"uri",T26="uri"),Q26*2%/250*2,IF(AND(T27="uri",T26="uri"),Q26*2%/250,""))</f>
        <v/>
      </c>
      <c r="Y26" s="6">
        <f t="shared" ref="Y26:Y89" si="7">+F26*$B$3</f>
        <v>1095000</v>
      </c>
      <c r="Z26" s="6">
        <f>IF(AND(Y26&gt;0,Y27=0),Y26,0)</f>
        <v>0</v>
      </c>
      <c r="AA26" s="4">
        <f>SUM(P26:$P$1480)+$Z$25</f>
        <v>2111000.0000000023</v>
      </c>
      <c r="AB26" s="4">
        <f>SUM(V26:$W$1480)</f>
        <v>899894.52000000048</v>
      </c>
      <c r="AC26" s="4">
        <f>+AA26-Y26</f>
        <v>1016000.0000000023</v>
      </c>
      <c r="AD26" s="2">
        <v>100000</v>
      </c>
      <c r="AE26" s="2">
        <v>106</v>
      </c>
    </row>
    <row r="27" spans="1:31" x14ac:dyDescent="0.15">
      <c r="A27">
        <v>1</v>
      </c>
      <c r="B27" s="1">
        <v>43112</v>
      </c>
      <c r="C27">
        <v>217</v>
      </c>
      <c r="D27">
        <v>218.5</v>
      </c>
      <c r="E27">
        <v>216.5</v>
      </c>
      <c r="F27">
        <v>217.1</v>
      </c>
      <c r="G27">
        <v>189180400</v>
      </c>
      <c r="H27" s="2">
        <f t="shared" ref="H27:H90" si="8">+F27*G27</f>
        <v>41071064840</v>
      </c>
      <c r="I27">
        <f t="shared" si="4"/>
        <v>1.0999999999999943</v>
      </c>
      <c r="J27" t="str">
        <f t="shared" ref="J27:J90" si="9">IF(AND(D27&lt;D28,E27&lt;E28,AVERAGE(H27:H36)&gt;50000000),"高値割、安値割",IF(AND(D27&gt;D28,E27&gt;E28,AVERAGE(H27:H36)&gt;50000000),"高値超、安値超",""))</f>
        <v>高値超、安値超</v>
      </c>
      <c r="L27">
        <f t="shared" ref="L27:L89" si="10">IF($M$25&gt;$N$25,M27,N27)</f>
        <v>1.0999999999999943</v>
      </c>
      <c r="M27">
        <f t="shared" ref="M27:M90" si="11">IF(F28="",0,IF(J28="高値割、安値割",F28-F27,-F28+F27))</f>
        <v>1.0999999999999943</v>
      </c>
      <c r="N27">
        <f>IF(F28="",0,IF(J28&lt;&gt;"高値超、安値超",-F28+F27,F28-F27))</f>
        <v>-1.0999999999999943</v>
      </c>
      <c r="O27" s="2">
        <f t="shared" si="5"/>
        <v>5000</v>
      </c>
      <c r="P27" s="2">
        <f t="shared" ref="P27:P90" si="12">IF(L27&lt;&gt;"",L27*O27,"")</f>
        <v>5499.9999999999718</v>
      </c>
      <c r="Q27" s="2">
        <f t="shared" si="6"/>
        <v>1080000</v>
      </c>
      <c r="R27" s="2" t="str">
        <f t="shared" ref="R27:R90" si="13">IF(J28="高値割、安値割","uri","kai")</f>
        <v>kai</v>
      </c>
      <c r="S27" s="2" t="str">
        <f t="shared" ref="S27:S90" si="14">IF(J28="高値超、安値超","uri","kai")</f>
        <v>uri</v>
      </c>
      <c r="T27" s="2" t="str">
        <f t="shared" ref="T27:T90" si="15">IF($M$25&gt;$N$25,R27,S27)</f>
        <v>kai</v>
      </c>
      <c r="U27" s="2" t="str">
        <f t="shared" ref="U27:U90" si="16">IF(T27&lt;&gt;T28,Q27*1,"")</f>
        <v/>
      </c>
      <c r="V27" s="2" t="str">
        <f t="shared" ref="V27:V90" si="17">IF(U27="","",IF(U27&lt;$AD$26,$AE$26,IF(U27&lt;$AD$27,$AE$27,IF(U27&lt;$AD$28,$AE$28,IF(U27&lt;$AD$29,$AE$29,IF(U27&lt;$AD$30,$AE$30,IF(U27&lt;$AD$31,$AE$31,$AE$32))))))*2)</f>
        <v/>
      </c>
      <c r="W27" s="2">
        <f t="shared" ref="W27:W31" si="18">IF(AND(T28&lt;&gt;"kai",T27="kai"),Q27*2%/250*2,IF(AND(T28="kai",T27="kai"),Q27*2%/250,""))</f>
        <v>86.4</v>
      </c>
      <c r="X27" s="2" t="str">
        <f t="shared" ref="X27:X90" si="19">IF(AND(T28&lt;&gt;"uri",T27="uri"),Q27*2%/250*2,IF(AND(T28="uri",T27="uri"),Q27*2%/250,""))</f>
        <v/>
      </c>
      <c r="Y27" s="6">
        <f t="shared" si="7"/>
        <v>1085500</v>
      </c>
      <c r="Z27" s="6">
        <f t="shared" ref="Z26:Z89" si="20">IF(AND(Y27&gt;0,Y28=0),Y27,0)</f>
        <v>0</v>
      </c>
      <c r="AA27" s="4">
        <f>SUM(P27:$P$1480)+$Z$25</f>
        <v>2101500.0000000023</v>
      </c>
      <c r="AB27" s="4">
        <f>SUM(V27:$W$1480)</f>
        <v>899807.6800000004</v>
      </c>
      <c r="AC27" s="4">
        <f t="shared" ref="AC27:AC90" si="21">+AA27-Y27</f>
        <v>1016000.0000000023</v>
      </c>
      <c r="AD27" s="2">
        <v>200000</v>
      </c>
      <c r="AE27" s="2">
        <v>162</v>
      </c>
    </row>
    <row r="28" spans="1:31" x14ac:dyDescent="0.15">
      <c r="A28">
        <v>1</v>
      </c>
      <c r="B28" s="1">
        <v>43111</v>
      </c>
      <c r="C28">
        <v>215.7</v>
      </c>
      <c r="D28">
        <v>217</v>
      </c>
      <c r="E28">
        <v>215</v>
      </c>
      <c r="F28">
        <v>216</v>
      </c>
      <c r="G28">
        <v>146841600</v>
      </c>
      <c r="H28" s="2">
        <f t="shared" si="8"/>
        <v>31717785600</v>
      </c>
      <c r="I28">
        <f t="shared" si="4"/>
        <v>1</v>
      </c>
      <c r="J28" t="str">
        <f t="shared" si="9"/>
        <v>高値超、安値超</v>
      </c>
      <c r="L28">
        <f t="shared" si="10"/>
        <v>1</v>
      </c>
      <c r="M28">
        <f t="shared" si="11"/>
        <v>1</v>
      </c>
      <c r="N28">
        <f t="shared" ref="N28:N90" si="22">IF(F29="",0,IF(J29&lt;&gt;"高値超、安値超",-F29+F28,F29-F28))</f>
        <v>-1</v>
      </c>
      <c r="O28" s="2">
        <f t="shared" si="5"/>
        <v>5000</v>
      </c>
      <c r="P28" s="2">
        <f>IF(L28&lt;&gt;"",L28*O28,"")</f>
        <v>5000</v>
      </c>
      <c r="Q28" s="2">
        <f t="shared" si="6"/>
        <v>1075000</v>
      </c>
      <c r="R28" s="2" t="str">
        <f t="shared" si="13"/>
        <v>kai</v>
      </c>
      <c r="S28" s="2" t="str">
        <f t="shared" si="14"/>
        <v>uri</v>
      </c>
      <c r="T28" s="2" t="str">
        <f t="shared" si="15"/>
        <v>kai</v>
      </c>
      <c r="U28" s="2" t="str">
        <f t="shared" si="16"/>
        <v/>
      </c>
      <c r="V28" s="2" t="str">
        <f t="shared" si="17"/>
        <v/>
      </c>
      <c r="W28" s="2">
        <f t="shared" si="18"/>
        <v>86</v>
      </c>
      <c r="X28" s="2" t="str">
        <f t="shared" si="19"/>
        <v/>
      </c>
      <c r="Y28" s="6">
        <f t="shared" si="7"/>
        <v>1080000</v>
      </c>
      <c r="Z28" s="6">
        <f t="shared" si="20"/>
        <v>0</v>
      </c>
      <c r="AA28" s="4">
        <f>SUM(P28:$P$1480)+$Z$25</f>
        <v>2096000.0000000023</v>
      </c>
      <c r="AB28" s="4">
        <f>SUM(V28:$W$1480)</f>
        <v>899721.28000000049</v>
      </c>
      <c r="AC28" s="4">
        <f t="shared" si="21"/>
        <v>1016000.0000000023</v>
      </c>
      <c r="AD28" s="2">
        <v>500000</v>
      </c>
      <c r="AE28" s="2">
        <v>324</v>
      </c>
    </row>
    <row r="29" spans="1:31" x14ac:dyDescent="0.15">
      <c r="A29">
        <v>1</v>
      </c>
      <c r="B29" s="1">
        <v>43110</v>
      </c>
      <c r="C29">
        <v>214.6</v>
      </c>
      <c r="D29">
        <v>215.7</v>
      </c>
      <c r="E29">
        <v>213.9</v>
      </c>
      <c r="F29">
        <v>215</v>
      </c>
      <c r="G29">
        <v>175716100</v>
      </c>
      <c r="H29" s="2">
        <f t="shared" si="8"/>
        <v>37778961500</v>
      </c>
      <c r="I29">
        <f t="shared" si="4"/>
        <v>2.1999999999999886</v>
      </c>
      <c r="J29" t="str">
        <f t="shared" si="9"/>
        <v>高値超、安値超</v>
      </c>
      <c r="L29">
        <f t="shared" si="10"/>
        <v>2.1999999999999886</v>
      </c>
      <c r="M29">
        <f t="shared" si="11"/>
        <v>2.1999999999999886</v>
      </c>
      <c r="N29">
        <f t="shared" si="22"/>
        <v>-2.1999999999999886</v>
      </c>
      <c r="O29" s="2">
        <f t="shared" si="5"/>
        <v>5000</v>
      </c>
      <c r="P29" s="2">
        <f>IF(L29&lt;&gt;"",L29*O29,"")</f>
        <v>10999.999999999944</v>
      </c>
      <c r="Q29" s="2">
        <f t="shared" si="6"/>
        <v>1064000</v>
      </c>
      <c r="R29" s="2" t="str">
        <f t="shared" si="13"/>
        <v>kai</v>
      </c>
      <c r="S29" s="2" t="str">
        <f t="shared" si="14"/>
        <v>uri</v>
      </c>
      <c r="T29" s="2" t="str">
        <f t="shared" si="15"/>
        <v>kai</v>
      </c>
      <c r="U29" s="2" t="str">
        <f t="shared" si="16"/>
        <v/>
      </c>
      <c r="V29" s="2" t="str">
        <f t="shared" si="17"/>
        <v/>
      </c>
      <c r="W29" s="2">
        <f t="shared" si="18"/>
        <v>85.12</v>
      </c>
      <c r="X29" s="2" t="str">
        <f t="shared" si="19"/>
        <v/>
      </c>
      <c r="Y29" s="6">
        <f t="shared" si="7"/>
        <v>1075000</v>
      </c>
      <c r="Z29" s="6">
        <f t="shared" si="20"/>
        <v>0</v>
      </c>
      <c r="AA29" s="4">
        <f>SUM(P29:$P$1480)+$Z$25</f>
        <v>2091000.0000000023</v>
      </c>
      <c r="AB29" s="4">
        <f>SUM(V29:$W$1480)</f>
        <v>899635.28000000049</v>
      </c>
      <c r="AC29" s="4">
        <f t="shared" si="21"/>
        <v>1016000.0000000023</v>
      </c>
      <c r="AD29" s="2">
        <v>1000000</v>
      </c>
      <c r="AE29" s="2">
        <v>540</v>
      </c>
    </row>
    <row r="30" spans="1:31" x14ac:dyDescent="0.15">
      <c r="A30">
        <v>1</v>
      </c>
      <c r="B30" s="1">
        <v>43109</v>
      </c>
      <c r="C30">
        <v>215</v>
      </c>
      <c r="D30">
        <v>215.1</v>
      </c>
      <c r="E30">
        <v>212.2</v>
      </c>
      <c r="F30">
        <v>212.8</v>
      </c>
      <c r="G30">
        <v>142327800</v>
      </c>
      <c r="H30" s="2">
        <f t="shared" si="8"/>
        <v>30287355840</v>
      </c>
      <c r="I30">
        <f t="shared" si="4"/>
        <v>0.70000000000001705</v>
      </c>
      <c r="J30" t="str">
        <f t="shared" si="9"/>
        <v>高値超、安値超</v>
      </c>
      <c r="L30">
        <f t="shared" si="10"/>
        <v>0.70000000000001705</v>
      </c>
      <c r="M30">
        <f t="shared" si="11"/>
        <v>0.70000000000001705</v>
      </c>
      <c r="N30">
        <f t="shared" si="22"/>
        <v>-0.70000000000001705</v>
      </c>
      <c r="O30" s="2">
        <f t="shared" si="5"/>
        <v>5000</v>
      </c>
      <c r="P30" s="2">
        <f t="shared" si="12"/>
        <v>3500.0000000000855</v>
      </c>
      <c r="Q30" s="2">
        <f t="shared" si="6"/>
        <v>1060500</v>
      </c>
      <c r="R30" s="2" t="str">
        <f t="shared" si="13"/>
        <v>kai</v>
      </c>
      <c r="S30" s="2" t="str">
        <f t="shared" si="14"/>
        <v>uri</v>
      </c>
      <c r="T30" s="2" t="str">
        <f t="shared" si="15"/>
        <v>kai</v>
      </c>
      <c r="U30" s="2" t="str">
        <f t="shared" si="16"/>
        <v/>
      </c>
      <c r="V30" s="2" t="str">
        <f t="shared" si="17"/>
        <v/>
      </c>
      <c r="W30" s="2">
        <f t="shared" si="18"/>
        <v>84.84</v>
      </c>
      <c r="X30" s="2" t="str">
        <f t="shared" si="19"/>
        <v/>
      </c>
      <c r="Y30" s="6">
        <f t="shared" si="7"/>
        <v>1064000</v>
      </c>
      <c r="Z30" s="6">
        <f t="shared" si="20"/>
        <v>0</v>
      </c>
      <c r="AA30" s="4">
        <f>SUM(P30:$P$1480)+$Z$25</f>
        <v>2080000.0000000028</v>
      </c>
      <c r="AB30" s="4">
        <f>SUM(V30:$W$1480)</f>
        <v>899550.16000000038</v>
      </c>
      <c r="AC30" s="4">
        <f t="shared" si="21"/>
        <v>1016000.0000000028</v>
      </c>
      <c r="AD30" s="2">
        <v>1500000</v>
      </c>
      <c r="AE30" s="2">
        <v>756</v>
      </c>
    </row>
    <row r="31" spans="1:31" x14ac:dyDescent="0.15">
      <c r="A31">
        <v>1</v>
      </c>
      <c r="B31" s="1">
        <v>43105</v>
      </c>
      <c r="C31">
        <v>210.8</v>
      </c>
      <c r="D31">
        <v>212.7</v>
      </c>
      <c r="E31">
        <v>210.8</v>
      </c>
      <c r="F31">
        <v>212.1</v>
      </c>
      <c r="G31">
        <v>205608500</v>
      </c>
      <c r="H31" s="2">
        <f t="shared" si="8"/>
        <v>43609562850</v>
      </c>
      <c r="I31">
        <f t="shared" si="4"/>
        <v>2.5999999999999943</v>
      </c>
      <c r="J31" t="str">
        <f t="shared" si="9"/>
        <v>高値超、安値超</v>
      </c>
      <c r="L31">
        <f t="shared" si="10"/>
        <v>2.5999999999999943</v>
      </c>
      <c r="M31">
        <f t="shared" si="11"/>
        <v>2.5999999999999943</v>
      </c>
      <c r="N31">
        <f t="shared" si="22"/>
        <v>-2.5999999999999943</v>
      </c>
      <c r="O31" s="2">
        <f t="shared" si="5"/>
        <v>5000</v>
      </c>
      <c r="P31" s="2">
        <f t="shared" si="12"/>
        <v>12999.999999999971</v>
      </c>
      <c r="Q31" s="2">
        <f t="shared" si="6"/>
        <v>1047500</v>
      </c>
      <c r="R31" s="2" t="str">
        <f t="shared" si="13"/>
        <v>kai</v>
      </c>
      <c r="S31" s="2" t="str">
        <f t="shared" si="14"/>
        <v>uri</v>
      </c>
      <c r="T31" s="2" t="str">
        <f t="shared" si="15"/>
        <v>kai</v>
      </c>
      <c r="U31" s="2" t="str">
        <f t="shared" si="16"/>
        <v/>
      </c>
      <c r="V31" s="2" t="str">
        <f t="shared" si="17"/>
        <v/>
      </c>
      <c r="W31" s="2">
        <f t="shared" si="18"/>
        <v>83.8</v>
      </c>
      <c r="X31" s="2" t="str">
        <f t="shared" si="19"/>
        <v/>
      </c>
      <c r="Y31" s="6">
        <f t="shared" si="7"/>
        <v>1060500</v>
      </c>
      <c r="Z31" s="6">
        <f t="shared" si="20"/>
        <v>0</v>
      </c>
      <c r="AA31" s="4">
        <f>SUM(P31:$P$1480)+$Z$25</f>
        <v>2076500.0000000028</v>
      </c>
      <c r="AB31" s="4">
        <f>SUM(V31:$W$1480)</f>
        <v>899465.32000000053</v>
      </c>
      <c r="AC31" s="4">
        <f t="shared" si="21"/>
        <v>1016000.0000000028</v>
      </c>
      <c r="AD31" s="2">
        <v>3000000</v>
      </c>
      <c r="AE31" s="2">
        <v>1080</v>
      </c>
    </row>
    <row r="32" spans="1:31" x14ac:dyDescent="0.15">
      <c r="A32">
        <v>1</v>
      </c>
      <c r="B32" s="1">
        <v>43104</v>
      </c>
      <c r="C32">
        <v>207.7</v>
      </c>
      <c r="D32">
        <v>209.5</v>
      </c>
      <c r="E32">
        <v>207.1</v>
      </c>
      <c r="F32">
        <v>209.5</v>
      </c>
      <c r="G32">
        <v>206939200</v>
      </c>
      <c r="H32" s="2">
        <f t="shared" si="8"/>
        <v>43353762400</v>
      </c>
      <c r="I32">
        <f t="shared" si="4"/>
        <v>4.9000000000000057</v>
      </c>
      <c r="J32" t="str">
        <f t="shared" si="9"/>
        <v>高値超、安値超</v>
      </c>
      <c r="L32">
        <f t="shared" si="10"/>
        <v>4.9000000000000057</v>
      </c>
      <c r="M32">
        <f t="shared" si="11"/>
        <v>4.9000000000000057</v>
      </c>
      <c r="N32">
        <f t="shared" si="22"/>
        <v>-4.9000000000000057</v>
      </c>
      <c r="O32" s="2">
        <f t="shared" si="5"/>
        <v>5000</v>
      </c>
      <c r="P32" s="2">
        <f>IF(L32&lt;&gt;"",L32*O32,"")</f>
        <v>24500.000000000029</v>
      </c>
      <c r="Q32" s="2">
        <f t="shared" si="6"/>
        <v>1023000</v>
      </c>
      <c r="R32" s="2" t="str">
        <f t="shared" si="13"/>
        <v>kai</v>
      </c>
      <c r="S32" s="2" t="str">
        <f t="shared" si="14"/>
        <v>uri</v>
      </c>
      <c r="T32" s="2" t="str">
        <f t="shared" si="15"/>
        <v>kai</v>
      </c>
      <c r="U32" s="2">
        <f t="shared" si="16"/>
        <v>1023000</v>
      </c>
      <c r="V32" s="2">
        <f t="shared" si="17"/>
        <v>1512</v>
      </c>
      <c r="W32" s="2">
        <f>IF(AND(T33&lt;&gt;"kai",T32="kai"),Q32*2%/250*2,IF(AND(T33="kai",T32="kai"),Q32*2%/250,""))</f>
        <v>163.68</v>
      </c>
      <c r="X32" s="2" t="str">
        <f t="shared" si="19"/>
        <v/>
      </c>
      <c r="Y32" s="6">
        <f t="shared" si="7"/>
        <v>1047500</v>
      </c>
      <c r="Z32" s="6">
        <f t="shared" si="20"/>
        <v>0</v>
      </c>
      <c r="AA32" s="4">
        <f>SUM(P32:$P$1480)+$Z$25</f>
        <v>2063500.0000000028</v>
      </c>
      <c r="AB32" s="4">
        <f>SUM(V32:$W$1480)</f>
        <v>899381.52000000048</v>
      </c>
      <c r="AC32" s="4">
        <f t="shared" si="21"/>
        <v>1016000.0000000028</v>
      </c>
      <c r="AD32" s="2">
        <v>3000000</v>
      </c>
      <c r="AE32" s="2">
        <v>1296</v>
      </c>
    </row>
    <row r="33" spans="1:29" x14ac:dyDescent="0.15">
      <c r="A33">
        <v>1</v>
      </c>
      <c r="B33" s="1">
        <v>43098</v>
      </c>
      <c r="C33">
        <v>205</v>
      </c>
      <c r="D33">
        <v>206</v>
      </c>
      <c r="E33">
        <v>204.5</v>
      </c>
      <c r="F33">
        <v>204.6</v>
      </c>
      <c r="G33">
        <v>80016200</v>
      </c>
      <c r="H33" s="2">
        <f t="shared" si="8"/>
        <v>16371314520</v>
      </c>
      <c r="I33">
        <f t="shared" si="4"/>
        <v>0.40000000000000568</v>
      </c>
      <c r="J33" t="str">
        <f t="shared" si="9"/>
        <v>高値超、安値超</v>
      </c>
      <c r="L33">
        <f t="shared" si="10"/>
        <v>-0.40000000000000568</v>
      </c>
      <c r="M33">
        <f t="shared" si="11"/>
        <v>-0.40000000000000568</v>
      </c>
      <c r="N33">
        <f t="shared" si="22"/>
        <v>0.40000000000000568</v>
      </c>
      <c r="O33" s="2">
        <f t="shared" si="5"/>
        <v>5000</v>
      </c>
      <c r="P33" s="2">
        <f t="shared" si="12"/>
        <v>-2000.0000000000284</v>
      </c>
      <c r="Q33" s="2">
        <f t="shared" si="6"/>
        <v>1021000</v>
      </c>
      <c r="R33" s="2" t="str">
        <f>IF(J34="高値割、安値割","uri","kai")</f>
        <v>uri</v>
      </c>
      <c r="S33" s="2" t="str">
        <f t="shared" si="14"/>
        <v>kai</v>
      </c>
      <c r="T33" s="2" t="str">
        <f t="shared" si="15"/>
        <v>uri</v>
      </c>
      <c r="U33" s="2">
        <f t="shared" si="16"/>
        <v>1021000</v>
      </c>
      <c r="V33" s="2">
        <f t="shared" si="17"/>
        <v>1512</v>
      </c>
      <c r="W33" s="2" t="str">
        <f t="shared" ref="W33:W96" si="23">IF(AND(T34&lt;&gt;"kai",T33="kai"),Q33*2%/250*2,IF(AND(T34="kai",T33="kai"),Q33*2%/250,""))</f>
        <v/>
      </c>
      <c r="X33" s="2">
        <f>IF(AND(T34&lt;&gt;"uri",T33="uri"),Q33*2%/250*2,IF(AND(T34="uri",T33="uri"),Q33*2%/250,""))</f>
        <v>163.36000000000001</v>
      </c>
      <c r="Y33" s="6">
        <f t="shared" si="7"/>
        <v>1023000</v>
      </c>
      <c r="Z33" s="6">
        <f t="shared" si="20"/>
        <v>0</v>
      </c>
      <c r="AA33" s="4">
        <f>SUM(P33:$P$1480)+$Z$25</f>
        <v>2039000.0000000028</v>
      </c>
      <c r="AB33" s="4">
        <f>SUM(V33:$W$1480)</f>
        <v>897705.84000000055</v>
      </c>
      <c r="AC33" s="4">
        <f t="shared" si="21"/>
        <v>1016000.0000000028</v>
      </c>
    </row>
    <row r="34" spans="1:29" x14ac:dyDescent="0.15">
      <c r="A34">
        <v>1</v>
      </c>
      <c r="B34" s="1">
        <v>43097</v>
      </c>
      <c r="C34">
        <v>205.4</v>
      </c>
      <c r="D34">
        <v>205.9</v>
      </c>
      <c r="E34">
        <v>204.1</v>
      </c>
      <c r="F34">
        <v>204.2</v>
      </c>
      <c r="G34">
        <v>76965100</v>
      </c>
      <c r="H34" s="2">
        <f t="shared" si="8"/>
        <v>15716273420</v>
      </c>
      <c r="I34">
        <f t="shared" si="4"/>
        <v>-1.8000000000000114</v>
      </c>
      <c r="J34" t="str">
        <f t="shared" si="9"/>
        <v>高値割、安値割</v>
      </c>
      <c r="L34">
        <f t="shared" si="10"/>
        <v>-1.8000000000000114</v>
      </c>
      <c r="M34">
        <f t="shared" si="11"/>
        <v>-1.8000000000000114</v>
      </c>
      <c r="N34">
        <f t="shared" si="22"/>
        <v>-1.8000000000000114</v>
      </c>
      <c r="O34" s="2">
        <f t="shared" si="5"/>
        <v>5000</v>
      </c>
      <c r="P34" s="2">
        <f t="shared" si="12"/>
        <v>-9000.0000000000564</v>
      </c>
      <c r="Q34" s="2">
        <f t="shared" si="6"/>
        <v>1030000</v>
      </c>
      <c r="R34" s="2" t="str">
        <f>IF(J35="高値割、安値割","uri","kai")</f>
        <v>kai</v>
      </c>
      <c r="S34" s="2" t="str">
        <f t="shared" si="14"/>
        <v>kai</v>
      </c>
      <c r="T34" s="2" t="str">
        <f t="shared" si="15"/>
        <v>kai</v>
      </c>
      <c r="U34" s="2">
        <f t="shared" si="16"/>
        <v>1030000</v>
      </c>
      <c r="V34" s="2">
        <f t="shared" si="17"/>
        <v>1512</v>
      </c>
      <c r="W34" s="2">
        <f>IF(AND(T35&lt;&gt;"kai",T34="kai"),Q34*2%/250*2,IF(AND(T35="kai",T34="kai"),Q34*2%/250,""))</f>
        <v>164.8</v>
      </c>
      <c r="X34" s="2" t="str">
        <f t="shared" si="19"/>
        <v/>
      </c>
      <c r="Y34" s="6">
        <f t="shared" si="7"/>
        <v>1021000</v>
      </c>
      <c r="Z34" s="6">
        <f t="shared" si="20"/>
        <v>0</v>
      </c>
      <c r="AA34" s="4">
        <f>SUM(P34:$P$1480)+$Z$25</f>
        <v>2041000.0000000028</v>
      </c>
      <c r="AB34" s="4">
        <f>SUM(V34:$W$1480)</f>
        <v>896193.84000000043</v>
      </c>
      <c r="AC34" s="4">
        <f t="shared" si="21"/>
        <v>1020000.0000000028</v>
      </c>
    </row>
    <row r="35" spans="1:29" x14ac:dyDescent="0.15">
      <c r="A35">
        <v>1</v>
      </c>
      <c r="B35" s="1">
        <v>43096</v>
      </c>
      <c r="C35">
        <v>205.9</v>
      </c>
      <c r="D35">
        <v>206.8</v>
      </c>
      <c r="E35">
        <v>205.4</v>
      </c>
      <c r="F35">
        <v>206</v>
      </c>
      <c r="G35">
        <v>80197400</v>
      </c>
      <c r="H35" s="2">
        <f t="shared" si="8"/>
        <v>16520664400</v>
      </c>
      <c r="I35">
        <f t="shared" si="4"/>
        <v>0.69999999999998863</v>
      </c>
      <c r="J35" t="str">
        <f t="shared" si="9"/>
        <v/>
      </c>
      <c r="L35">
        <f t="shared" si="10"/>
        <v>-0.69999999999998863</v>
      </c>
      <c r="M35">
        <f t="shared" si="11"/>
        <v>-0.69999999999998863</v>
      </c>
      <c r="N35">
        <f t="shared" si="22"/>
        <v>0.69999999999998863</v>
      </c>
      <c r="O35" s="2">
        <f t="shared" si="5"/>
        <v>5000</v>
      </c>
      <c r="P35" s="2">
        <f t="shared" si="12"/>
        <v>-3499.9999999999432</v>
      </c>
      <c r="Q35" s="2">
        <f t="shared" si="6"/>
        <v>1026500</v>
      </c>
      <c r="R35" s="2" t="str">
        <f t="shared" si="13"/>
        <v>uri</v>
      </c>
      <c r="S35" s="2" t="str">
        <f t="shared" si="14"/>
        <v>kai</v>
      </c>
      <c r="T35" s="2" t="str">
        <f t="shared" si="15"/>
        <v>uri</v>
      </c>
      <c r="U35" s="2" t="str">
        <f t="shared" si="16"/>
        <v/>
      </c>
      <c r="V35" s="2" t="str">
        <f t="shared" si="17"/>
        <v/>
      </c>
      <c r="W35" s="2" t="str">
        <f>IF(AND(T36&lt;&gt;"kai",T35="kai"),Q35*2%/250*2,IF(AND(T36="kai",T35="kai"),Q35*2%/250,""))</f>
        <v/>
      </c>
      <c r="X35" s="2">
        <f t="shared" si="19"/>
        <v>82.12</v>
      </c>
      <c r="Y35" s="6">
        <f t="shared" si="7"/>
        <v>1030000</v>
      </c>
      <c r="Z35" s="6">
        <f t="shared" si="20"/>
        <v>0</v>
      </c>
      <c r="AA35" s="4">
        <f>SUM(P35:$P$1480)+$Z$25</f>
        <v>2050000.0000000028</v>
      </c>
      <c r="AB35" s="4">
        <f>SUM(V35:$W$1480)</f>
        <v>894517.0400000005</v>
      </c>
      <c r="AC35" s="4">
        <f t="shared" si="21"/>
        <v>1020000.0000000028</v>
      </c>
    </row>
    <row r="36" spans="1:29" x14ac:dyDescent="0.15">
      <c r="A36">
        <v>1</v>
      </c>
      <c r="B36" s="1">
        <v>43095</v>
      </c>
      <c r="C36">
        <v>206</v>
      </c>
      <c r="D36">
        <v>206.8</v>
      </c>
      <c r="E36">
        <v>205</v>
      </c>
      <c r="F36">
        <v>205.3</v>
      </c>
      <c r="G36">
        <v>90586400</v>
      </c>
      <c r="H36" s="2">
        <f t="shared" si="8"/>
        <v>18597387920</v>
      </c>
      <c r="I36">
        <f t="shared" si="4"/>
        <v>-0.79999999999998295</v>
      </c>
      <c r="J36" t="str">
        <f t="shared" si="9"/>
        <v>高値割、安値割</v>
      </c>
      <c r="L36">
        <f t="shared" si="10"/>
        <v>0.79999999999998295</v>
      </c>
      <c r="M36">
        <f t="shared" si="11"/>
        <v>0.79999999999998295</v>
      </c>
      <c r="N36">
        <f t="shared" si="22"/>
        <v>-0.79999999999998295</v>
      </c>
      <c r="O36" s="2">
        <f t="shared" si="5"/>
        <v>5000</v>
      </c>
      <c r="P36" s="2">
        <f t="shared" si="12"/>
        <v>3999.9999999999145</v>
      </c>
      <c r="Q36" s="2">
        <f t="shared" si="6"/>
        <v>1030500</v>
      </c>
      <c r="R36" s="2" t="str">
        <f t="shared" si="13"/>
        <v>uri</v>
      </c>
      <c r="S36" s="2" t="str">
        <f t="shared" si="14"/>
        <v>kai</v>
      </c>
      <c r="T36" s="2" t="str">
        <f t="shared" si="15"/>
        <v>uri</v>
      </c>
      <c r="U36" s="2">
        <f t="shared" si="16"/>
        <v>1030500</v>
      </c>
      <c r="V36" s="2">
        <f t="shared" si="17"/>
        <v>1512</v>
      </c>
      <c r="W36" s="2" t="str">
        <f>IF(AND(T37&lt;&gt;"kai",T36="kai"),Q36*2%/250*2,IF(AND(T37="kai",T36="kai"),Q36*2%/250,""))</f>
        <v/>
      </c>
      <c r="X36" s="2">
        <f t="shared" si="19"/>
        <v>164.88</v>
      </c>
      <c r="Y36" s="6">
        <f t="shared" si="7"/>
        <v>1026500</v>
      </c>
      <c r="Z36" s="6">
        <f t="shared" si="20"/>
        <v>0</v>
      </c>
      <c r="AA36" s="4">
        <f>SUM(P36:$P$1480)+$Z$25</f>
        <v>2053500.0000000028</v>
      </c>
      <c r="AB36" s="4">
        <f>SUM(V36:$W$1480)</f>
        <v>894517.0400000005</v>
      </c>
      <c r="AC36" s="4">
        <f t="shared" si="21"/>
        <v>1027000.0000000028</v>
      </c>
    </row>
    <row r="37" spans="1:29" x14ac:dyDescent="0.15">
      <c r="A37">
        <v>1</v>
      </c>
      <c r="B37" s="1">
        <v>43094</v>
      </c>
      <c r="C37">
        <v>207.1</v>
      </c>
      <c r="D37">
        <v>207.2</v>
      </c>
      <c r="E37">
        <v>205.5</v>
      </c>
      <c r="F37">
        <v>206.1</v>
      </c>
      <c r="G37">
        <v>85666800</v>
      </c>
      <c r="H37" s="2">
        <f t="shared" si="8"/>
        <v>17655927480</v>
      </c>
      <c r="I37">
        <f t="shared" si="4"/>
        <v>-1.5</v>
      </c>
      <c r="J37" t="str">
        <f t="shared" si="9"/>
        <v>高値割、安値割</v>
      </c>
      <c r="L37">
        <f t="shared" si="10"/>
        <v>-1.5</v>
      </c>
      <c r="M37">
        <f t="shared" si="11"/>
        <v>-1.5</v>
      </c>
      <c r="N37">
        <f t="shared" si="22"/>
        <v>-1.5</v>
      </c>
      <c r="O37" s="2">
        <f t="shared" si="5"/>
        <v>5000</v>
      </c>
      <c r="P37" s="2">
        <f t="shared" si="12"/>
        <v>-7500</v>
      </c>
      <c r="Q37" s="2">
        <f t="shared" si="6"/>
        <v>1038000</v>
      </c>
      <c r="R37" s="2" t="str">
        <f t="shared" si="13"/>
        <v>kai</v>
      </c>
      <c r="S37" s="2" t="str">
        <f t="shared" si="14"/>
        <v>kai</v>
      </c>
      <c r="T37" s="2" t="str">
        <f t="shared" si="15"/>
        <v>kai</v>
      </c>
      <c r="U37" s="2" t="str">
        <f t="shared" si="16"/>
        <v/>
      </c>
      <c r="V37" s="2" t="str">
        <f t="shared" si="17"/>
        <v/>
      </c>
      <c r="W37" s="2">
        <f t="shared" si="23"/>
        <v>83.04</v>
      </c>
      <c r="X37" s="2" t="str">
        <f t="shared" si="19"/>
        <v/>
      </c>
      <c r="Y37" s="6">
        <f t="shared" si="7"/>
        <v>1030500</v>
      </c>
      <c r="Z37" s="6">
        <f t="shared" si="20"/>
        <v>0</v>
      </c>
      <c r="AA37" s="4">
        <f>SUM(P37:$P$1480)+$Z$25</f>
        <v>2049500.0000000028</v>
      </c>
      <c r="AB37" s="4">
        <f>SUM(V37:$W$1480)</f>
        <v>893005.04000000039</v>
      </c>
      <c r="AC37" s="4">
        <f t="shared" si="21"/>
        <v>1019000.0000000028</v>
      </c>
    </row>
    <row r="38" spans="1:29" x14ac:dyDescent="0.15">
      <c r="A38">
        <v>1</v>
      </c>
      <c r="B38" s="1">
        <v>43091</v>
      </c>
      <c r="C38">
        <v>206.7</v>
      </c>
      <c r="D38">
        <v>208.2</v>
      </c>
      <c r="E38">
        <v>206.5</v>
      </c>
      <c r="F38">
        <v>207.6</v>
      </c>
      <c r="G38">
        <v>140452800</v>
      </c>
      <c r="H38" s="2">
        <f t="shared" si="8"/>
        <v>29158001280</v>
      </c>
      <c r="I38">
        <f t="shared" si="4"/>
        <v>1.5</v>
      </c>
      <c r="J38" t="str">
        <f t="shared" si="9"/>
        <v/>
      </c>
      <c r="L38">
        <f t="shared" si="10"/>
        <v>1.5</v>
      </c>
      <c r="M38">
        <f t="shared" si="11"/>
        <v>1.5</v>
      </c>
      <c r="N38">
        <f t="shared" si="22"/>
        <v>1.5</v>
      </c>
      <c r="O38" s="2">
        <f t="shared" si="5"/>
        <v>5000</v>
      </c>
      <c r="P38" s="2">
        <f t="shared" si="12"/>
        <v>7500</v>
      </c>
      <c r="Q38" s="2">
        <f t="shared" si="6"/>
        <v>1030500</v>
      </c>
      <c r="R38" s="2" t="str">
        <f t="shared" si="13"/>
        <v>kai</v>
      </c>
      <c r="S38" s="2" t="str">
        <f t="shared" si="14"/>
        <v>kai</v>
      </c>
      <c r="T38" s="2" t="str">
        <f t="shared" si="15"/>
        <v>kai</v>
      </c>
      <c r="U38" s="2" t="str">
        <f t="shared" si="16"/>
        <v/>
      </c>
      <c r="V38" s="2" t="str">
        <f t="shared" si="17"/>
        <v/>
      </c>
      <c r="W38" s="2">
        <f t="shared" si="23"/>
        <v>82.44</v>
      </c>
      <c r="X38" s="2" t="str">
        <f t="shared" si="19"/>
        <v/>
      </c>
      <c r="Y38" s="6">
        <f t="shared" si="7"/>
        <v>1038000</v>
      </c>
      <c r="Z38" s="6">
        <f t="shared" si="20"/>
        <v>0</v>
      </c>
      <c r="AA38" s="4">
        <f>SUM(P38:$P$1480)+$Z$25</f>
        <v>2057000.0000000028</v>
      </c>
      <c r="AB38" s="4">
        <f>SUM(V38:$W$1480)</f>
        <v>892922.00000000047</v>
      </c>
      <c r="AC38" s="4">
        <f t="shared" si="21"/>
        <v>1019000.0000000028</v>
      </c>
    </row>
    <row r="39" spans="1:29" x14ac:dyDescent="0.15">
      <c r="A39">
        <v>1</v>
      </c>
      <c r="B39" s="1">
        <v>43090</v>
      </c>
      <c r="C39">
        <v>208.4</v>
      </c>
      <c r="D39">
        <v>208.6</v>
      </c>
      <c r="E39">
        <v>205.8</v>
      </c>
      <c r="F39">
        <v>206.1</v>
      </c>
      <c r="G39">
        <v>125639100</v>
      </c>
      <c r="H39" s="2">
        <f t="shared" si="8"/>
        <v>25894218510</v>
      </c>
      <c r="I39">
        <f t="shared" si="4"/>
        <v>-2.5</v>
      </c>
      <c r="J39" t="str">
        <f t="shared" si="9"/>
        <v/>
      </c>
      <c r="L39">
        <f t="shared" si="10"/>
        <v>-2.5</v>
      </c>
      <c r="M39">
        <f t="shared" si="11"/>
        <v>-2.5</v>
      </c>
      <c r="N39">
        <f t="shared" si="22"/>
        <v>2.5</v>
      </c>
      <c r="O39" s="2">
        <f t="shared" si="5"/>
        <v>5000</v>
      </c>
      <c r="P39" s="2">
        <f t="shared" si="12"/>
        <v>-12500</v>
      </c>
      <c r="Q39" s="2">
        <f t="shared" si="6"/>
        <v>1043000</v>
      </c>
      <c r="R39" s="2" t="str">
        <f t="shared" si="13"/>
        <v>kai</v>
      </c>
      <c r="S39" s="2" t="str">
        <f t="shared" si="14"/>
        <v>uri</v>
      </c>
      <c r="T39" s="2" t="str">
        <f t="shared" si="15"/>
        <v>kai</v>
      </c>
      <c r="U39" s="2" t="str">
        <f t="shared" si="16"/>
        <v/>
      </c>
      <c r="V39" s="2" t="str">
        <f t="shared" si="17"/>
        <v/>
      </c>
      <c r="W39" s="2">
        <f t="shared" si="23"/>
        <v>83.44</v>
      </c>
      <c r="X39" s="2" t="str">
        <f t="shared" si="19"/>
        <v/>
      </c>
      <c r="Y39" s="6">
        <f t="shared" si="7"/>
        <v>1030500</v>
      </c>
      <c r="Z39" s="6">
        <f t="shared" si="20"/>
        <v>0</v>
      </c>
      <c r="AA39" s="4">
        <f>SUM(P39:$P$1480)+$Z$25</f>
        <v>2049500.0000000028</v>
      </c>
      <c r="AB39" s="4">
        <f>SUM(V39:$W$1480)</f>
        <v>892839.56000000041</v>
      </c>
      <c r="AC39" s="4">
        <f t="shared" si="21"/>
        <v>1019000.0000000028</v>
      </c>
    </row>
    <row r="40" spans="1:29" x14ac:dyDescent="0.15">
      <c r="A40">
        <v>1</v>
      </c>
      <c r="B40" s="1">
        <v>43089</v>
      </c>
      <c r="C40">
        <v>206.2</v>
      </c>
      <c r="D40">
        <v>208.6</v>
      </c>
      <c r="E40">
        <v>206.1</v>
      </c>
      <c r="F40">
        <v>208.6</v>
      </c>
      <c r="G40">
        <v>242602700</v>
      </c>
      <c r="H40" s="2">
        <f t="shared" si="8"/>
        <v>50606923220</v>
      </c>
      <c r="I40">
        <f t="shared" si="4"/>
        <v>4.0999999999999943</v>
      </c>
      <c r="J40" t="str">
        <f t="shared" si="9"/>
        <v>高値超、安値超</v>
      </c>
      <c r="L40">
        <f t="shared" si="10"/>
        <v>4.0999999999999943</v>
      </c>
      <c r="M40">
        <f t="shared" si="11"/>
        <v>4.0999999999999943</v>
      </c>
      <c r="N40">
        <f t="shared" si="22"/>
        <v>-4.0999999999999943</v>
      </c>
      <c r="O40" s="2">
        <f t="shared" si="5"/>
        <v>5000</v>
      </c>
      <c r="P40" s="2">
        <f t="shared" si="12"/>
        <v>20499.999999999971</v>
      </c>
      <c r="Q40" s="2">
        <f t="shared" si="6"/>
        <v>1022500</v>
      </c>
      <c r="R40" s="2" t="str">
        <f t="shared" si="13"/>
        <v>kai</v>
      </c>
      <c r="S40" s="2" t="str">
        <f t="shared" si="14"/>
        <v>uri</v>
      </c>
      <c r="T40" s="2" t="str">
        <f t="shared" si="15"/>
        <v>kai</v>
      </c>
      <c r="U40" s="2" t="str">
        <f t="shared" si="16"/>
        <v/>
      </c>
      <c r="V40" s="2" t="str">
        <f t="shared" si="17"/>
        <v/>
      </c>
      <c r="W40" s="2">
        <f t="shared" si="23"/>
        <v>81.8</v>
      </c>
      <c r="X40" s="2" t="str">
        <f t="shared" si="19"/>
        <v/>
      </c>
      <c r="Y40" s="6">
        <f t="shared" si="7"/>
        <v>1043000</v>
      </c>
      <c r="Z40" s="6">
        <f t="shared" si="20"/>
        <v>0</v>
      </c>
      <c r="AA40" s="4">
        <f>SUM(P40:$P$1480)+$Z$25</f>
        <v>2062000.0000000028</v>
      </c>
      <c r="AB40" s="4">
        <f>SUM(V40:$W$1480)</f>
        <v>892756.12000000034</v>
      </c>
      <c r="AC40" s="4">
        <f t="shared" si="21"/>
        <v>1019000.0000000028</v>
      </c>
    </row>
    <row r="41" spans="1:29" x14ac:dyDescent="0.15">
      <c r="A41">
        <v>1</v>
      </c>
      <c r="B41" s="1">
        <v>43088</v>
      </c>
      <c r="C41">
        <v>206.1</v>
      </c>
      <c r="D41">
        <v>206.9</v>
      </c>
      <c r="E41">
        <v>204.3</v>
      </c>
      <c r="F41">
        <v>204.5</v>
      </c>
      <c r="G41">
        <v>104827800</v>
      </c>
      <c r="H41" s="2">
        <f t="shared" si="8"/>
        <v>21437285100</v>
      </c>
      <c r="I41">
        <f t="shared" si="4"/>
        <v>-1.0999999999999943</v>
      </c>
      <c r="J41" t="str">
        <f t="shared" si="9"/>
        <v>高値超、安値超</v>
      </c>
      <c r="L41">
        <f t="shared" si="10"/>
        <v>-1.0999999999999943</v>
      </c>
      <c r="M41">
        <f t="shared" si="11"/>
        <v>-1.0999999999999943</v>
      </c>
      <c r="N41">
        <f t="shared" si="22"/>
        <v>1.0999999999999943</v>
      </c>
      <c r="O41" s="2">
        <f t="shared" si="5"/>
        <v>5000</v>
      </c>
      <c r="P41" s="2">
        <f t="shared" si="12"/>
        <v>-5499.9999999999718</v>
      </c>
      <c r="Q41" s="2">
        <f t="shared" si="6"/>
        <v>1028000</v>
      </c>
      <c r="R41" s="2" t="str">
        <f t="shared" si="13"/>
        <v>kai</v>
      </c>
      <c r="S41" s="2" t="str">
        <f t="shared" si="14"/>
        <v>uri</v>
      </c>
      <c r="T41" s="2" t="str">
        <f t="shared" si="15"/>
        <v>kai</v>
      </c>
      <c r="U41" s="2">
        <f t="shared" si="16"/>
        <v>1028000</v>
      </c>
      <c r="V41" s="2">
        <f t="shared" si="17"/>
        <v>1512</v>
      </c>
      <c r="W41" s="2">
        <f t="shared" si="23"/>
        <v>164.48</v>
      </c>
      <c r="X41" s="2" t="str">
        <f t="shared" si="19"/>
        <v/>
      </c>
      <c r="Y41" s="6">
        <f t="shared" si="7"/>
        <v>1022500</v>
      </c>
      <c r="Z41" s="6">
        <f t="shared" si="20"/>
        <v>0</v>
      </c>
      <c r="AA41" s="4">
        <f>SUM(P41:$P$1480)+$Z$25</f>
        <v>2041500.0000000028</v>
      </c>
      <c r="AB41" s="4">
        <f>SUM(V41:$W$1480)</f>
        <v>892674.32000000041</v>
      </c>
      <c r="AC41" s="4">
        <f t="shared" si="21"/>
        <v>1019000.0000000028</v>
      </c>
    </row>
    <row r="42" spans="1:29" x14ac:dyDescent="0.15">
      <c r="A42">
        <v>1</v>
      </c>
      <c r="B42" s="1">
        <v>43087</v>
      </c>
      <c r="C42">
        <v>202.8</v>
      </c>
      <c r="D42">
        <v>205.6</v>
      </c>
      <c r="E42">
        <v>202.7</v>
      </c>
      <c r="F42">
        <v>205.6</v>
      </c>
      <c r="G42">
        <v>168325100</v>
      </c>
      <c r="H42" s="2">
        <f t="shared" si="8"/>
        <v>34607640560</v>
      </c>
      <c r="I42">
        <f t="shared" si="4"/>
        <v>4.7999999999999829</v>
      </c>
      <c r="J42" t="str">
        <f t="shared" si="9"/>
        <v>高値超、安値超</v>
      </c>
      <c r="L42">
        <f t="shared" si="10"/>
        <v>-4.7999999999999829</v>
      </c>
      <c r="M42">
        <f t="shared" si="11"/>
        <v>-4.7999999999999829</v>
      </c>
      <c r="N42">
        <f t="shared" si="22"/>
        <v>4.7999999999999829</v>
      </c>
      <c r="O42" s="2">
        <f t="shared" si="5"/>
        <v>5000</v>
      </c>
      <c r="P42" s="2">
        <f t="shared" si="12"/>
        <v>-23999.999999999916</v>
      </c>
      <c r="Q42" s="2">
        <f t="shared" si="6"/>
        <v>1004000</v>
      </c>
      <c r="R42" s="2" t="str">
        <f t="shared" si="13"/>
        <v>uri</v>
      </c>
      <c r="S42" s="2" t="str">
        <f t="shared" si="14"/>
        <v>kai</v>
      </c>
      <c r="T42" s="2" t="str">
        <f t="shared" si="15"/>
        <v>uri</v>
      </c>
      <c r="U42" s="2" t="str">
        <f t="shared" si="16"/>
        <v/>
      </c>
      <c r="V42" s="2" t="str">
        <f t="shared" si="17"/>
        <v/>
      </c>
      <c r="W42" s="2" t="str">
        <f t="shared" si="23"/>
        <v/>
      </c>
      <c r="X42" s="2">
        <f t="shared" si="19"/>
        <v>80.319999999999993</v>
      </c>
      <c r="Y42" s="6">
        <f t="shared" si="7"/>
        <v>1028000</v>
      </c>
      <c r="Z42" s="6">
        <f t="shared" si="20"/>
        <v>0</v>
      </c>
      <c r="AA42" s="4">
        <f>SUM(P42:$P$1480)+$Z$25</f>
        <v>2047000.0000000028</v>
      </c>
      <c r="AB42" s="4">
        <f>SUM(V42:$W$1480)</f>
        <v>890997.84000000043</v>
      </c>
      <c r="AC42" s="4">
        <f t="shared" si="21"/>
        <v>1019000.0000000028</v>
      </c>
    </row>
    <row r="43" spans="1:29" x14ac:dyDescent="0.15">
      <c r="A43">
        <v>1</v>
      </c>
      <c r="B43" s="1">
        <v>43084</v>
      </c>
      <c r="C43">
        <v>202</v>
      </c>
      <c r="D43">
        <v>202.1</v>
      </c>
      <c r="E43">
        <v>200.3</v>
      </c>
      <c r="F43">
        <v>200.8</v>
      </c>
      <c r="G43">
        <v>150799900</v>
      </c>
      <c r="H43" s="2">
        <f t="shared" si="8"/>
        <v>30280619920</v>
      </c>
      <c r="I43">
        <f t="shared" si="4"/>
        <v>-1.8999999999999773</v>
      </c>
      <c r="J43" t="str">
        <f t="shared" si="9"/>
        <v>高値割、安値割</v>
      </c>
      <c r="L43">
        <f t="shared" si="10"/>
        <v>1.8999999999999773</v>
      </c>
      <c r="M43">
        <f t="shared" si="11"/>
        <v>1.8999999999999773</v>
      </c>
      <c r="N43">
        <f t="shared" si="22"/>
        <v>-1.8999999999999773</v>
      </c>
      <c r="O43" s="2">
        <f t="shared" si="5"/>
        <v>5000</v>
      </c>
      <c r="P43" s="2">
        <f t="shared" si="12"/>
        <v>9499.9999999998872</v>
      </c>
      <c r="Q43" s="2">
        <f t="shared" si="6"/>
        <v>1013500</v>
      </c>
      <c r="R43" s="2" t="str">
        <f t="shared" si="13"/>
        <v>uri</v>
      </c>
      <c r="S43" s="2" t="str">
        <f t="shared" si="14"/>
        <v>kai</v>
      </c>
      <c r="T43" s="2" t="str">
        <f t="shared" si="15"/>
        <v>uri</v>
      </c>
      <c r="U43" s="2">
        <f t="shared" si="16"/>
        <v>1013500</v>
      </c>
      <c r="V43" s="2">
        <f t="shared" si="17"/>
        <v>1512</v>
      </c>
      <c r="W43" s="2" t="str">
        <f t="shared" si="23"/>
        <v/>
      </c>
      <c r="X43" s="2">
        <f t="shared" si="19"/>
        <v>162.16</v>
      </c>
      <c r="Y43" s="6">
        <f t="shared" si="7"/>
        <v>1004000</v>
      </c>
      <c r="Z43" s="6">
        <f t="shared" si="20"/>
        <v>0</v>
      </c>
      <c r="AA43" s="4">
        <f>SUM(P43:$P$1480)+$Z$25</f>
        <v>2071000.0000000028</v>
      </c>
      <c r="AB43" s="4">
        <f>SUM(V43:$W$1480)</f>
        <v>890997.84000000043</v>
      </c>
      <c r="AC43" s="4">
        <f t="shared" si="21"/>
        <v>1067000.0000000028</v>
      </c>
    </row>
    <row r="44" spans="1:29" x14ac:dyDescent="0.15">
      <c r="A44">
        <v>1</v>
      </c>
      <c r="B44" s="1">
        <v>43083</v>
      </c>
      <c r="C44">
        <v>204.4</v>
      </c>
      <c r="D44">
        <v>204.6</v>
      </c>
      <c r="E44">
        <v>202</v>
      </c>
      <c r="F44">
        <v>202.7</v>
      </c>
      <c r="G44">
        <v>182107700</v>
      </c>
      <c r="H44" s="2">
        <f t="shared" si="8"/>
        <v>36913230790</v>
      </c>
      <c r="I44">
        <f t="shared" si="4"/>
        <v>-4.6000000000000227</v>
      </c>
      <c r="J44" t="str">
        <f t="shared" si="9"/>
        <v>高値割、安値割</v>
      </c>
      <c r="L44">
        <f t="shared" si="10"/>
        <v>-4.6000000000000227</v>
      </c>
      <c r="M44">
        <f t="shared" si="11"/>
        <v>-4.6000000000000227</v>
      </c>
      <c r="N44">
        <f t="shared" si="22"/>
        <v>4.6000000000000227</v>
      </c>
      <c r="O44" s="2">
        <f t="shared" si="5"/>
        <v>5000</v>
      </c>
      <c r="P44" s="2">
        <f t="shared" si="12"/>
        <v>-23000.000000000113</v>
      </c>
      <c r="Q44" s="2">
        <f t="shared" si="6"/>
        <v>1036500</v>
      </c>
      <c r="R44" s="2" t="str">
        <f t="shared" si="13"/>
        <v>kai</v>
      </c>
      <c r="S44" s="2" t="str">
        <f t="shared" si="14"/>
        <v>uri</v>
      </c>
      <c r="T44" s="2" t="str">
        <f t="shared" si="15"/>
        <v>kai</v>
      </c>
      <c r="U44" s="2" t="str">
        <f t="shared" si="16"/>
        <v/>
      </c>
      <c r="V44" s="2" t="str">
        <f t="shared" si="17"/>
        <v/>
      </c>
      <c r="W44" s="2">
        <f t="shared" si="23"/>
        <v>82.92</v>
      </c>
      <c r="X44" s="2" t="str">
        <f t="shared" si="19"/>
        <v/>
      </c>
      <c r="Y44" s="6">
        <f t="shared" si="7"/>
        <v>1013500</v>
      </c>
      <c r="Z44" s="6">
        <f t="shared" si="20"/>
        <v>0</v>
      </c>
      <c r="AA44" s="4">
        <f>SUM(P44:$P$1480)+$Z$25</f>
        <v>2061500.0000000028</v>
      </c>
      <c r="AB44" s="4">
        <f>SUM(V44:$W$1480)</f>
        <v>889485.84000000043</v>
      </c>
      <c r="AC44" s="4">
        <f t="shared" si="21"/>
        <v>1048000.0000000028</v>
      </c>
    </row>
    <row r="45" spans="1:29" x14ac:dyDescent="0.15">
      <c r="A45">
        <v>1</v>
      </c>
      <c r="B45" s="1">
        <v>43082</v>
      </c>
      <c r="C45">
        <v>207</v>
      </c>
      <c r="D45">
        <v>207.7</v>
      </c>
      <c r="E45">
        <v>206.4</v>
      </c>
      <c r="F45">
        <v>207.3</v>
      </c>
      <c r="G45">
        <v>178074600</v>
      </c>
      <c r="H45" s="2">
        <f t="shared" si="8"/>
        <v>36914864580</v>
      </c>
      <c r="I45">
        <f t="shared" si="4"/>
        <v>1.1000000000000227</v>
      </c>
      <c r="J45" t="str">
        <f t="shared" si="9"/>
        <v>高値超、安値超</v>
      </c>
      <c r="L45">
        <f t="shared" si="10"/>
        <v>1.1000000000000227</v>
      </c>
      <c r="M45">
        <f t="shared" si="11"/>
        <v>1.1000000000000227</v>
      </c>
      <c r="N45">
        <f t="shared" si="22"/>
        <v>-1.1000000000000227</v>
      </c>
      <c r="O45" s="2">
        <f t="shared" si="5"/>
        <v>5000</v>
      </c>
      <c r="P45" s="2">
        <f t="shared" si="12"/>
        <v>5500.0000000001137</v>
      </c>
      <c r="Q45" s="2">
        <f t="shared" si="6"/>
        <v>1031000</v>
      </c>
      <c r="R45" s="2" t="str">
        <f t="shared" si="13"/>
        <v>kai</v>
      </c>
      <c r="S45" s="2" t="str">
        <f t="shared" si="14"/>
        <v>uri</v>
      </c>
      <c r="T45" s="2" t="str">
        <f t="shared" si="15"/>
        <v>kai</v>
      </c>
      <c r="U45" s="2" t="str">
        <f t="shared" si="16"/>
        <v/>
      </c>
      <c r="V45" s="2" t="str">
        <f t="shared" si="17"/>
        <v/>
      </c>
      <c r="W45" s="2">
        <f t="shared" si="23"/>
        <v>82.48</v>
      </c>
      <c r="X45" s="2" t="str">
        <f t="shared" si="19"/>
        <v/>
      </c>
      <c r="Y45" s="6">
        <f t="shared" si="7"/>
        <v>1036500</v>
      </c>
      <c r="Z45" s="6">
        <f t="shared" si="20"/>
        <v>0</v>
      </c>
      <c r="AA45" s="4">
        <f>SUM(P45:$P$1480)+$Z$25</f>
        <v>2084500.0000000028</v>
      </c>
      <c r="AB45" s="4">
        <f>SUM(V45:$W$1480)</f>
        <v>889402.92000000039</v>
      </c>
      <c r="AC45" s="4">
        <f t="shared" si="21"/>
        <v>1048000.0000000028</v>
      </c>
    </row>
    <row r="46" spans="1:29" x14ac:dyDescent="0.15">
      <c r="A46">
        <v>1</v>
      </c>
      <c r="B46" s="1">
        <v>43081</v>
      </c>
      <c r="C46">
        <v>203.8</v>
      </c>
      <c r="D46">
        <v>206.8</v>
      </c>
      <c r="E46">
        <v>203.7</v>
      </c>
      <c r="F46">
        <v>206.2</v>
      </c>
      <c r="G46">
        <v>201818200</v>
      </c>
      <c r="H46" s="2">
        <f t="shared" si="8"/>
        <v>41614912840</v>
      </c>
      <c r="I46">
        <f t="shared" si="4"/>
        <v>2.8999999999999773</v>
      </c>
      <c r="J46" t="str">
        <f t="shared" si="9"/>
        <v>高値超、安値超</v>
      </c>
      <c r="L46">
        <f t="shared" si="10"/>
        <v>2.8999999999999773</v>
      </c>
      <c r="M46">
        <f t="shared" si="11"/>
        <v>2.8999999999999773</v>
      </c>
      <c r="N46">
        <f t="shared" si="22"/>
        <v>-2.8999999999999773</v>
      </c>
      <c r="O46" s="2">
        <f t="shared" si="5"/>
        <v>5000</v>
      </c>
      <c r="P46" s="2">
        <f t="shared" si="12"/>
        <v>14499.999999999887</v>
      </c>
      <c r="Q46" s="2">
        <f t="shared" si="6"/>
        <v>1016500</v>
      </c>
      <c r="R46" s="2" t="str">
        <f t="shared" si="13"/>
        <v>kai</v>
      </c>
      <c r="S46" s="2" t="str">
        <f t="shared" si="14"/>
        <v>uri</v>
      </c>
      <c r="T46" s="2" t="str">
        <f t="shared" si="15"/>
        <v>kai</v>
      </c>
      <c r="U46" s="2" t="str">
        <f t="shared" si="16"/>
        <v/>
      </c>
      <c r="V46" s="2" t="str">
        <f t="shared" si="17"/>
        <v/>
      </c>
      <c r="W46" s="2">
        <f t="shared" si="23"/>
        <v>81.319999999999993</v>
      </c>
      <c r="X46" s="2" t="str">
        <f t="shared" si="19"/>
        <v/>
      </c>
      <c r="Y46" s="6">
        <f t="shared" si="7"/>
        <v>1031000</v>
      </c>
      <c r="Z46" s="6">
        <f t="shared" si="20"/>
        <v>0</v>
      </c>
      <c r="AA46" s="4">
        <f>SUM(P46:$P$1480)+$Z$25</f>
        <v>2079000.0000000028</v>
      </c>
      <c r="AB46" s="4">
        <f>SUM(V46:$W$1480)</f>
        <v>889320.44000000041</v>
      </c>
      <c r="AC46" s="4">
        <f t="shared" si="21"/>
        <v>1048000.0000000028</v>
      </c>
    </row>
    <row r="47" spans="1:29" x14ac:dyDescent="0.15">
      <c r="A47">
        <v>1</v>
      </c>
      <c r="B47" s="1">
        <v>43080</v>
      </c>
      <c r="C47">
        <v>202.8</v>
      </c>
      <c r="D47">
        <v>204.2</v>
      </c>
      <c r="E47">
        <v>202.6</v>
      </c>
      <c r="F47">
        <v>203.3</v>
      </c>
      <c r="G47">
        <v>105789500</v>
      </c>
      <c r="H47" s="2">
        <f t="shared" si="8"/>
        <v>21507005350</v>
      </c>
      <c r="I47">
        <f t="shared" si="4"/>
        <v>1.1000000000000227</v>
      </c>
      <c r="J47" t="str">
        <f t="shared" si="9"/>
        <v>高値超、安値超</v>
      </c>
      <c r="L47">
        <f t="shared" si="10"/>
        <v>1.1000000000000227</v>
      </c>
      <c r="M47">
        <f t="shared" si="11"/>
        <v>1.1000000000000227</v>
      </c>
      <c r="N47">
        <f t="shared" si="22"/>
        <v>1.1000000000000227</v>
      </c>
      <c r="O47" s="2">
        <f t="shared" si="5"/>
        <v>5000</v>
      </c>
      <c r="P47" s="2">
        <f t="shared" si="12"/>
        <v>5500.0000000001137</v>
      </c>
      <c r="Q47" s="2">
        <f t="shared" si="6"/>
        <v>1011000</v>
      </c>
      <c r="R47" s="2" t="str">
        <f t="shared" si="13"/>
        <v>kai</v>
      </c>
      <c r="S47" s="2" t="str">
        <f t="shared" si="14"/>
        <v>kai</v>
      </c>
      <c r="T47" s="2" t="str">
        <f t="shared" si="15"/>
        <v>kai</v>
      </c>
      <c r="U47" s="2" t="str">
        <f t="shared" si="16"/>
        <v/>
      </c>
      <c r="V47" s="2" t="str">
        <f t="shared" si="17"/>
        <v/>
      </c>
      <c r="W47" s="2">
        <f t="shared" si="23"/>
        <v>80.88</v>
      </c>
      <c r="X47" s="2" t="str">
        <f t="shared" si="19"/>
        <v/>
      </c>
      <c r="Y47" s="6">
        <f t="shared" si="7"/>
        <v>1016500</v>
      </c>
      <c r="Z47" s="6">
        <f t="shared" si="20"/>
        <v>0</v>
      </c>
      <c r="AA47" s="4">
        <f>SUM(P47:$P$1480)+$Z$25</f>
        <v>2064500.0000000028</v>
      </c>
      <c r="AB47" s="4">
        <f>SUM(V47:$W$1480)</f>
        <v>889239.12000000046</v>
      </c>
      <c r="AC47" s="4">
        <f t="shared" si="21"/>
        <v>1048000.0000000028</v>
      </c>
    </row>
    <row r="48" spans="1:29" x14ac:dyDescent="0.15">
      <c r="A48">
        <v>1</v>
      </c>
      <c r="B48" s="1">
        <v>43077</v>
      </c>
      <c r="C48">
        <v>200</v>
      </c>
      <c r="D48">
        <v>202.7</v>
      </c>
      <c r="E48">
        <v>200</v>
      </c>
      <c r="F48">
        <v>202.2</v>
      </c>
      <c r="G48">
        <v>146130800</v>
      </c>
      <c r="H48" s="2">
        <f t="shared" si="8"/>
        <v>29547647760</v>
      </c>
      <c r="I48">
        <f t="shared" si="4"/>
        <v>0.59999999999999432</v>
      </c>
      <c r="J48" t="str">
        <f t="shared" si="9"/>
        <v/>
      </c>
      <c r="L48">
        <f t="shared" si="10"/>
        <v>0.59999999999999432</v>
      </c>
      <c r="M48">
        <f t="shared" si="11"/>
        <v>0.59999999999999432</v>
      </c>
      <c r="N48">
        <f t="shared" si="22"/>
        <v>0.59999999999999432</v>
      </c>
      <c r="O48" s="2">
        <f t="shared" si="5"/>
        <v>5000</v>
      </c>
      <c r="P48" s="2">
        <f t="shared" si="12"/>
        <v>2999.9999999999718</v>
      </c>
      <c r="Q48" s="2">
        <f t="shared" si="6"/>
        <v>1008000</v>
      </c>
      <c r="R48" s="2" t="str">
        <f t="shared" si="13"/>
        <v>kai</v>
      </c>
      <c r="S48" s="2" t="str">
        <f t="shared" si="14"/>
        <v>kai</v>
      </c>
      <c r="T48" s="2" t="str">
        <f t="shared" si="15"/>
        <v>kai</v>
      </c>
      <c r="U48" s="2">
        <f t="shared" si="16"/>
        <v>1008000</v>
      </c>
      <c r="V48" s="2">
        <f t="shared" si="17"/>
        <v>1512</v>
      </c>
      <c r="W48" s="2">
        <f t="shared" si="23"/>
        <v>161.28</v>
      </c>
      <c r="X48" s="2" t="str">
        <f t="shared" si="19"/>
        <v/>
      </c>
      <c r="Y48" s="6">
        <f t="shared" si="7"/>
        <v>1011000</v>
      </c>
      <c r="Z48" s="6">
        <f t="shared" si="20"/>
        <v>0</v>
      </c>
      <c r="AA48" s="4">
        <f>SUM(P48:$P$1480)+$Z$25</f>
        <v>2059000.0000000028</v>
      </c>
      <c r="AB48" s="4">
        <f>SUM(V48:$W$1480)</f>
        <v>889158.24000000034</v>
      </c>
      <c r="AC48" s="4">
        <f t="shared" si="21"/>
        <v>1048000.0000000028</v>
      </c>
    </row>
    <row r="49" spans="1:29" x14ac:dyDescent="0.15">
      <c r="A49">
        <v>1</v>
      </c>
      <c r="B49" s="1">
        <v>43076</v>
      </c>
      <c r="C49">
        <v>202.1</v>
      </c>
      <c r="D49">
        <v>202.5</v>
      </c>
      <c r="E49">
        <v>201</v>
      </c>
      <c r="F49">
        <v>201.6</v>
      </c>
      <c r="G49">
        <v>94878300</v>
      </c>
      <c r="H49" s="2">
        <f t="shared" si="8"/>
        <v>19127465280</v>
      </c>
      <c r="I49">
        <f t="shared" si="4"/>
        <v>0.40000000000000568</v>
      </c>
      <c r="J49" t="str">
        <f t="shared" si="9"/>
        <v/>
      </c>
      <c r="L49">
        <f t="shared" si="10"/>
        <v>-0.40000000000000568</v>
      </c>
      <c r="M49">
        <f t="shared" si="11"/>
        <v>-0.40000000000000568</v>
      </c>
      <c r="N49">
        <f t="shared" si="22"/>
        <v>0.40000000000000568</v>
      </c>
      <c r="O49" s="2">
        <f t="shared" si="5"/>
        <v>5000</v>
      </c>
      <c r="P49" s="2">
        <f t="shared" si="12"/>
        <v>-2000.0000000000284</v>
      </c>
      <c r="Q49" s="2">
        <f t="shared" si="6"/>
        <v>1006000</v>
      </c>
      <c r="R49" s="2" t="str">
        <f t="shared" si="13"/>
        <v>uri</v>
      </c>
      <c r="S49" s="2" t="str">
        <f t="shared" si="14"/>
        <v>kai</v>
      </c>
      <c r="T49" s="2" t="str">
        <f t="shared" si="15"/>
        <v>uri</v>
      </c>
      <c r="U49" s="2" t="str">
        <f t="shared" si="16"/>
        <v/>
      </c>
      <c r="V49" s="2" t="str">
        <f t="shared" si="17"/>
        <v/>
      </c>
      <c r="W49" s="2" t="str">
        <f t="shared" si="23"/>
        <v/>
      </c>
      <c r="X49" s="2">
        <f t="shared" si="19"/>
        <v>80.48</v>
      </c>
      <c r="Y49" s="6">
        <f t="shared" si="7"/>
        <v>1008000</v>
      </c>
      <c r="Z49" s="6">
        <f t="shared" si="20"/>
        <v>0</v>
      </c>
      <c r="AA49" s="4">
        <f>SUM(P49:$P$1480)+$Z$25</f>
        <v>2056000.0000000028</v>
      </c>
      <c r="AB49" s="4">
        <f>SUM(V49:$W$1480)</f>
        <v>887484.96000000043</v>
      </c>
      <c r="AC49" s="4">
        <f t="shared" si="21"/>
        <v>1048000.0000000028</v>
      </c>
    </row>
    <row r="50" spans="1:29" x14ac:dyDescent="0.15">
      <c r="A50" s="22">
        <v>1</v>
      </c>
      <c r="B50" s="1">
        <v>43075</v>
      </c>
      <c r="C50">
        <v>203</v>
      </c>
      <c r="D50">
        <v>203.4</v>
      </c>
      <c r="E50">
        <v>199.8</v>
      </c>
      <c r="F50">
        <v>201.2</v>
      </c>
      <c r="G50">
        <v>140065200</v>
      </c>
      <c r="H50" s="2">
        <f t="shared" si="8"/>
        <v>28181118240</v>
      </c>
      <c r="I50">
        <f t="shared" si="4"/>
        <v>-2.6000000000000227</v>
      </c>
      <c r="J50" t="str">
        <f t="shared" si="9"/>
        <v>高値割、安値割</v>
      </c>
      <c r="L50">
        <f t="shared" si="10"/>
        <v>2.6000000000000227</v>
      </c>
      <c r="M50">
        <f t="shared" si="11"/>
        <v>2.6000000000000227</v>
      </c>
      <c r="N50">
        <f t="shared" si="22"/>
        <v>-2.6000000000000227</v>
      </c>
      <c r="O50" s="2">
        <f t="shared" si="5"/>
        <v>5000</v>
      </c>
      <c r="P50" s="2">
        <f t="shared" si="12"/>
        <v>13000.000000000113</v>
      </c>
      <c r="Q50" s="2">
        <f t="shared" si="6"/>
        <v>1019000</v>
      </c>
      <c r="R50" s="2" t="str">
        <f t="shared" si="13"/>
        <v>uri</v>
      </c>
      <c r="S50" s="2" t="str">
        <f t="shared" si="14"/>
        <v>kai</v>
      </c>
      <c r="T50" s="2" t="str">
        <f t="shared" si="15"/>
        <v>uri</v>
      </c>
      <c r="U50" s="2" t="str">
        <f t="shared" si="16"/>
        <v/>
      </c>
      <c r="V50" s="2" t="str">
        <f t="shared" si="17"/>
        <v/>
      </c>
      <c r="W50" s="2" t="str">
        <f t="shared" si="23"/>
        <v/>
      </c>
      <c r="X50" s="2">
        <f t="shared" si="19"/>
        <v>81.52</v>
      </c>
      <c r="Y50" s="6">
        <f t="shared" si="7"/>
        <v>1006000</v>
      </c>
      <c r="Z50" s="6">
        <f t="shared" si="20"/>
        <v>0</v>
      </c>
      <c r="AA50" s="4">
        <f>SUM(P50:$P$1480)+$Z$25</f>
        <v>2058000.0000000028</v>
      </c>
      <c r="AB50" s="4">
        <f>SUM(V50:$W$1480)</f>
        <v>887484.96000000043</v>
      </c>
      <c r="AC50" s="4">
        <f t="shared" si="21"/>
        <v>1052000.0000000028</v>
      </c>
    </row>
    <row r="51" spans="1:29" x14ac:dyDescent="0.15">
      <c r="A51" s="22">
        <v>1</v>
      </c>
      <c r="B51" s="1">
        <v>43074</v>
      </c>
      <c r="C51">
        <v>203.4</v>
      </c>
      <c r="D51">
        <v>204.3</v>
      </c>
      <c r="E51">
        <v>202</v>
      </c>
      <c r="F51">
        <v>203.8</v>
      </c>
      <c r="G51">
        <v>103443800</v>
      </c>
      <c r="H51" s="2">
        <f t="shared" si="8"/>
        <v>21081846440</v>
      </c>
      <c r="I51">
        <f t="shared" si="4"/>
        <v>0.40000000000000568</v>
      </c>
      <c r="J51" t="str">
        <f t="shared" si="9"/>
        <v>高値割、安値割</v>
      </c>
      <c r="L51">
        <f t="shared" si="10"/>
        <v>-0.40000000000000568</v>
      </c>
      <c r="M51">
        <f t="shared" si="11"/>
        <v>-0.40000000000000568</v>
      </c>
      <c r="N51">
        <f t="shared" si="22"/>
        <v>0.40000000000000568</v>
      </c>
      <c r="O51" s="2">
        <f t="shared" si="5"/>
        <v>5000</v>
      </c>
      <c r="P51" s="2">
        <f t="shared" si="12"/>
        <v>-2000.0000000000284</v>
      </c>
      <c r="Q51" s="2">
        <f t="shared" si="6"/>
        <v>1017000</v>
      </c>
      <c r="R51" s="2" t="str">
        <f t="shared" si="13"/>
        <v>uri</v>
      </c>
      <c r="S51" s="2" t="str">
        <f t="shared" si="14"/>
        <v>kai</v>
      </c>
      <c r="T51" s="2" t="str">
        <f t="shared" si="15"/>
        <v>uri</v>
      </c>
      <c r="U51" s="2">
        <f t="shared" si="16"/>
        <v>1017000</v>
      </c>
      <c r="V51" s="2">
        <f t="shared" si="17"/>
        <v>1512</v>
      </c>
      <c r="W51" s="2" t="str">
        <f t="shared" si="23"/>
        <v/>
      </c>
      <c r="X51" s="2">
        <f t="shared" si="19"/>
        <v>162.72</v>
      </c>
      <c r="Y51" s="6">
        <f t="shared" si="7"/>
        <v>1019000</v>
      </c>
      <c r="Z51" s="6">
        <f t="shared" si="20"/>
        <v>0</v>
      </c>
      <c r="AA51" s="4">
        <f>SUM(P51:$P$1480)+$Z$25</f>
        <v>2045000.0000000028</v>
      </c>
      <c r="AB51" s="4">
        <f>SUM(V51:$W$1480)</f>
        <v>887484.96000000043</v>
      </c>
      <c r="AC51" s="4">
        <f t="shared" si="21"/>
        <v>1026000.0000000028</v>
      </c>
    </row>
    <row r="52" spans="1:29" x14ac:dyDescent="0.15">
      <c r="A52" s="22">
        <v>1</v>
      </c>
      <c r="B52" s="1">
        <v>43073</v>
      </c>
      <c r="C52">
        <v>205.3</v>
      </c>
      <c r="D52">
        <v>205.4</v>
      </c>
      <c r="E52">
        <v>203.1</v>
      </c>
      <c r="F52">
        <v>203.4</v>
      </c>
      <c r="G52">
        <v>94940800</v>
      </c>
      <c r="H52" s="2">
        <f t="shared" si="8"/>
        <v>19310958720</v>
      </c>
      <c r="I52">
        <f t="shared" si="4"/>
        <v>-0.29999999999998295</v>
      </c>
      <c r="J52" t="str">
        <f t="shared" si="9"/>
        <v>高値割、安値割</v>
      </c>
      <c r="L52">
        <f t="shared" si="10"/>
        <v>-0.29999999999998295</v>
      </c>
      <c r="M52">
        <f t="shared" si="11"/>
        <v>-0.29999999999998295</v>
      </c>
      <c r="N52">
        <f t="shared" si="22"/>
        <v>0.29999999999998295</v>
      </c>
      <c r="O52" s="2">
        <f t="shared" si="5"/>
        <v>5000</v>
      </c>
      <c r="P52" s="2">
        <f t="shared" si="12"/>
        <v>-1499.9999999999147</v>
      </c>
      <c r="Q52" s="2">
        <f t="shared" si="6"/>
        <v>1018500</v>
      </c>
      <c r="R52" s="2" t="str">
        <f t="shared" si="13"/>
        <v>kai</v>
      </c>
      <c r="S52" s="2" t="str">
        <f t="shared" si="14"/>
        <v>uri</v>
      </c>
      <c r="T52" s="2" t="str">
        <f t="shared" si="15"/>
        <v>kai</v>
      </c>
      <c r="U52" s="2" t="str">
        <f t="shared" si="16"/>
        <v/>
      </c>
      <c r="V52" s="2" t="str">
        <f t="shared" si="17"/>
        <v/>
      </c>
      <c r="W52" s="2">
        <f t="shared" si="23"/>
        <v>81.48</v>
      </c>
      <c r="X52" s="2" t="str">
        <f t="shared" si="19"/>
        <v/>
      </c>
      <c r="Y52" s="6">
        <f t="shared" si="7"/>
        <v>1017000</v>
      </c>
      <c r="Z52" s="6">
        <f t="shared" si="20"/>
        <v>0</v>
      </c>
      <c r="AA52" s="4">
        <f>SUM(P52:$P$1480)+$Z$25</f>
        <v>2047000.0000000028</v>
      </c>
      <c r="AB52" s="4">
        <f>SUM(V52:$W$1480)</f>
        <v>885972.96000000054</v>
      </c>
      <c r="AC52" s="4">
        <f t="shared" si="21"/>
        <v>1030000.0000000028</v>
      </c>
    </row>
    <row r="53" spans="1:29" x14ac:dyDescent="0.15">
      <c r="A53" s="22">
        <v>1</v>
      </c>
      <c r="B53" s="1">
        <v>43070</v>
      </c>
      <c r="C53">
        <v>205.7</v>
      </c>
      <c r="D53">
        <v>206.1</v>
      </c>
      <c r="E53">
        <v>203.3</v>
      </c>
      <c r="F53">
        <v>203.7</v>
      </c>
      <c r="G53">
        <v>134930800</v>
      </c>
      <c r="H53" s="2">
        <f t="shared" si="8"/>
        <v>27485403960</v>
      </c>
      <c r="I53">
        <f t="shared" si="4"/>
        <v>-0.20000000000001705</v>
      </c>
      <c r="J53" t="str">
        <f t="shared" si="9"/>
        <v>高値超、安値超</v>
      </c>
      <c r="L53">
        <f t="shared" si="10"/>
        <v>-0.20000000000001705</v>
      </c>
      <c r="M53">
        <f t="shared" si="11"/>
        <v>-0.20000000000001705</v>
      </c>
      <c r="N53">
        <f t="shared" si="22"/>
        <v>0.20000000000001705</v>
      </c>
      <c r="O53" s="2">
        <f t="shared" si="5"/>
        <v>5000</v>
      </c>
      <c r="P53" s="2">
        <f t="shared" si="12"/>
        <v>-1000.0000000000853</v>
      </c>
      <c r="Q53" s="2">
        <f t="shared" si="6"/>
        <v>1019500</v>
      </c>
      <c r="R53" s="2" t="str">
        <f t="shared" si="13"/>
        <v>kai</v>
      </c>
      <c r="S53" s="2" t="str">
        <f t="shared" si="14"/>
        <v>uri</v>
      </c>
      <c r="T53" s="2" t="str">
        <f t="shared" si="15"/>
        <v>kai</v>
      </c>
      <c r="U53" s="2" t="str">
        <f t="shared" si="16"/>
        <v/>
      </c>
      <c r="V53" s="2" t="str">
        <f t="shared" si="17"/>
        <v/>
      </c>
      <c r="W53" s="2">
        <f t="shared" si="23"/>
        <v>81.56</v>
      </c>
      <c r="X53" s="2" t="str">
        <f t="shared" si="19"/>
        <v/>
      </c>
      <c r="Y53" s="6">
        <f t="shared" si="7"/>
        <v>1018500</v>
      </c>
      <c r="Z53" s="6">
        <f t="shared" si="20"/>
        <v>0</v>
      </c>
      <c r="AA53" s="4">
        <f>SUM(P53:$P$1480)+$Z$25</f>
        <v>2048500.0000000028</v>
      </c>
      <c r="AB53" s="4">
        <f>SUM(V53:$W$1480)</f>
        <v>885891.48000000056</v>
      </c>
      <c r="AC53" s="4">
        <f t="shared" si="21"/>
        <v>1030000.0000000028</v>
      </c>
    </row>
    <row r="54" spans="1:29" x14ac:dyDescent="0.15">
      <c r="A54" s="22">
        <v>1</v>
      </c>
      <c r="B54" s="1">
        <v>43069</v>
      </c>
      <c r="C54">
        <v>202.6</v>
      </c>
      <c r="D54">
        <v>205.8</v>
      </c>
      <c r="E54">
        <v>202.5</v>
      </c>
      <c r="F54">
        <v>203.9</v>
      </c>
      <c r="G54">
        <v>228556600</v>
      </c>
      <c r="H54" s="2">
        <f t="shared" si="8"/>
        <v>46602690740</v>
      </c>
      <c r="I54">
        <f t="shared" si="4"/>
        <v>2</v>
      </c>
      <c r="J54" t="str">
        <f t="shared" si="9"/>
        <v>高値超、安値超</v>
      </c>
      <c r="L54">
        <f t="shared" si="10"/>
        <v>2</v>
      </c>
      <c r="M54">
        <f t="shared" si="11"/>
        <v>2</v>
      </c>
      <c r="N54">
        <f t="shared" si="22"/>
        <v>-2</v>
      </c>
      <c r="O54" s="2">
        <f t="shared" si="5"/>
        <v>5000</v>
      </c>
      <c r="P54" s="2">
        <f t="shared" si="12"/>
        <v>10000</v>
      </c>
      <c r="Q54" s="2">
        <f t="shared" si="6"/>
        <v>1009500</v>
      </c>
      <c r="R54" s="2" t="str">
        <f t="shared" si="13"/>
        <v>kai</v>
      </c>
      <c r="S54" s="2" t="str">
        <f t="shared" si="14"/>
        <v>uri</v>
      </c>
      <c r="T54" s="2" t="str">
        <f t="shared" si="15"/>
        <v>kai</v>
      </c>
      <c r="U54" s="2">
        <f t="shared" si="16"/>
        <v>1009500</v>
      </c>
      <c r="V54" s="2">
        <f t="shared" si="17"/>
        <v>1512</v>
      </c>
      <c r="W54" s="2">
        <f t="shared" si="23"/>
        <v>161.52000000000001</v>
      </c>
      <c r="X54" s="2" t="str">
        <f t="shared" si="19"/>
        <v/>
      </c>
      <c r="Y54" s="6">
        <f t="shared" si="7"/>
        <v>1019500</v>
      </c>
      <c r="Z54" s="6">
        <f t="shared" si="20"/>
        <v>0</v>
      </c>
      <c r="AA54" s="4">
        <f>SUM(P54:$P$1480)+$Z$25</f>
        <v>2049500.0000000028</v>
      </c>
      <c r="AB54" s="4">
        <f>SUM(V54:$W$1480)</f>
        <v>885809.92000000051</v>
      </c>
      <c r="AC54" s="4">
        <f t="shared" si="21"/>
        <v>1030000.0000000028</v>
      </c>
    </row>
    <row r="55" spans="1:29" x14ac:dyDescent="0.15">
      <c r="A55" s="22">
        <v>1</v>
      </c>
      <c r="B55" s="1">
        <v>43068</v>
      </c>
      <c r="C55">
        <v>200.2</v>
      </c>
      <c r="D55">
        <v>202</v>
      </c>
      <c r="E55">
        <v>200</v>
      </c>
      <c r="F55">
        <v>201.9</v>
      </c>
      <c r="G55">
        <v>165960600</v>
      </c>
      <c r="H55" s="2">
        <f t="shared" si="8"/>
        <v>33507445140</v>
      </c>
      <c r="I55">
        <f t="shared" si="4"/>
        <v>4</v>
      </c>
      <c r="J55" t="str">
        <f t="shared" si="9"/>
        <v>高値超、安値超</v>
      </c>
      <c r="L55">
        <f t="shared" si="10"/>
        <v>-4</v>
      </c>
      <c r="M55">
        <f t="shared" si="11"/>
        <v>-4</v>
      </c>
      <c r="N55">
        <f t="shared" si="22"/>
        <v>4</v>
      </c>
      <c r="O55" s="2">
        <f t="shared" si="5"/>
        <v>5000</v>
      </c>
      <c r="P55" s="2">
        <f t="shared" si="12"/>
        <v>-20000</v>
      </c>
      <c r="Q55" s="2">
        <f t="shared" si="6"/>
        <v>989500</v>
      </c>
      <c r="R55" s="2" t="str">
        <f t="shared" si="13"/>
        <v>uri</v>
      </c>
      <c r="S55" s="2" t="str">
        <f t="shared" si="14"/>
        <v>kai</v>
      </c>
      <c r="T55" s="2" t="str">
        <f t="shared" si="15"/>
        <v>uri</v>
      </c>
      <c r="U55" s="2">
        <f t="shared" si="16"/>
        <v>989500</v>
      </c>
      <c r="V55" s="2">
        <f t="shared" si="17"/>
        <v>1080</v>
      </c>
      <c r="W55" s="2" t="str">
        <f t="shared" si="23"/>
        <v/>
      </c>
      <c r="X55" s="2">
        <f t="shared" si="19"/>
        <v>158.32</v>
      </c>
      <c r="Y55" s="6">
        <f t="shared" si="7"/>
        <v>1009500</v>
      </c>
      <c r="Z55" s="6">
        <f t="shared" si="20"/>
        <v>0</v>
      </c>
      <c r="AA55" s="4">
        <f>SUM(P55:$P$1480)+$Z$25</f>
        <v>2039500.0000000028</v>
      </c>
      <c r="AB55" s="4">
        <f>SUM(V55:$W$1480)</f>
        <v>884136.40000000061</v>
      </c>
      <c r="AC55" s="4">
        <f t="shared" si="21"/>
        <v>1030000.0000000028</v>
      </c>
    </row>
    <row r="56" spans="1:29" x14ac:dyDescent="0.15">
      <c r="A56" s="22">
        <v>1</v>
      </c>
      <c r="B56" s="1">
        <v>43067</v>
      </c>
      <c r="C56">
        <v>199.5</v>
      </c>
      <c r="D56">
        <v>199.6</v>
      </c>
      <c r="E56">
        <v>197.6</v>
      </c>
      <c r="F56">
        <v>197.9</v>
      </c>
      <c r="G56">
        <v>95867500</v>
      </c>
      <c r="H56" s="2">
        <f t="shared" si="8"/>
        <v>18972178250</v>
      </c>
      <c r="I56">
        <f t="shared" si="4"/>
        <v>-2</v>
      </c>
      <c r="J56" t="str">
        <f t="shared" si="9"/>
        <v>高値割、安値割</v>
      </c>
      <c r="L56">
        <f t="shared" si="10"/>
        <v>-2</v>
      </c>
      <c r="M56">
        <f t="shared" si="11"/>
        <v>-2</v>
      </c>
      <c r="N56">
        <f t="shared" si="22"/>
        <v>2</v>
      </c>
      <c r="O56" s="2">
        <f t="shared" si="5"/>
        <v>5000</v>
      </c>
      <c r="P56" s="2">
        <f t="shared" si="12"/>
        <v>-10000</v>
      </c>
      <c r="Q56" s="2">
        <f t="shared" si="6"/>
        <v>999500</v>
      </c>
      <c r="R56" s="2" t="str">
        <f t="shared" si="13"/>
        <v>kai</v>
      </c>
      <c r="S56" s="2" t="str">
        <f t="shared" si="14"/>
        <v>uri</v>
      </c>
      <c r="T56" s="2" t="str">
        <f t="shared" si="15"/>
        <v>kai</v>
      </c>
      <c r="U56" s="2" t="str">
        <f t="shared" si="16"/>
        <v/>
      </c>
      <c r="V56" s="2" t="str">
        <f t="shared" si="17"/>
        <v/>
      </c>
      <c r="W56" s="2">
        <f t="shared" si="23"/>
        <v>79.959999999999994</v>
      </c>
      <c r="X56" s="2" t="str">
        <f t="shared" si="19"/>
        <v/>
      </c>
      <c r="Y56" s="6">
        <f t="shared" si="7"/>
        <v>989500</v>
      </c>
      <c r="Z56" s="6">
        <f t="shared" si="20"/>
        <v>0</v>
      </c>
      <c r="AA56" s="4">
        <f>SUM(P56:$P$1480)+$Z$25</f>
        <v>2059500.0000000028</v>
      </c>
      <c r="AB56" s="4">
        <f>SUM(V56:$W$1480)</f>
        <v>883056.40000000049</v>
      </c>
      <c r="AC56" s="4">
        <f t="shared" si="21"/>
        <v>1070000.0000000028</v>
      </c>
    </row>
    <row r="57" spans="1:29" x14ac:dyDescent="0.15">
      <c r="A57" s="22">
        <v>1</v>
      </c>
      <c r="B57" s="1">
        <v>43066</v>
      </c>
      <c r="C57">
        <v>199.7</v>
      </c>
      <c r="D57">
        <v>200.9</v>
      </c>
      <c r="E57">
        <v>199.5</v>
      </c>
      <c r="F57">
        <v>199.9</v>
      </c>
      <c r="G57">
        <v>103520300</v>
      </c>
      <c r="H57" s="2">
        <f t="shared" si="8"/>
        <v>20693707970</v>
      </c>
      <c r="I57">
        <f t="shared" si="4"/>
        <v>0.59999999999999432</v>
      </c>
      <c r="J57" t="str">
        <f t="shared" si="9"/>
        <v>高値超、安値超</v>
      </c>
      <c r="L57">
        <f t="shared" si="10"/>
        <v>0.59999999999999432</v>
      </c>
      <c r="M57">
        <f t="shared" si="11"/>
        <v>0.59999999999999432</v>
      </c>
      <c r="N57">
        <f t="shared" si="22"/>
        <v>0.59999999999999432</v>
      </c>
      <c r="O57" s="2">
        <f t="shared" si="5"/>
        <v>5000</v>
      </c>
      <c r="P57" s="2">
        <f t="shared" si="12"/>
        <v>2999.9999999999718</v>
      </c>
      <c r="Q57" s="2">
        <f t="shared" si="6"/>
        <v>996500</v>
      </c>
      <c r="R57" s="2" t="str">
        <f t="shared" si="13"/>
        <v>kai</v>
      </c>
      <c r="S57" s="2" t="str">
        <f t="shared" si="14"/>
        <v>kai</v>
      </c>
      <c r="T57" s="2" t="str">
        <f t="shared" si="15"/>
        <v>kai</v>
      </c>
      <c r="U57" s="2" t="str">
        <f t="shared" si="16"/>
        <v/>
      </c>
      <c r="V57" s="2" t="str">
        <f t="shared" si="17"/>
        <v/>
      </c>
      <c r="W57" s="2">
        <f t="shared" si="23"/>
        <v>79.72</v>
      </c>
      <c r="X57" s="2" t="str">
        <f t="shared" si="19"/>
        <v/>
      </c>
      <c r="Y57" s="6">
        <f t="shared" si="7"/>
        <v>999500</v>
      </c>
      <c r="Z57" s="6">
        <f t="shared" si="20"/>
        <v>0</v>
      </c>
      <c r="AA57" s="4">
        <f>SUM(P57:$P$1480)+$Z$25</f>
        <v>2069500.0000000028</v>
      </c>
      <c r="AB57" s="4">
        <f>SUM(V57:$W$1480)</f>
        <v>882976.44000000041</v>
      </c>
      <c r="AC57" s="4">
        <f t="shared" si="21"/>
        <v>1070000.0000000028</v>
      </c>
    </row>
    <row r="58" spans="1:29" x14ac:dyDescent="0.15">
      <c r="A58" s="22">
        <v>1</v>
      </c>
      <c r="B58" s="1">
        <v>43063</v>
      </c>
      <c r="C58">
        <v>197.3</v>
      </c>
      <c r="D58">
        <v>199.5</v>
      </c>
      <c r="E58">
        <v>196.8</v>
      </c>
      <c r="F58">
        <v>199.3</v>
      </c>
      <c r="G58">
        <v>92326700</v>
      </c>
      <c r="H58" s="2">
        <f t="shared" si="8"/>
        <v>18400711310</v>
      </c>
      <c r="I58">
        <f t="shared" si="4"/>
        <v>0.70000000000001705</v>
      </c>
      <c r="J58" t="str">
        <f t="shared" si="9"/>
        <v/>
      </c>
      <c r="L58">
        <f t="shared" si="10"/>
        <v>0.70000000000001705</v>
      </c>
      <c r="M58">
        <f t="shared" si="11"/>
        <v>0.70000000000001705</v>
      </c>
      <c r="N58">
        <f t="shared" si="22"/>
        <v>-0.70000000000001705</v>
      </c>
      <c r="O58" s="2">
        <f t="shared" si="5"/>
        <v>5000</v>
      </c>
      <c r="P58" s="2">
        <f t="shared" si="12"/>
        <v>3500.0000000000855</v>
      </c>
      <c r="Q58" s="2">
        <f t="shared" si="6"/>
        <v>993000</v>
      </c>
      <c r="R58" s="2" t="str">
        <f t="shared" si="13"/>
        <v>kai</v>
      </c>
      <c r="S58" s="2" t="str">
        <f t="shared" si="14"/>
        <v>uri</v>
      </c>
      <c r="T58" s="2" t="str">
        <f t="shared" si="15"/>
        <v>kai</v>
      </c>
      <c r="U58" s="2" t="str">
        <f t="shared" si="16"/>
        <v/>
      </c>
      <c r="V58" s="2" t="str">
        <f t="shared" si="17"/>
        <v/>
      </c>
      <c r="W58" s="2">
        <f t="shared" si="23"/>
        <v>79.44</v>
      </c>
      <c r="X58" s="2" t="str">
        <f t="shared" si="19"/>
        <v/>
      </c>
      <c r="Y58" s="6">
        <f t="shared" si="7"/>
        <v>996500</v>
      </c>
      <c r="Z58" s="6">
        <f t="shared" si="20"/>
        <v>0</v>
      </c>
      <c r="AA58" s="4">
        <f>SUM(P58:$P$1480)+$Z$25</f>
        <v>2066500.0000000028</v>
      </c>
      <c r="AB58" s="4">
        <f>SUM(V58:$W$1480)</f>
        <v>882896.72000000044</v>
      </c>
      <c r="AC58" s="4">
        <f t="shared" si="21"/>
        <v>1070000.0000000028</v>
      </c>
    </row>
    <row r="59" spans="1:29" x14ac:dyDescent="0.15">
      <c r="A59" s="22">
        <v>1</v>
      </c>
      <c r="B59" s="1">
        <v>43061</v>
      </c>
      <c r="C59">
        <v>197.5</v>
      </c>
      <c r="D59">
        <v>199.6</v>
      </c>
      <c r="E59">
        <v>196.7</v>
      </c>
      <c r="F59">
        <v>198.6</v>
      </c>
      <c r="G59">
        <v>129791300</v>
      </c>
      <c r="H59" s="2">
        <f t="shared" si="8"/>
        <v>25776552180</v>
      </c>
      <c r="I59">
        <f t="shared" si="4"/>
        <v>1.7999999999999829</v>
      </c>
      <c r="J59" t="str">
        <f t="shared" si="9"/>
        <v>高値超、安値超</v>
      </c>
      <c r="L59">
        <f t="shared" si="10"/>
        <v>1.7999999999999829</v>
      </c>
      <c r="M59">
        <f t="shared" si="11"/>
        <v>1.7999999999999829</v>
      </c>
      <c r="N59">
        <f t="shared" si="22"/>
        <v>-1.7999999999999829</v>
      </c>
      <c r="O59" s="2">
        <f t="shared" si="5"/>
        <v>5000</v>
      </c>
      <c r="P59" s="2">
        <f t="shared" si="12"/>
        <v>8999.9999999999145</v>
      </c>
      <c r="Q59" s="2">
        <f t="shared" si="6"/>
        <v>984000</v>
      </c>
      <c r="R59" s="2" t="str">
        <f t="shared" si="13"/>
        <v>kai</v>
      </c>
      <c r="S59" s="2" t="str">
        <f t="shared" si="14"/>
        <v>uri</v>
      </c>
      <c r="T59" s="2" t="str">
        <f t="shared" si="15"/>
        <v>kai</v>
      </c>
      <c r="U59" s="2">
        <f t="shared" si="16"/>
        <v>984000</v>
      </c>
      <c r="V59" s="2">
        <f t="shared" si="17"/>
        <v>1080</v>
      </c>
      <c r="W59" s="2">
        <f t="shared" si="23"/>
        <v>157.44</v>
      </c>
      <c r="X59" s="2" t="str">
        <f t="shared" si="19"/>
        <v/>
      </c>
      <c r="Y59" s="6">
        <f t="shared" si="7"/>
        <v>993000</v>
      </c>
      <c r="Z59" s="6">
        <f t="shared" si="20"/>
        <v>0</v>
      </c>
      <c r="AA59" s="4">
        <f>SUM(P59:$P$1480)+$Z$25</f>
        <v>2063000.0000000028</v>
      </c>
      <c r="AB59" s="4">
        <f>SUM(V59:$W$1480)</f>
        <v>882817.28000000049</v>
      </c>
      <c r="AC59" s="4">
        <f t="shared" si="21"/>
        <v>1070000.0000000028</v>
      </c>
    </row>
    <row r="60" spans="1:29" x14ac:dyDescent="0.15">
      <c r="A60" s="22">
        <v>1</v>
      </c>
      <c r="B60" s="1">
        <v>43060</v>
      </c>
      <c r="C60">
        <v>196.6</v>
      </c>
      <c r="D60">
        <v>197.8</v>
      </c>
      <c r="E60">
        <v>196.4</v>
      </c>
      <c r="F60">
        <v>196.8</v>
      </c>
      <c r="G60">
        <v>135356300</v>
      </c>
      <c r="H60" s="2">
        <f t="shared" si="8"/>
        <v>26638119840</v>
      </c>
      <c r="I60">
        <f t="shared" si="4"/>
        <v>1.7000000000000171</v>
      </c>
      <c r="J60" t="str">
        <f t="shared" si="9"/>
        <v>高値超、安値超</v>
      </c>
      <c r="L60">
        <f t="shared" si="10"/>
        <v>-1.7000000000000171</v>
      </c>
      <c r="M60">
        <f t="shared" si="11"/>
        <v>-1.7000000000000171</v>
      </c>
      <c r="N60">
        <f t="shared" si="22"/>
        <v>1.7000000000000171</v>
      </c>
      <c r="O60" s="2">
        <f t="shared" si="5"/>
        <v>5000</v>
      </c>
      <c r="P60" s="2">
        <f t="shared" si="12"/>
        <v>-8500.0000000000855</v>
      </c>
      <c r="Q60" s="2">
        <f t="shared" si="6"/>
        <v>975500</v>
      </c>
      <c r="R60" s="2" t="str">
        <f t="shared" si="13"/>
        <v>uri</v>
      </c>
      <c r="S60" s="2" t="str">
        <f t="shared" si="14"/>
        <v>kai</v>
      </c>
      <c r="T60" s="2" t="str">
        <f t="shared" si="15"/>
        <v>uri</v>
      </c>
      <c r="U60" s="2">
        <f t="shared" si="16"/>
        <v>975500</v>
      </c>
      <c r="V60" s="2">
        <f t="shared" si="17"/>
        <v>1080</v>
      </c>
      <c r="W60" s="2" t="str">
        <f t="shared" si="23"/>
        <v/>
      </c>
      <c r="X60" s="2">
        <f t="shared" si="19"/>
        <v>156.08000000000001</v>
      </c>
      <c r="Y60" s="6">
        <f t="shared" si="7"/>
        <v>984000</v>
      </c>
      <c r="Z60" s="6">
        <f t="shared" si="20"/>
        <v>0</v>
      </c>
      <c r="AA60" s="4">
        <f>SUM(P60:$P$1480)+$Z$25</f>
        <v>2054000.0000000028</v>
      </c>
      <c r="AB60" s="4">
        <f>SUM(V60:$W$1480)</f>
        <v>881579.84000000043</v>
      </c>
      <c r="AC60" s="4">
        <f t="shared" si="21"/>
        <v>1070000.0000000028</v>
      </c>
    </row>
    <row r="61" spans="1:29" x14ac:dyDescent="0.15">
      <c r="A61" s="22">
        <v>1</v>
      </c>
      <c r="B61" s="1">
        <v>43059</v>
      </c>
      <c r="C61">
        <v>195.3</v>
      </c>
      <c r="D61">
        <v>196.8</v>
      </c>
      <c r="E61">
        <v>194.7</v>
      </c>
      <c r="F61">
        <v>195.1</v>
      </c>
      <c r="G61">
        <v>122370900</v>
      </c>
      <c r="H61" s="2">
        <f t="shared" si="8"/>
        <v>23874562590</v>
      </c>
      <c r="I61">
        <f t="shared" si="4"/>
        <v>-1.5</v>
      </c>
      <c r="J61" t="str">
        <f t="shared" si="9"/>
        <v>高値割、安値割</v>
      </c>
      <c r="L61">
        <f t="shared" si="10"/>
        <v>-1.5</v>
      </c>
      <c r="M61">
        <f t="shared" si="11"/>
        <v>-1.5</v>
      </c>
      <c r="N61">
        <f t="shared" si="22"/>
        <v>-1.5</v>
      </c>
      <c r="O61" s="2">
        <f t="shared" si="5"/>
        <v>5000</v>
      </c>
      <c r="P61" s="2">
        <f t="shared" si="12"/>
        <v>-7500</v>
      </c>
      <c r="Q61" s="2">
        <f t="shared" si="6"/>
        <v>983000</v>
      </c>
      <c r="R61" s="2" t="str">
        <f t="shared" si="13"/>
        <v>kai</v>
      </c>
      <c r="S61" s="2" t="str">
        <f t="shared" si="14"/>
        <v>kai</v>
      </c>
      <c r="T61" s="2" t="str">
        <f t="shared" si="15"/>
        <v>kai</v>
      </c>
      <c r="U61" s="2" t="str">
        <f t="shared" si="16"/>
        <v/>
      </c>
      <c r="V61" s="2" t="str">
        <f t="shared" si="17"/>
        <v/>
      </c>
      <c r="W61" s="2">
        <f t="shared" si="23"/>
        <v>78.64</v>
      </c>
      <c r="X61" s="2" t="str">
        <f t="shared" si="19"/>
        <v/>
      </c>
      <c r="Y61" s="6">
        <f t="shared" si="7"/>
        <v>975500</v>
      </c>
      <c r="Z61" s="6">
        <f t="shared" si="20"/>
        <v>0</v>
      </c>
      <c r="AA61" s="4">
        <f>SUM(P61:$P$1480)+$Z$25</f>
        <v>2062500.0000000028</v>
      </c>
      <c r="AB61" s="4">
        <f>SUM(V61:$W$1480)</f>
        <v>880499.84000000043</v>
      </c>
      <c r="AC61" s="4">
        <f t="shared" si="21"/>
        <v>1087000.0000000028</v>
      </c>
    </row>
    <row r="62" spans="1:29" x14ac:dyDescent="0.15">
      <c r="A62" s="22">
        <v>1</v>
      </c>
      <c r="B62" s="1">
        <v>43056</v>
      </c>
      <c r="C62">
        <v>199</v>
      </c>
      <c r="D62">
        <v>199.4</v>
      </c>
      <c r="E62">
        <v>195.3</v>
      </c>
      <c r="F62">
        <v>196.6</v>
      </c>
      <c r="G62">
        <v>259153200</v>
      </c>
      <c r="H62" s="2">
        <f t="shared" si="8"/>
        <v>50949519120</v>
      </c>
      <c r="I62">
        <f t="shared" si="4"/>
        <v>-1.4000000000000057</v>
      </c>
      <c r="J62" t="str">
        <f t="shared" si="9"/>
        <v/>
      </c>
      <c r="L62">
        <f t="shared" si="10"/>
        <v>-1.4000000000000057</v>
      </c>
      <c r="M62">
        <f t="shared" si="11"/>
        <v>-1.4000000000000057</v>
      </c>
      <c r="N62">
        <f t="shared" si="22"/>
        <v>1.4000000000000057</v>
      </c>
      <c r="O62" s="2">
        <f t="shared" si="5"/>
        <v>5000</v>
      </c>
      <c r="P62" s="2">
        <f t="shared" si="12"/>
        <v>-7000.0000000000282</v>
      </c>
      <c r="Q62" s="2">
        <f t="shared" si="6"/>
        <v>990000</v>
      </c>
      <c r="R62" s="2" t="str">
        <f t="shared" si="13"/>
        <v>kai</v>
      </c>
      <c r="S62" s="2" t="str">
        <f t="shared" si="14"/>
        <v>uri</v>
      </c>
      <c r="T62" s="2" t="str">
        <f t="shared" si="15"/>
        <v>kai</v>
      </c>
      <c r="U62" s="2">
        <f t="shared" si="16"/>
        <v>990000</v>
      </c>
      <c r="V62" s="2">
        <f t="shared" si="17"/>
        <v>1080</v>
      </c>
      <c r="W62" s="2">
        <f t="shared" si="23"/>
        <v>158.4</v>
      </c>
      <c r="X62" s="2" t="str">
        <f t="shared" si="19"/>
        <v/>
      </c>
      <c r="Y62" s="6">
        <f t="shared" si="7"/>
        <v>983000</v>
      </c>
      <c r="Z62" s="6">
        <f t="shared" si="20"/>
        <v>0</v>
      </c>
      <c r="AA62" s="4">
        <f>SUM(P62:$P$1480)+$Z$25</f>
        <v>2070000.0000000028</v>
      </c>
      <c r="AB62" s="4">
        <f>SUM(V62:$W$1480)</f>
        <v>880421.20000000042</v>
      </c>
      <c r="AC62" s="4">
        <f t="shared" si="21"/>
        <v>1087000.0000000028</v>
      </c>
    </row>
    <row r="63" spans="1:29" x14ac:dyDescent="0.15">
      <c r="A63" s="22">
        <v>1</v>
      </c>
      <c r="B63" s="1">
        <v>43055</v>
      </c>
      <c r="C63">
        <v>196.5</v>
      </c>
      <c r="D63">
        <v>199.3</v>
      </c>
      <c r="E63">
        <v>196.1</v>
      </c>
      <c r="F63">
        <v>198</v>
      </c>
      <c r="G63">
        <v>156355200</v>
      </c>
      <c r="H63" s="2">
        <f t="shared" si="8"/>
        <v>30958329600</v>
      </c>
      <c r="I63">
        <f t="shared" si="4"/>
        <v>1.5</v>
      </c>
      <c r="J63" t="str">
        <f t="shared" si="9"/>
        <v>高値超、安値超</v>
      </c>
      <c r="L63">
        <f t="shared" si="10"/>
        <v>-1.5</v>
      </c>
      <c r="M63">
        <f t="shared" si="11"/>
        <v>-1.5</v>
      </c>
      <c r="N63">
        <f t="shared" si="22"/>
        <v>1.5</v>
      </c>
      <c r="O63" s="2">
        <f t="shared" si="5"/>
        <v>5000</v>
      </c>
      <c r="P63" s="2">
        <f t="shared" si="12"/>
        <v>-7500</v>
      </c>
      <c r="Q63" s="2">
        <f t="shared" si="6"/>
        <v>982500</v>
      </c>
      <c r="R63" s="2" t="str">
        <f t="shared" si="13"/>
        <v>uri</v>
      </c>
      <c r="S63" s="2" t="str">
        <f t="shared" si="14"/>
        <v>kai</v>
      </c>
      <c r="T63" s="2" t="str">
        <f t="shared" si="15"/>
        <v>uri</v>
      </c>
      <c r="U63" s="2" t="str">
        <f t="shared" si="16"/>
        <v/>
      </c>
      <c r="V63" s="2" t="str">
        <f t="shared" si="17"/>
        <v/>
      </c>
      <c r="W63" s="2" t="str">
        <f t="shared" si="23"/>
        <v/>
      </c>
      <c r="X63" s="2">
        <f t="shared" si="19"/>
        <v>78.599999999999994</v>
      </c>
      <c r="Y63" s="6">
        <f t="shared" si="7"/>
        <v>990000</v>
      </c>
      <c r="Z63" s="6">
        <f t="shared" si="20"/>
        <v>0</v>
      </c>
      <c r="AA63" s="4">
        <f>SUM(P63:$P$1480)+$Z$25</f>
        <v>2077000.0000000028</v>
      </c>
      <c r="AB63" s="4">
        <f>SUM(V63:$W$1480)</f>
        <v>879182.8000000004</v>
      </c>
      <c r="AC63" s="4">
        <f t="shared" si="21"/>
        <v>1087000.0000000028</v>
      </c>
    </row>
    <row r="64" spans="1:29" x14ac:dyDescent="0.15">
      <c r="A64" s="22">
        <v>1</v>
      </c>
      <c r="B64" s="1">
        <v>43054</v>
      </c>
      <c r="C64">
        <v>198</v>
      </c>
      <c r="D64">
        <v>198.2</v>
      </c>
      <c r="E64">
        <v>195.4</v>
      </c>
      <c r="F64">
        <v>196.5</v>
      </c>
      <c r="G64">
        <v>204251600</v>
      </c>
      <c r="H64" s="2">
        <f t="shared" si="8"/>
        <v>40135439400</v>
      </c>
      <c r="I64">
        <f t="shared" si="4"/>
        <v>-2.6999999999999886</v>
      </c>
      <c r="J64" t="str">
        <f t="shared" si="9"/>
        <v>高値割、安値割</v>
      </c>
      <c r="L64">
        <f t="shared" si="10"/>
        <v>2.6999999999999886</v>
      </c>
      <c r="M64">
        <f t="shared" si="11"/>
        <v>2.6999999999999886</v>
      </c>
      <c r="N64">
        <f t="shared" si="22"/>
        <v>-2.6999999999999886</v>
      </c>
      <c r="O64" s="2">
        <f t="shared" si="5"/>
        <v>5000</v>
      </c>
      <c r="P64" s="2">
        <f t="shared" si="12"/>
        <v>13499.999999999944</v>
      </c>
      <c r="Q64" s="2">
        <f t="shared" si="6"/>
        <v>996000</v>
      </c>
      <c r="R64" s="2" t="str">
        <f t="shared" si="13"/>
        <v>uri</v>
      </c>
      <c r="S64" s="2" t="str">
        <f t="shared" si="14"/>
        <v>kai</v>
      </c>
      <c r="T64" s="2" t="str">
        <f t="shared" si="15"/>
        <v>uri</v>
      </c>
      <c r="U64" s="2" t="str">
        <f t="shared" si="16"/>
        <v/>
      </c>
      <c r="V64" s="2" t="str">
        <f t="shared" si="17"/>
        <v/>
      </c>
      <c r="W64" s="2" t="str">
        <f t="shared" si="23"/>
        <v/>
      </c>
      <c r="X64" s="2">
        <f t="shared" si="19"/>
        <v>79.680000000000007</v>
      </c>
      <c r="Y64" s="6">
        <f t="shared" si="7"/>
        <v>982500</v>
      </c>
      <c r="Z64" s="6">
        <f t="shared" si="20"/>
        <v>0</v>
      </c>
      <c r="AA64" s="4">
        <f>SUM(P64:$P$1480)+$Z$25</f>
        <v>2084500.0000000028</v>
      </c>
      <c r="AB64" s="4">
        <f>SUM(V64:$W$1480)</f>
        <v>879182.8000000004</v>
      </c>
      <c r="AC64" s="4">
        <f t="shared" si="21"/>
        <v>1102000.0000000028</v>
      </c>
    </row>
    <row r="65" spans="1:29" x14ac:dyDescent="0.15">
      <c r="A65" s="22">
        <v>1</v>
      </c>
      <c r="B65" s="1">
        <v>43053</v>
      </c>
      <c r="C65">
        <v>200</v>
      </c>
      <c r="D65">
        <v>200.6</v>
      </c>
      <c r="E65">
        <v>197.8</v>
      </c>
      <c r="F65">
        <v>199.2</v>
      </c>
      <c r="G65">
        <v>218987100</v>
      </c>
      <c r="H65" s="2">
        <f t="shared" si="8"/>
        <v>43622230320</v>
      </c>
      <c r="I65">
        <f t="shared" si="4"/>
        <v>-2.1000000000000227</v>
      </c>
      <c r="J65" t="str">
        <f t="shared" si="9"/>
        <v>高値割、安値割</v>
      </c>
      <c r="L65">
        <f t="shared" si="10"/>
        <v>2.1000000000000227</v>
      </c>
      <c r="M65">
        <f t="shared" si="11"/>
        <v>2.1000000000000227</v>
      </c>
      <c r="N65">
        <f t="shared" si="22"/>
        <v>-2.1000000000000227</v>
      </c>
      <c r="O65" s="2">
        <f t="shared" si="5"/>
        <v>5000</v>
      </c>
      <c r="P65" s="2">
        <f t="shared" si="12"/>
        <v>10500.000000000113</v>
      </c>
      <c r="Q65" s="2">
        <f t="shared" si="6"/>
        <v>1006500</v>
      </c>
      <c r="R65" s="2" t="str">
        <f t="shared" si="13"/>
        <v>uri</v>
      </c>
      <c r="S65" s="2" t="str">
        <f t="shared" si="14"/>
        <v>kai</v>
      </c>
      <c r="T65" s="2" t="str">
        <f t="shared" si="15"/>
        <v>uri</v>
      </c>
      <c r="U65" s="2" t="str">
        <f t="shared" si="16"/>
        <v/>
      </c>
      <c r="V65" s="2" t="str">
        <f t="shared" si="17"/>
        <v/>
      </c>
      <c r="W65" s="2" t="str">
        <f t="shared" si="23"/>
        <v/>
      </c>
      <c r="X65" s="2">
        <f t="shared" si="19"/>
        <v>80.52</v>
      </c>
      <c r="Y65" s="6">
        <f t="shared" si="7"/>
        <v>996000</v>
      </c>
      <c r="Z65" s="6">
        <f t="shared" si="20"/>
        <v>0</v>
      </c>
      <c r="AA65" s="4">
        <f>SUM(P65:$P$1480)+$Z$25</f>
        <v>2071000.0000000028</v>
      </c>
      <c r="AB65" s="4">
        <f>SUM(V65:$W$1480)</f>
        <v>879182.8000000004</v>
      </c>
      <c r="AC65" s="4">
        <f t="shared" si="21"/>
        <v>1075000.0000000028</v>
      </c>
    </row>
    <row r="66" spans="1:29" x14ac:dyDescent="0.15">
      <c r="A66" s="22">
        <v>1</v>
      </c>
      <c r="B66" s="1">
        <v>43052</v>
      </c>
      <c r="C66">
        <v>203</v>
      </c>
      <c r="D66">
        <v>203.3</v>
      </c>
      <c r="E66">
        <v>201.2</v>
      </c>
      <c r="F66">
        <v>201.3</v>
      </c>
      <c r="G66">
        <v>109110100</v>
      </c>
      <c r="H66" s="2">
        <f t="shared" si="8"/>
        <v>21963863130</v>
      </c>
      <c r="I66">
        <f t="shared" si="4"/>
        <v>-1.6999999999999886</v>
      </c>
      <c r="J66" t="str">
        <f t="shared" si="9"/>
        <v>高値割、安値割</v>
      </c>
      <c r="L66">
        <f t="shared" si="10"/>
        <v>1.6999999999999886</v>
      </c>
      <c r="M66">
        <f t="shared" si="11"/>
        <v>1.6999999999999886</v>
      </c>
      <c r="N66">
        <f t="shared" si="22"/>
        <v>-1.6999999999999886</v>
      </c>
      <c r="O66" s="2">
        <f t="shared" si="5"/>
        <v>5000</v>
      </c>
      <c r="P66" s="2">
        <f t="shared" si="12"/>
        <v>8499.9999999999436</v>
      </c>
      <c r="Q66" s="2">
        <f t="shared" si="6"/>
        <v>1015000</v>
      </c>
      <c r="R66" s="2" t="str">
        <f t="shared" si="13"/>
        <v>uri</v>
      </c>
      <c r="S66" s="2" t="str">
        <f t="shared" si="14"/>
        <v>kai</v>
      </c>
      <c r="T66" s="2" t="str">
        <f t="shared" si="15"/>
        <v>uri</v>
      </c>
      <c r="U66" s="2">
        <f t="shared" si="16"/>
        <v>1015000</v>
      </c>
      <c r="V66" s="2">
        <f t="shared" si="17"/>
        <v>1512</v>
      </c>
      <c r="W66" s="2" t="str">
        <f t="shared" si="23"/>
        <v/>
      </c>
      <c r="X66" s="2">
        <f t="shared" si="19"/>
        <v>162.4</v>
      </c>
      <c r="Y66" s="6">
        <f t="shared" si="7"/>
        <v>1006500</v>
      </c>
      <c r="Z66" s="6">
        <f t="shared" si="20"/>
        <v>0</v>
      </c>
      <c r="AA66" s="4">
        <f>SUM(P66:$P$1480)+$Z$25</f>
        <v>2060500.0000000028</v>
      </c>
      <c r="AB66" s="4">
        <f>SUM(V66:$W$1480)</f>
        <v>879182.8000000004</v>
      </c>
      <c r="AC66" s="4">
        <f t="shared" si="21"/>
        <v>1054000.0000000028</v>
      </c>
    </row>
    <row r="67" spans="1:29" x14ac:dyDescent="0.15">
      <c r="A67" s="22">
        <v>1</v>
      </c>
      <c r="B67" s="1">
        <v>43049</v>
      </c>
      <c r="C67">
        <v>203.4</v>
      </c>
      <c r="D67">
        <v>204.7</v>
      </c>
      <c r="E67">
        <v>202.5</v>
      </c>
      <c r="F67">
        <v>203</v>
      </c>
      <c r="G67">
        <v>145628200</v>
      </c>
      <c r="H67" s="2">
        <f t="shared" si="8"/>
        <v>29562524600</v>
      </c>
      <c r="I67">
        <f t="shared" si="4"/>
        <v>-2.1999999999999886</v>
      </c>
      <c r="J67" t="str">
        <f t="shared" si="9"/>
        <v>高値割、安値割</v>
      </c>
      <c r="L67">
        <f t="shared" si="10"/>
        <v>-2.1999999999999886</v>
      </c>
      <c r="M67">
        <f t="shared" si="11"/>
        <v>-2.1999999999999886</v>
      </c>
      <c r="N67">
        <f t="shared" si="22"/>
        <v>2.1999999999999886</v>
      </c>
      <c r="O67" s="2">
        <f t="shared" si="5"/>
        <v>5000</v>
      </c>
      <c r="P67" s="2">
        <f t="shared" si="12"/>
        <v>-10999.999999999944</v>
      </c>
      <c r="Q67" s="2">
        <f t="shared" si="6"/>
        <v>1026000</v>
      </c>
      <c r="R67" s="2" t="str">
        <f t="shared" si="13"/>
        <v>kai</v>
      </c>
      <c r="S67" s="2" t="str">
        <f t="shared" si="14"/>
        <v>uri</v>
      </c>
      <c r="T67" s="2" t="str">
        <f t="shared" si="15"/>
        <v>kai</v>
      </c>
      <c r="U67" s="2" t="str">
        <f t="shared" si="16"/>
        <v/>
      </c>
      <c r="V67" s="2" t="str">
        <f t="shared" si="17"/>
        <v/>
      </c>
      <c r="W67" s="2">
        <f t="shared" si="23"/>
        <v>82.08</v>
      </c>
      <c r="X67" s="2" t="str">
        <f t="shared" si="19"/>
        <v/>
      </c>
      <c r="Y67" s="6">
        <f t="shared" si="7"/>
        <v>1015000</v>
      </c>
      <c r="Z67" s="6">
        <f t="shared" si="20"/>
        <v>0</v>
      </c>
      <c r="AA67" s="4">
        <f>SUM(P67:$P$1480)+$Z$25</f>
        <v>2052000.0000000028</v>
      </c>
      <c r="AB67" s="4">
        <f>SUM(V67:$W$1480)</f>
        <v>877670.8000000004</v>
      </c>
      <c r="AC67" s="4">
        <f t="shared" si="21"/>
        <v>1037000.0000000028</v>
      </c>
    </row>
    <row r="68" spans="1:29" x14ac:dyDescent="0.15">
      <c r="A68" s="22">
        <v>1</v>
      </c>
      <c r="B68" s="1">
        <v>43048</v>
      </c>
      <c r="C68">
        <v>205</v>
      </c>
      <c r="D68">
        <v>207.3</v>
      </c>
      <c r="E68">
        <v>203.5</v>
      </c>
      <c r="F68">
        <v>205.2</v>
      </c>
      <c r="G68">
        <v>258544200</v>
      </c>
      <c r="H68" s="2">
        <f t="shared" si="8"/>
        <v>53053269840</v>
      </c>
      <c r="I68">
        <f t="shared" si="4"/>
        <v>0.69999999999998863</v>
      </c>
      <c r="J68" t="str">
        <f t="shared" si="9"/>
        <v>高値超、安値超</v>
      </c>
      <c r="L68">
        <f t="shared" si="10"/>
        <v>0.69999999999998863</v>
      </c>
      <c r="M68">
        <f t="shared" si="11"/>
        <v>0.69999999999998863</v>
      </c>
      <c r="N68">
        <f t="shared" si="22"/>
        <v>0.69999999999998863</v>
      </c>
      <c r="O68" s="2">
        <f t="shared" si="5"/>
        <v>5000</v>
      </c>
      <c r="P68" s="2">
        <f t="shared" si="12"/>
        <v>3499.9999999999432</v>
      </c>
      <c r="Q68" s="2">
        <f t="shared" si="6"/>
        <v>1022500</v>
      </c>
      <c r="R68" s="2" t="str">
        <f t="shared" si="13"/>
        <v>kai</v>
      </c>
      <c r="S68" s="2" t="str">
        <f t="shared" si="14"/>
        <v>kai</v>
      </c>
      <c r="T68" s="2" t="str">
        <f t="shared" si="15"/>
        <v>kai</v>
      </c>
      <c r="U68" s="2">
        <f t="shared" si="16"/>
        <v>1022500</v>
      </c>
      <c r="V68" s="2">
        <f t="shared" si="17"/>
        <v>1512</v>
      </c>
      <c r="W68" s="2">
        <f t="shared" si="23"/>
        <v>163.6</v>
      </c>
      <c r="X68" s="2" t="str">
        <f t="shared" si="19"/>
        <v/>
      </c>
      <c r="Y68" s="6">
        <f t="shared" si="7"/>
        <v>1026000</v>
      </c>
      <c r="Z68" s="6">
        <f t="shared" si="20"/>
        <v>0</v>
      </c>
      <c r="AA68" s="4">
        <f>SUM(P68:$P$1480)+$Z$25</f>
        <v>2063000.0000000028</v>
      </c>
      <c r="AB68" s="4">
        <f>SUM(V68:$W$1480)</f>
        <v>877588.72000000032</v>
      </c>
      <c r="AC68" s="4">
        <f t="shared" si="21"/>
        <v>1037000.0000000028</v>
      </c>
    </row>
    <row r="69" spans="1:29" x14ac:dyDescent="0.15">
      <c r="A69" s="22">
        <v>1</v>
      </c>
      <c r="B69" s="1">
        <v>43047</v>
      </c>
      <c r="C69">
        <v>203.6</v>
      </c>
      <c r="D69">
        <v>204.8</v>
      </c>
      <c r="E69">
        <v>203.2</v>
      </c>
      <c r="F69">
        <v>204.5</v>
      </c>
      <c r="G69">
        <v>134417000</v>
      </c>
      <c r="H69" s="2">
        <f t="shared" si="8"/>
        <v>27488276500</v>
      </c>
      <c r="I69">
        <f t="shared" si="4"/>
        <v>-1.8000000000000114</v>
      </c>
      <c r="J69" t="str">
        <f t="shared" si="9"/>
        <v/>
      </c>
      <c r="L69">
        <f t="shared" si="10"/>
        <v>1.8000000000000114</v>
      </c>
      <c r="M69">
        <f t="shared" si="11"/>
        <v>1.8000000000000114</v>
      </c>
      <c r="N69">
        <f t="shared" si="22"/>
        <v>-1.8000000000000114</v>
      </c>
      <c r="O69" s="2">
        <f t="shared" si="5"/>
        <v>5000</v>
      </c>
      <c r="P69" s="2">
        <f t="shared" si="12"/>
        <v>9000.0000000000564</v>
      </c>
      <c r="Q69" s="2">
        <f t="shared" si="6"/>
        <v>1031500</v>
      </c>
      <c r="R69" s="2" t="str">
        <f t="shared" si="13"/>
        <v>uri</v>
      </c>
      <c r="S69" s="2" t="str">
        <f t="shared" si="14"/>
        <v>kai</v>
      </c>
      <c r="T69" s="2" t="str">
        <f t="shared" si="15"/>
        <v>uri</v>
      </c>
      <c r="U69" s="2" t="str">
        <f t="shared" si="16"/>
        <v/>
      </c>
      <c r="V69" s="2" t="str">
        <f t="shared" si="17"/>
        <v/>
      </c>
      <c r="W69" s="2" t="str">
        <f t="shared" si="23"/>
        <v/>
      </c>
      <c r="X69" s="2">
        <f t="shared" si="19"/>
        <v>82.52</v>
      </c>
      <c r="Y69" s="6">
        <f t="shared" si="7"/>
        <v>1022500</v>
      </c>
      <c r="Z69" s="6">
        <f t="shared" si="20"/>
        <v>0</v>
      </c>
      <c r="AA69" s="4">
        <f>SUM(P69:$P$1480)+$Z$25</f>
        <v>2059500.0000000028</v>
      </c>
      <c r="AB69" s="4">
        <f>SUM(V69:$W$1480)</f>
        <v>875913.12000000046</v>
      </c>
      <c r="AC69" s="4">
        <f t="shared" si="21"/>
        <v>1037000.0000000028</v>
      </c>
    </row>
    <row r="70" spans="1:29" x14ac:dyDescent="0.15">
      <c r="A70" s="22">
        <v>1</v>
      </c>
      <c r="B70" s="1">
        <v>43046</v>
      </c>
      <c r="C70">
        <v>202.3</v>
      </c>
      <c r="D70">
        <v>206.4</v>
      </c>
      <c r="E70">
        <v>201.4</v>
      </c>
      <c r="F70">
        <v>206.3</v>
      </c>
      <c r="G70">
        <v>156333000</v>
      </c>
      <c r="H70" s="2">
        <f t="shared" si="8"/>
        <v>32251497900</v>
      </c>
      <c r="I70">
        <f t="shared" si="4"/>
        <v>2</v>
      </c>
      <c r="J70" t="str">
        <f t="shared" si="9"/>
        <v>高値割、安値割</v>
      </c>
      <c r="L70">
        <f t="shared" si="10"/>
        <v>-2</v>
      </c>
      <c r="M70">
        <f t="shared" si="11"/>
        <v>-2</v>
      </c>
      <c r="N70">
        <f t="shared" si="22"/>
        <v>2</v>
      </c>
      <c r="O70" s="2">
        <f t="shared" si="5"/>
        <v>5000</v>
      </c>
      <c r="P70" s="2">
        <f t="shared" si="12"/>
        <v>-10000</v>
      </c>
      <c r="Q70" s="2">
        <f t="shared" si="6"/>
        <v>1021500</v>
      </c>
      <c r="R70" s="2" t="str">
        <f t="shared" si="13"/>
        <v>uri</v>
      </c>
      <c r="S70" s="2" t="str">
        <f t="shared" si="14"/>
        <v>kai</v>
      </c>
      <c r="T70" s="2" t="str">
        <f t="shared" si="15"/>
        <v>uri</v>
      </c>
      <c r="U70" s="2">
        <f t="shared" si="16"/>
        <v>1021500</v>
      </c>
      <c r="V70" s="2">
        <f t="shared" si="17"/>
        <v>1512</v>
      </c>
      <c r="W70" s="2" t="str">
        <f t="shared" si="23"/>
        <v/>
      </c>
      <c r="X70" s="2">
        <f t="shared" si="19"/>
        <v>163.44</v>
      </c>
      <c r="Y70" s="6">
        <f t="shared" si="7"/>
        <v>1031500</v>
      </c>
      <c r="Z70" s="6">
        <f t="shared" si="20"/>
        <v>0</v>
      </c>
      <c r="AA70" s="4">
        <f>SUM(P70:$P$1480)+$Z$25</f>
        <v>2050500.0000000028</v>
      </c>
      <c r="AB70" s="4">
        <f>SUM(V70:$W$1480)</f>
        <v>875913.12000000046</v>
      </c>
      <c r="AC70" s="4">
        <f t="shared" si="21"/>
        <v>1019000.0000000028</v>
      </c>
    </row>
    <row r="71" spans="1:29" x14ac:dyDescent="0.15">
      <c r="A71" s="22">
        <v>1</v>
      </c>
      <c r="B71" s="1">
        <v>43045</v>
      </c>
      <c r="C71">
        <v>208</v>
      </c>
      <c r="D71">
        <v>208</v>
      </c>
      <c r="E71">
        <v>202.3</v>
      </c>
      <c r="F71">
        <v>204.3</v>
      </c>
      <c r="G71">
        <v>180585500</v>
      </c>
      <c r="H71" s="2">
        <f t="shared" si="8"/>
        <v>36893617650</v>
      </c>
      <c r="I71">
        <f t="shared" si="4"/>
        <v>-2.8999999999999773</v>
      </c>
      <c r="J71" t="str">
        <f t="shared" si="9"/>
        <v>高値割、安値割</v>
      </c>
      <c r="L71">
        <f t="shared" si="10"/>
        <v>-2.8999999999999773</v>
      </c>
      <c r="M71">
        <f t="shared" si="11"/>
        <v>-2.8999999999999773</v>
      </c>
      <c r="N71">
        <f t="shared" si="22"/>
        <v>-2.8999999999999773</v>
      </c>
      <c r="O71" s="2">
        <f t="shared" si="5"/>
        <v>5000</v>
      </c>
      <c r="P71" s="2">
        <f t="shared" si="12"/>
        <v>-14499.999999999887</v>
      </c>
      <c r="Q71" s="2">
        <f t="shared" si="6"/>
        <v>1036000</v>
      </c>
      <c r="R71" s="2" t="str">
        <f t="shared" si="13"/>
        <v>kai</v>
      </c>
      <c r="S71" s="2" t="str">
        <f t="shared" si="14"/>
        <v>kai</v>
      </c>
      <c r="T71" s="2" t="str">
        <f t="shared" si="15"/>
        <v>kai</v>
      </c>
      <c r="U71" s="2" t="str">
        <f t="shared" si="16"/>
        <v/>
      </c>
      <c r="V71" s="2" t="str">
        <f t="shared" si="17"/>
        <v/>
      </c>
      <c r="W71" s="2">
        <f t="shared" si="23"/>
        <v>82.88</v>
      </c>
      <c r="X71" s="2" t="str">
        <f t="shared" si="19"/>
        <v/>
      </c>
      <c r="Y71" s="6">
        <f t="shared" si="7"/>
        <v>1021500</v>
      </c>
      <c r="Z71" s="6">
        <f t="shared" si="20"/>
        <v>0</v>
      </c>
      <c r="AA71" s="4">
        <f>SUM(P71:$P$1480)+$Z$25</f>
        <v>2060500.0000000028</v>
      </c>
      <c r="AB71" s="4">
        <f>SUM(V71:$W$1480)</f>
        <v>874401.12000000046</v>
      </c>
      <c r="AC71" s="4">
        <f t="shared" si="21"/>
        <v>1039000.0000000028</v>
      </c>
    </row>
    <row r="72" spans="1:29" x14ac:dyDescent="0.15">
      <c r="A72" s="22">
        <v>1</v>
      </c>
      <c r="B72" s="1">
        <v>43041</v>
      </c>
      <c r="C72">
        <v>208</v>
      </c>
      <c r="D72">
        <v>208.2</v>
      </c>
      <c r="E72">
        <v>206.2</v>
      </c>
      <c r="F72">
        <v>207.2</v>
      </c>
      <c r="G72">
        <v>120349100</v>
      </c>
      <c r="H72" s="2">
        <f t="shared" si="8"/>
        <v>24936333520</v>
      </c>
      <c r="I72">
        <f t="shared" si="4"/>
        <v>0.59999999999999432</v>
      </c>
      <c r="J72" t="str">
        <f t="shared" si="9"/>
        <v/>
      </c>
      <c r="L72">
        <f t="shared" si="10"/>
        <v>0.59999999999999432</v>
      </c>
      <c r="M72">
        <f t="shared" si="11"/>
        <v>0.59999999999999432</v>
      </c>
      <c r="N72">
        <f t="shared" si="22"/>
        <v>-0.59999999999999432</v>
      </c>
      <c r="O72" s="2">
        <f t="shared" si="5"/>
        <v>5000</v>
      </c>
      <c r="P72" s="2">
        <f t="shared" si="12"/>
        <v>2999.9999999999718</v>
      </c>
      <c r="Q72" s="2">
        <f t="shared" si="6"/>
        <v>1033000</v>
      </c>
      <c r="R72" s="2" t="str">
        <f t="shared" si="13"/>
        <v>kai</v>
      </c>
      <c r="S72" s="2" t="str">
        <f t="shared" si="14"/>
        <v>uri</v>
      </c>
      <c r="T72" s="2" t="str">
        <f t="shared" si="15"/>
        <v>kai</v>
      </c>
      <c r="U72" s="2">
        <f t="shared" si="16"/>
        <v>1033000</v>
      </c>
      <c r="V72" s="2">
        <f t="shared" si="17"/>
        <v>1512</v>
      </c>
      <c r="W72" s="2">
        <f t="shared" si="23"/>
        <v>165.28</v>
      </c>
      <c r="X72" s="2" t="str">
        <f t="shared" si="19"/>
        <v/>
      </c>
      <c r="Y72" s="6">
        <f t="shared" si="7"/>
        <v>1036000</v>
      </c>
      <c r="Z72" s="6">
        <f t="shared" si="20"/>
        <v>0</v>
      </c>
      <c r="AA72" s="4">
        <f>SUM(P72:$P$1480)+$Z$25</f>
        <v>2075000.0000000028</v>
      </c>
      <c r="AB72" s="4">
        <f>SUM(V72:$W$1480)</f>
        <v>874318.24000000046</v>
      </c>
      <c r="AC72" s="4">
        <f t="shared" si="21"/>
        <v>1039000.0000000028</v>
      </c>
    </row>
    <row r="73" spans="1:29" x14ac:dyDescent="0.15">
      <c r="A73" s="22">
        <v>1</v>
      </c>
      <c r="B73" s="1">
        <v>43040</v>
      </c>
      <c r="C73">
        <v>207</v>
      </c>
      <c r="D73">
        <v>207.8</v>
      </c>
      <c r="E73">
        <v>206.3</v>
      </c>
      <c r="F73">
        <v>206.6</v>
      </c>
      <c r="G73">
        <v>158964900</v>
      </c>
      <c r="H73" s="2">
        <f t="shared" si="8"/>
        <v>32842148340</v>
      </c>
      <c r="I73">
        <f t="shared" si="4"/>
        <v>1.6999999999999886</v>
      </c>
      <c r="J73" t="str">
        <f t="shared" si="9"/>
        <v>高値超、安値超</v>
      </c>
      <c r="L73">
        <f t="shared" si="10"/>
        <v>-1.6999999999999886</v>
      </c>
      <c r="M73">
        <f t="shared" si="11"/>
        <v>-1.6999999999999886</v>
      </c>
      <c r="N73">
        <f t="shared" si="22"/>
        <v>1.6999999999999886</v>
      </c>
      <c r="O73" s="2">
        <f t="shared" si="5"/>
        <v>5000</v>
      </c>
      <c r="P73" s="2">
        <f t="shared" si="12"/>
        <v>-8499.9999999999436</v>
      </c>
      <c r="Q73" s="2">
        <f t="shared" si="6"/>
        <v>1024500</v>
      </c>
      <c r="R73" s="2" t="str">
        <f t="shared" si="13"/>
        <v>uri</v>
      </c>
      <c r="S73" s="2" t="str">
        <f t="shared" si="14"/>
        <v>kai</v>
      </c>
      <c r="T73" s="2" t="str">
        <f t="shared" si="15"/>
        <v>uri</v>
      </c>
      <c r="U73" s="2">
        <f t="shared" si="16"/>
        <v>1024500</v>
      </c>
      <c r="V73" s="2">
        <f t="shared" si="17"/>
        <v>1512</v>
      </c>
      <c r="W73" s="2" t="str">
        <f t="shared" si="23"/>
        <v/>
      </c>
      <c r="X73" s="2">
        <f t="shared" si="19"/>
        <v>163.92</v>
      </c>
      <c r="Y73" s="6">
        <f t="shared" si="7"/>
        <v>1033000</v>
      </c>
      <c r="Z73" s="6">
        <f t="shared" si="20"/>
        <v>0</v>
      </c>
      <c r="AA73" s="4">
        <f>SUM(P73:$P$1480)+$Z$25</f>
        <v>2072000.0000000028</v>
      </c>
      <c r="AB73" s="4">
        <f>SUM(V73:$W$1480)</f>
        <v>872640.96000000054</v>
      </c>
      <c r="AC73" s="4">
        <f t="shared" si="21"/>
        <v>1039000.0000000028</v>
      </c>
    </row>
    <row r="74" spans="1:29" x14ac:dyDescent="0.15">
      <c r="A74" s="22">
        <v>1</v>
      </c>
      <c r="B74" s="1">
        <v>43039</v>
      </c>
      <c r="C74">
        <v>206.8</v>
      </c>
      <c r="D74">
        <v>206.8</v>
      </c>
      <c r="E74">
        <v>204.7</v>
      </c>
      <c r="F74">
        <v>204.9</v>
      </c>
      <c r="G74">
        <v>147050700</v>
      </c>
      <c r="H74" s="2">
        <f t="shared" si="8"/>
        <v>30130688430</v>
      </c>
      <c r="I74">
        <f t="shared" si="4"/>
        <v>-3.5</v>
      </c>
      <c r="J74" t="str">
        <f t="shared" si="9"/>
        <v>高値割、安値割</v>
      </c>
      <c r="L74">
        <f t="shared" si="10"/>
        <v>-3.5</v>
      </c>
      <c r="M74">
        <f t="shared" si="11"/>
        <v>-3.5</v>
      </c>
      <c r="N74">
        <f t="shared" si="22"/>
        <v>3.5</v>
      </c>
      <c r="O74" s="2">
        <f t="shared" si="5"/>
        <v>5000</v>
      </c>
      <c r="P74" s="2">
        <f t="shared" si="12"/>
        <v>-17500</v>
      </c>
      <c r="Q74" s="2">
        <f t="shared" si="6"/>
        <v>1042000</v>
      </c>
      <c r="R74" s="2" t="str">
        <f t="shared" si="13"/>
        <v>kai</v>
      </c>
      <c r="S74" s="2" t="str">
        <f t="shared" si="14"/>
        <v>uri</v>
      </c>
      <c r="T74" s="2" t="str">
        <f t="shared" si="15"/>
        <v>kai</v>
      </c>
      <c r="U74" s="2" t="str">
        <f t="shared" si="16"/>
        <v/>
      </c>
      <c r="V74" s="2" t="str">
        <f t="shared" si="17"/>
        <v/>
      </c>
      <c r="W74" s="2">
        <f t="shared" si="23"/>
        <v>83.36</v>
      </c>
      <c r="X74" s="2" t="str">
        <f t="shared" si="19"/>
        <v/>
      </c>
      <c r="Y74" s="6">
        <f t="shared" si="7"/>
        <v>1024500</v>
      </c>
      <c r="Z74" s="6">
        <f t="shared" si="20"/>
        <v>0</v>
      </c>
      <c r="AA74" s="4">
        <f>SUM(P74:$P$1480)+$Z$25</f>
        <v>2080500.0000000028</v>
      </c>
      <c r="AB74" s="4">
        <f>SUM(V74:$W$1480)</f>
        <v>871128.96000000066</v>
      </c>
      <c r="AC74" s="4">
        <f t="shared" si="21"/>
        <v>1056000.0000000028</v>
      </c>
    </row>
    <row r="75" spans="1:29" x14ac:dyDescent="0.15">
      <c r="A75" s="22">
        <v>1</v>
      </c>
      <c r="B75" s="1">
        <v>43038</v>
      </c>
      <c r="C75">
        <v>208.8</v>
      </c>
      <c r="D75">
        <v>210</v>
      </c>
      <c r="E75">
        <v>207.2</v>
      </c>
      <c r="F75">
        <v>208.4</v>
      </c>
      <c r="G75">
        <v>208144000</v>
      </c>
      <c r="H75" s="2">
        <f t="shared" si="8"/>
        <v>43377209600</v>
      </c>
      <c r="I75">
        <f t="shared" si="4"/>
        <v>-0.40000000000000568</v>
      </c>
      <c r="J75" t="str">
        <f t="shared" si="9"/>
        <v>高値超、安値超</v>
      </c>
      <c r="L75">
        <f t="shared" si="10"/>
        <v>-0.40000000000000568</v>
      </c>
      <c r="M75">
        <f t="shared" si="11"/>
        <v>-0.40000000000000568</v>
      </c>
      <c r="N75">
        <f t="shared" si="22"/>
        <v>0.40000000000000568</v>
      </c>
      <c r="O75" s="2">
        <f t="shared" si="5"/>
        <v>5000</v>
      </c>
      <c r="P75" s="2">
        <f t="shared" si="12"/>
        <v>-2000.0000000000284</v>
      </c>
      <c r="Q75" s="2">
        <f t="shared" si="6"/>
        <v>1044000</v>
      </c>
      <c r="R75" s="2" t="str">
        <f t="shared" si="13"/>
        <v>kai</v>
      </c>
      <c r="S75" s="2" t="str">
        <f t="shared" si="14"/>
        <v>uri</v>
      </c>
      <c r="T75" s="2" t="str">
        <f t="shared" si="15"/>
        <v>kai</v>
      </c>
      <c r="U75" s="2">
        <f t="shared" si="16"/>
        <v>1044000</v>
      </c>
      <c r="V75" s="2">
        <f t="shared" si="17"/>
        <v>1512</v>
      </c>
      <c r="W75" s="2">
        <f t="shared" si="23"/>
        <v>167.04</v>
      </c>
      <c r="X75" s="2" t="str">
        <f t="shared" si="19"/>
        <v/>
      </c>
      <c r="Y75" s="6">
        <f t="shared" si="7"/>
        <v>1042000</v>
      </c>
      <c r="Z75" s="6">
        <f t="shared" si="20"/>
        <v>0</v>
      </c>
      <c r="AA75" s="4">
        <f>SUM(P75:$P$1480)+$Z$25</f>
        <v>2098000.0000000023</v>
      </c>
      <c r="AB75" s="4">
        <f>SUM(V75:$W$1480)</f>
        <v>871045.60000000056</v>
      </c>
      <c r="AC75" s="4">
        <f t="shared" si="21"/>
        <v>1056000.0000000023</v>
      </c>
    </row>
    <row r="76" spans="1:29" x14ac:dyDescent="0.15">
      <c r="A76" s="22">
        <v>1</v>
      </c>
      <c r="B76" s="1">
        <v>43035</v>
      </c>
      <c r="C76">
        <v>206.4</v>
      </c>
      <c r="D76">
        <v>209.5</v>
      </c>
      <c r="E76">
        <v>206.2</v>
      </c>
      <c r="F76">
        <v>208.8</v>
      </c>
      <c r="G76">
        <v>261413700</v>
      </c>
      <c r="H76" s="2">
        <f t="shared" si="8"/>
        <v>54583180560</v>
      </c>
      <c r="I76">
        <f t="shared" si="4"/>
        <v>3.9000000000000057</v>
      </c>
      <c r="J76" t="str">
        <f t="shared" si="9"/>
        <v>高値超、安値超</v>
      </c>
      <c r="L76">
        <f t="shared" si="10"/>
        <v>-3.9000000000000057</v>
      </c>
      <c r="M76">
        <f t="shared" si="11"/>
        <v>-3.9000000000000057</v>
      </c>
      <c r="N76">
        <f t="shared" si="22"/>
        <v>3.9000000000000057</v>
      </c>
      <c r="O76" s="2">
        <f t="shared" si="5"/>
        <v>5000</v>
      </c>
      <c r="P76" s="2">
        <f t="shared" si="12"/>
        <v>-19500.000000000029</v>
      </c>
      <c r="Q76" s="2">
        <f t="shared" si="6"/>
        <v>1024500</v>
      </c>
      <c r="R76" s="2" t="str">
        <f t="shared" si="13"/>
        <v>uri</v>
      </c>
      <c r="S76" s="2" t="str">
        <f t="shared" si="14"/>
        <v>kai</v>
      </c>
      <c r="T76" s="2" t="str">
        <f t="shared" si="15"/>
        <v>uri</v>
      </c>
      <c r="U76" s="2">
        <f t="shared" si="16"/>
        <v>1024500</v>
      </c>
      <c r="V76" s="2">
        <f t="shared" si="17"/>
        <v>1512</v>
      </c>
      <c r="W76" s="2" t="str">
        <f t="shared" si="23"/>
        <v/>
      </c>
      <c r="X76" s="2">
        <f t="shared" si="19"/>
        <v>163.92</v>
      </c>
      <c r="Y76" s="6">
        <f t="shared" si="7"/>
        <v>1044000</v>
      </c>
      <c r="Z76" s="6">
        <f t="shared" si="20"/>
        <v>0</v>
      </c>
      <c r="AA76" s="4">
        <f>SUM(P76:$P$1480)+$Z$25</f>
        <v>2100000.0000000023</v>
      </c>
      <c r="AB76" s="4">
        <f>SUM(V76:$W$1480)</f>
        <v>869366.56000000064</v>
      </c>
      <c r="AC76" s="4">
        <f t="shared" si="21"/>
        <v>1056000.0000000023</v>
      </c>
    </row>
    <row r="77" spans="1:29" x14ac:dyDescent="0.15">
      <c r="A77" s="22">
        <v>1</v>
      </c>
      <c r="B77" s="1">
        <v>43034</v>
      </c>
      <c r="C77">
        <v>204.4</v>
      </c>
      <c r="D77">
        <v>205.2</v>
      </c>
      <c r="E77">
        <v>203.7</v>
      </c>
      <c r="F77">
        <v>204.9</v>
      </c>
      <c r="G77">
        <v>119912000</v>
      </c>
      <c r="H77" s="2">
        <f t="shared" si="8"/>
        <v>24569968800</v>
      </c>
      <c r="I77">
        <f t="shared" si="4"/>
        <v>0.30000000000001137</v>
      </c>
      <c r="J77" t="str">
        <f t="shared" si="9"/>
        <v>高値割、安値割</v>
      </c>
      <c r="L77">
        <f t="shared" si="10"/>
        <v>0.30000000000001137</v>
      </c>
      <c r="M77">
        <f t="shared" si="11"/>
        <v>0.30000000000001137</v>
      </c>
      <c r="N77">
        <f t="shared" si="22"/>
        <v>-0.30000000000001137</v>
      </c>
      <c r="O77" s="2">
        <f t="shared" si="5"/>
        <v>5000</v>
      </c>
      <c r="P77" s="2">
        <f t="shared" si="12"/>
        <v>1500.0000000000568</v>
      </c>
      <c r="Q77" s="2">
        <f t="shared" si="6"/>
        <v>1023000</v>
      </c>
      <c r="R77" s="2" t="str">
        <f t="shared" si="13"/>
        <v>kai</v>
      </c>
      <c r="S77" s="2" t="str">
        <f t="shared" si="14"/>
        <v>uri</v>
      </c>
      <c r="T77" s="2" t="str">
        <f t="shared" si="15"/>
        <v>kai</v>
      </c>
      <c r="U77" s="2" t="str">
        <f t="shared" si="16"/>
        <v/>
      </c>
      <c r="V77" s="2" t="str">
        <f t="shared" si="17"/>
        <v/>
      </c>
      <c r="W77" s="2">
        <f t="shared" si="23"/>
        <v>81.84</v>
      </c>
      <c r="X77" s="2" t="str">
        <f t="shared" si="19"/>
        <v/>
      </c>
      <c r="Y77" s="6">
        <f t="shared" si="7"/>
        <v>1024500</v>
      </c>
      <c r="Z77" s="6">
        <f t="shared" si="20"/>
        <v>0</v>
      </c>
      <c r="AA77" s="4">
        <f>SUM(P77:$P$1480)+$Z$25</f>
        <v>2119500.0000000023</v>
      </c>
      <c r="AB77" s="4">
        <f>SUM(V77:$W$1480)</f>
        <v>867854.56000000064</v>
      </c>
      <c r="AC77" s="4">
        <f t="shared" si="21"/>
        <v>1095000.0000000023</v>
      </c>
    </row>
    <row r="78" spans="1:29" x14ac:dyDescent="0.15">
      <c r="A78" s="22">
        <v>1</v>
      </c>
      <c r="B78" s="1">
        <v>43033</v>
      </c>
      <c r="C78">
        <v>204</v>
      </c>
      <c r="D78">
        <v>206.4</v>
      </c>
      <c r="E78">
        <v>203.8</v>
      </c>
      <c r="F78">
        <v>204.6</v>
      </c>
      <c r="G78">
        <v>257253800</v>
      </c>
      <c r="H78" s="2">
        <f t="shared" si="8"/>
        <v>52634127480</v>
      </c>
      <c r="I78">
        <f t="shared" si="4"/>
        <v>2</v>
      </c>
      <c r="J78" t="str">
        <f t="shared" si="9"/>
        <v>高値超、安値超</v>
      </c>
      <c r="L78">
        <f t="shared" si="10"/>
        <v>2</v>
      </c>
      <c r="M78">
        <f t="shared" si="11"/>
        <v>2</v>
      </c>
      <c r="N78">
        <f t="shared" si="22"/>
        <v>2</v>
      </c>
      <c r="O78" s="2">
        <f t="shared" si="5"/>
        <v>5000</v>
      </c>
      <c r="P78" s="2">
        <f t="shared" si="12"/>
        <v>10000</v>
      </c>
      <c r="Q78" s="2">
        <f t="shared" si="6"/>
        <v>1013000</v>
      </c>
      <c r="R78" s="2" t="str">
        <f t="shared" si="13"/>
        <v>kai</v>
      </c>
      <c r="S78" s="2" t="str">
        <f t="shared" si="14"/>
        <v>kai</v>
      </c>
      <c r="T78" s="2" t="str">
        <f t="shared" si="15"/>
        <v>kai</v>
      </c>
      <c r="U78" s="2" t="str">
        <f t="shared" si="16"/>
        <v/>
      </c>
      <c r="V78" s="2" t="str">
        <f t="shared" si="17"/>
        <v/>
      </c>
      <c r="W78" s="2">
        <f t="shared" si="23"/>
        <v>81.040000000000006</v>
      </c>
      <c r="X78" s="2" t="str">
        <f t="shared" si="19"/>
        <v/>
      </c>
      <c r="Y78" s="6">
        <f t="shared" si="7"/>
        <v>1023000</v>
      </c>
      <c r="Z78" s="6">
        <f t="shared" si="20"/>
        <v>0</v>
      </c>
      <c r="AA78" s="4">
        <f>SUM(P78:$P$1480)+$Z$25</f>
        <v>2118000.0000000023</v>
      </c>
      <c r="AB78" s="4">
        <f>SUM(V78:$W$1480)</f>
        <v>867772.72000000055</v>
      </c>
      <c r="AC78" s="4">
        <f t="shared" si="21"/>
        <v>1095000.0000000023</v>
      </c>
    </row>
    <row r="79" spans="1:29" x14ac:dyDescent="0.15">
      <c r="A79" s="22">
        <v>1</v>
      </c>
      <c r="B79" s="1">
        <v>43032</v>
      </c>
      <c r="C79">
        <v>200</v>
      </c>
      <c r="D79">
        <v>202.6</v>
      </c>
      <c r="E79">
        <v>199.8</v>
      </c>
      <c r="F79">
        <v>202.6</v>
      </c>
      <c r="G79">
        <v>149767200</v>
      </c>
      <c r="H79" s="2">
        <f t="shared" si="8"/>
        <v>30342834720</v>
      </c>
      <c r="I79">
        <f t="shared" si="4"/>
        <v>2.2999999999999829</v>
      </c>
      <c r="J79" t="str">
        <f t="shared" si="9"/>
        <v/>
      </c>
      <c r="L79">
        <f t="shared" si="10"/>
        <v>2.2999999999999829</v>
      </c>
      <c r="M79">
        <f t="shared" si="11"/>
        <v>2.2999999999999829</v>
      </c>
      <c r="N79">
        <f t="shared" si="22"/>
        <v>-2.2999999999999829</v>
      </c>
      <c r="O79" s="2">
        <f t="shared" si="5"/>
        <v>5000</v>
      </c>
      <c r="P79" s="2">
        <f t="shared" si="12"/>
        <v>11499.999999999915</v>
      </c>
      <c r="Q79" s="2">
        <f t="shared" si="6"/>
        <v>1001500</v>
      </c>
      <c r="R79" s="2" t="str">
        <f t="shared" si="13"/>
        <v>kai</v>
      </c>
      <c r="S79" s="2" t="str">
        <f t="shared" si="14"/>
        <v>uri</v>
      </c>
      <c r="T79" s="2" t="str">
        <f t="shared" si="15"/>
        <v>kai</v>
      </c>
      <c r="U79" s="2">
        <f t="shared" si="16"/>
        <v>1001500</v>
      </c>
      <c r="V79" s="2">
        <f t="shared" si="17"/>
        <v>1512</v>
      </c>
      <c r="W79" s="2">
        <f t="shared" si="23"/>
        <v>160.24</v>
      </c>
      <c r="X79" s="2" t="str">
        <f t="shared" si="19"/>
        <v/>
      </c>
      <c r="Y79" s="6">
        <f t="shared" si="7"/>
        <v>1013000</v>
      </c>
      <c r="Z79" s="6">
        <f t="shared" si="20"/>
        <v>0</v>
      </c>
      <c r="AA79" s="4">
        <f>SUM(P79:$P$1480)+$Z$25</f>
        <v>2108000.0000000023</v>
      </c>
      <c r="AB79" s="4">
        <f>SUM(V79:$W$1480)</f>
        <v>867691.68000000063</v>
      </c>
      <c r="AC79" s="4">
        <f t="shared" si="21"/>
        <v>1095000.0000000023</v>
      </c>
    </row>
    <row r="80" spans="1:29" x14ac:dyDescent="0.15">
      <c r="A80" s="22">
        <v>1</v>
      </c>
      <c r="B80" s="1">
        <v>43031</v>
      </c>
      <c r="C80">
        <v>201.1</v>
      </c>
      <c r="D80">
        <v>201.6</v>
      </c>
      <c r="E80">
        <v>200</v>
      </c>
      <c r="F80">
        <v>200.3</v>
      </c>
      <c r="G80">
        <v>149225800</v>
      </c>
      <c r="H80" s="2">
        <f t="shared" si="8"/>
        <v>29889927740</v>
      </c>
      <c r="I80">
        <f t="shared" si="4"/>
        <v>1.5</v>
      </c>
      <c r="J80" t="str">
        <f t="shared" si="9"/>
        <v>高値超、安値超</v>
      </c>
      <c r="L80">
        <f t="shared" si="10"/>
        <v>-1.5</v>
      </c>
      <c r="M80">
        <f t="shared" si="11"/>
        <v>-1.5</v>
      </c>
      <c r="N80">
        <f t="shared" si="22"/>
        <v>1.5</v>
      </c>
      <c r="O80" s="2">
        <f t="shared" si="5"/>
        <v>5000</v>
      </c>
      <c r="P80" s="2">
        <f t="shared" si="12"/>
        <v>-7500</v>
      </c>
      <c r="Q80" s="2">
        <f t="shared" si="6"/>
        <v>994000</v>
      </c>
      <c r="R80" s="2" t="str">
        <f t="shared" si="13"/>
        <v>uri</v>
      </c>
      <c r="S80" s="2" t="str">
        <f t="shared" si="14"/>
        <v>kai</v>
      </c>
      <c r="T80" s="2" t="str">
        <f t="shared" si="15"/>
        <v>uri</v>
      </c>
      <c r="U80" s="2">
        <f t="shared" si="16"/>
        <v>994000</v>
      </c>
      <c r="V80" s="2">
        <f t="shared" si="17"/>
        <v>1080</v>
      </c>
      <c r="W80" s="2" t="str">
        <f t="shared" si="23"/>
        <v/>
      </c>
      <c r="X80" s="2">
        <f t="shared" si="19"/>
        <v>159.04</v>
      </c>
      <c r="Y80" s="6">
        <f t="shared" si="7"/>
        <v>1001500</v>
      </c>
      <c r="Z80" s="6">
        <f t="shared" si="20"/>
        <v>0</v>
      </c>
      <c r="AA80" s="4">
        <f>SUM(P80:$P$1480)+$Z$25</f>
        <v>2096500.0000000023</v>
      </c>
      <c r="AB80" s="4">
        <f>SUM(V80:$W$1480)</f>
        <v>866019.44000000053</v>
      </c>
      <c r="AC80" s="4">
        <f t="shared" si="21"/>
        <v>1095000.0000000023</v>
      </c>
    </row>
    <row r="81" spans="1:29" x14ac:dyDescent="0.15">
      <c r="A81" s="22">
        <v>1</v>
      </c>
      <c r="B81" s="1">
        <v>43028</v>
      </c>
      <c r="C81">
        <v>199.3</v>
      </c>
      <c r="D81">
        <v>199.7</v>
      </c>
      <c r="E81">
        <v>198.4</v>
      </c>
      <c r="F81">
        <v>198.8</v>
      </c>
      <c r="G81">
        <v>95796000</v>
      </c>
      <c r="H81" s="2">
        <f t="shared" si="8"/>
        <v>19044244800</v>
      </c>
      <c r="I81">
        <f t="shared" si="4"/>
        <v>-1</v>
      </c>
      <c r="J81" t="str">
        <f t="shared" si="9"/>
        <v>高値割、安値割</v>
      </c>
      <c r="L81">
        <f t="shared" si="10"/>
        <v>-1</v>
      </c>
      <c r="M81">
        <f t="shared" si="11"/>
        <v>-1</v>
      </c>
      <c r="N81">
        <f t="shared" si="22"/>
        <v>1</v>
      </c>
      <c r="O81" s="2">
        <f t="shared" si="5"/>
        <v>5000</v>
      </c>
      <c r="P81" s="2">
        <f t="shared" si="12"/>
        <v>-5000</v>
      </c>
      <c r="Q81" s="2">
        <f t="shared" si="6"/>
        <v>999000</v>
      </c>
      <c r="R81" s="2" t="str">
        <f t="shared" si="13"/>
        <v>kai</v>
      </c>
      <c r="S81" s="2" t="str">
        <f t="shared" si="14"/>
        <v>uri</v>
      </c>
      <c r="T81" s="2" t="str">
        <f t="shared" si="15"/>
        <v>kai</v>
      </c>
      <c r="U81" s="2">
        <f t="shared" si="16"/>
        <v>999000</v>
      </c>
      <c r="V81" s="2">
        <f t="shared" si="17"/>
        <v>1080</v>
      </c>
      <c r="W81" s="2">
        <f t="shared" si="23"/>
        <v>159.84</v>
      </c>
      <c r="X81" s="2" t="str">
        <f t="shared" si="19"/>
        <v/>
      </c>
      <c r="Y81" s="6">
        <f t="shared" si="7"/>
        <v>994000</v>
      </c>
      <c r="Z81" s="6">
        <f t="shared" si="20"/>
        <v>0</v>
      </c>
      <c r="AA81" s="4">
        <f>SUM(P81:$P$1480)+$Z$25</f>
        <v>2104000.0000000023</v>
      </c>
      <c r="AB81" s="4">
        <f>SUM(V81:$W$1480)</f>
        <v>864939.44000000053</v>
      </c>
      <c r="AC81" s="4">
        <f t="shared" si="21"/>
        <v>1110000.0000000023</v>
      </c>
    </row>
    <row r="82" spans="1:29" x14ac:dyDescent="0.15">
      <c r="A82" s="22">
        <v>1</v>
      </c>
      <c r="B82" s="1">
        <v>43027</v>
      </c>
      <c r="C82">
        <v>200.9</v>
      </c>
      <c r="D82">
        <v>201.2</v>
      </c>
      <c r="E82">
        <v>199.4</v>
      </c>
      <c r="F82">
        <v>199.8</v>
      </c>
      <c r="G82">
        <v>111760800</v>
      </c>
      <c r="H82" s="2">
        <f t="shared" si="8"/>
        <v>22329807840</v>
      </c>
      <c r="I82">
        <f t="shared" si="4"/>
        <v>0.5</v>
      </c>
      <c r="J82" t="str">
        <f t="shared" si="9"/>
        <v>高値超、安値超</v>
      </c>
      <c r="L82">
        <f t="shared" si="10"/>
        <v>-0.5</v>
      </c>
      <c r="M82">
        <f t="shared" si="11"/>
        <v>-0.5</v>
      </c>
      <c r="N82">
        <f t="shared" si="22"/>
        <v>0.5</v>
      </c>
      <c r="O82" s="2">
        <f t="shared" si="5"/>
        <v>5000</v>
      </c>
      <c r="P82" s="2">
        <f t="shared" si="12"/>
        <v>-2500</v>
      </c>
      <c r="Q82" s="2">
        <f t="shared" si="6"/>
        <v>996500</v>
      </c>
      <c r="R82" s="2" t="str">
        <f t="shared" si="13"/>
        <v>uri</v>
      </c>
      <c r="S82" s="2" t="str">
        <f t="shared" si="14"/>
        <v>kai</v>
      </c>
      <c r="T82" s="2" t="str">
        <f t="shared" si="15"/>
        <v>uri</v>
      </c>
      <c r="U82" s="2">
        <f t="shared" si="16"/>
        <v>996500</v>
      </c>
      <c r="V82" s="2">
        <f t="shared" si="17"/>
        <v>1080</v>
      </c>
      <c r="W82" s="2" t="str">
        <f t="shared" si="23"/>
        <v/>
      </c>
      <c r="X82" s="2">
        <f t="shared" si="19"/>
        <v>159.44</v>
      </c>
      <c r="Y82" s="6">
        <f t="shared" si="7"/>
        <v>999000</v>
      </c>
      <c r="Z82" s="6">
        <f t="shared" si="20"/>
        <v>0</v>
      </c>
      <c r="AA82" s="4">
        <f>SUM(P82:$P$1480)+$Z$25</f>
        <v>2109000.0000000023</v>
      </c>
      <c r="AB82" s="4">
        <f>SUM(V82:$W$1480)</f>
        <v>863699.60000000044</v>
      </c>
      <c r="AC82" s="4">
        <f t="shared" si="21"/>
        <v>1110000.0000000023</v>
      </c>
    </row>
    <row r="83" spans="1:29" x14ac:dyDescent="0.15">
      <c r="A83" s="22">
        <v>1</v>
      </c>
      <c r="B83" s="1">
        <v>43026</v>
      </c>
      <c r="C83">
        <v>200</v>
      </c>
      <c r="D83">
        <v>200.2</v>
      </c>
      <c r="E83">
        <v>199.1</v>
      </c>
      <c r="F83">
        <v>199.3</v>
      </c>
      <c r="G83">
        <v>91825600</v>
      </c>
      <c r="H83" s="2">
        <f t="shared" si="8"/>
        <v>18300842080</v>
      </c>
      <c r="I83">
        <f t="shared" si="4"/>
        <v>-0.5</v>
      </c>
      <c r="J83" t="str">
        <f t="shared" si="9"/>
        <v>高値割、安値割</v>
      </c>
      <c r="L83">
        <f t="shared" si="10"/>
        <v>-0.5</v>
      </c>
      <c r="M83">
        <f t="shared" si="11"/>
        <v>-0.5</v>
      </c>
      <c r="N83">
        <f t="shared" si="22"/>
        <v>0.5</v>
      </c>
      <c r="O83" s="2">
        <f t="shared" si="5"/>
        <v>5000</v>
      </c>
      <c r="P83" s="2">
        <f t="shared" si="12"/>
        <v>-2500</v>
      </c>
      <c r="Q83" s="2">
        <f t="shared" si="6"/>
        <v>999000</v>
      </c>
      <c r="R83" s="2" t="str">
        <f t="shared" si="13"/>
        <v>kai</v>
      </c>
      <c r="S83" s="2" t="str">
        <f t="shared" si="14"/>
        <v>uri</v>
      </c>
      <c r="T83" s="2" t="str">
        <f t="shared" si="15"/>
        <v>kai</v>
      </c>
      <c r="U83" s="2" t="str">
        <f t="shared" si="16"/>
        <v/>
      </c>
      <c r="V83" s="2" t="str">
        <f t="shared" si="17"/>
        <v/>
      </c>
      <c r="W83" s="2">
        <f t="shared" si="23"/>
        <v>79.92</v>
      </c>
      <c r="X83" s="2" t="str">
        <f t="shared" si="19"/>
        <v/>
      </c>
      <c r="Y83" s="6">
        <f t="shared" si="7"/>
        <v>996500</v>
      </c>
      <c r="Z83" s="6">
        <f t="shared" si="20"/>
        <v>0</v>
      </c>
      <c r="AA83" s="4">
        <f>SUM(P83:$P$1480)+$Z$25</f>
        <v>2111500.0000000028</v>
      </c>
      <c r="AB83" s="4">
        <f>SUM(V83:$W$1480)</f>
        <v>862619.60000000044</v>
      </c>
      <c r="AC83" s="4">
        <f t="shared" si="21"/>
        <v>1115000.0000000028</v>
      </c>
    </row>
    <row r="84" spans="1:29" x14ac:dyDescent="0.15">
      <c r="A84" s="22">
        <v>1</v>
      </c>
      <c r="B84" s="1">
        <v>43025</v>
      </c>
      <c r="C84">
        <v>201</v>
      </c>
      <c r="D84">
        <v>201.7</v>
      </c>
      <c r="E84">
        <v>199.3</v>
      </c>
      <c r="F84">
        <v>199.8</v>
      </c>
      <c r="G84">
        <v>144055300</v>
      </c>
      <c r="H84" s="2">
        <f t="shared" si="8"/>
        <v>28782248940</v>
      </c>
      <c r="I84">
        <f t="shared" si="4"/>
        <v>-0.69999999999998863</v>
      </c>
      <c r="J84" t="str">
        <f t="shared" si="9"/>
        <v>高値超、安値超</v>
      </c>
      <c r="L84">
        <f t="shared" si="10"/>
        <v>-0.69999999999998863</v>
      </c>
      <c r="M84">
        <f t="shared" si="11"/>
        <v>-0.69999999999998863</v>
      </c>
      <c r="N84">
        <f t="shared" si="22"/>
        <v>0.69999999999998863</v>
      </c>
      <c r="O84" s="2">
        <f t="shared" si="5"/>
        <v>5000</v>
      </c>
      <c r="P84" s="2">
        <f t="shared" si="12"/>
        <v>-3499.9999999999432</v>
      </c>
      <c r="Q84" s="2">
        <f t="shared" si="6"/>
        <v>1002500</v>
      </c>
      <c r="R84" s="2" t="str">
        <f t="shared" si="13"/>
        <v>kai</v>
      </c>
      <c r="S84" s="2" t="str">
        <f t="shared" si="14"/>
        <v>uri</v>
      </c>
      <c r="T84" s="2" t="str">
        <f t="shared" si="15"/>
        <v>kai</v>
      </c>
      <c r="U84" s="2">
        <f t="shared" si="16"/>
        <v>1002500</v>
      </c>
      <c r="V84" s="2">
        <f t="shared" si="17"/>
        <v>1512</v>
      </c>
      <c r="W84" s="2">
        <f t="shared" si="23"/>
        <v>160.4</v>
      </c>
      <c r="X84" s="2" t="str">
        <f t="shared" si="19"/>
        <v/>
      </c>
      <c r="Y84" s="6">
        <f t="shared" si="7"/>
        <v>999000</v>
      </c>
      <c r="Z84" s="6">
        <f t="shared" si="20"/>
        <v>0</v>
      </c>
      <c r="AA84" s="4">
        <f>SUM(P84:$P$1480)+$Z$25</f>
        <v>2114000.0000000028</v>
      </c>
      <c r="AB84" s="4">
        <f>SUM(V84:$W$1480)</f>
        <v>862539.68000000052</v>
      </c>
      <c r="AC84" s="4">
        <f t="shared" si="21"/>
        <v>1115000.0000000028</v>
      </c>
    </row>
    <row r="85" spans="1:29" x14ac:dyDescent="0.15">
      <c r="A85" s="22">
        <v>1</v>
      </c>
      <c r="B85" s="1">
        <v>43024</v>
      </c>
      <c r="C85">
        <v>197.4</v>
      </c>
      <c r="D85">
        <v>200.9</v>
      </c>
      <c r="E85">
        <v>196.9</v>
      </c>
      <c r="F85">
        <v>200.5</v>
      </c>
      <c r="G85">
        <v>249576500</v>
      </c>
      <c r="H85" s="2">
        <f t="shared" si="8"/>
        <v>50040088250</v>
      </c>
      <c r="I85">
        <f t="shared" si="4"/>
        <v>2.6999999999999886</v>
      </c>
      <c r="J85" t="str">
        <f t="shared" si="9"/>
        <v>高値超、安値超</v>
      </c>
      <c r="L85">
        <f t="shared" si="10"/>
        <v>-2.6999999999999886</v>
      </c>
      <c r="M85">
        <f t="shared" si="11"/>
        <v>-2.6999999999999886</v>
      </c>
      <c r="N85">
        <f t="shared" si="22"/>
        <v>2.6999999999999886</v>
      </c>
      <c r="O85" s="2">
        <f t="shared" si="5"/>
        <v>5000</v>
      </c>
      <c r="P85" s="2">
        <f t="shared" si="12"/>
        <v>-13499.999999999944</v>
      </c>
      <c r="Q85" s="2">
        <f t="shared" si="6"/>
        <v>989000</v>
      </c>
      <c r="R85" s="2" t="str">
        <f t="shared" si="13"/>
        <v>uri</v>
      </c>
      <c r="S85" s="2" t="str">
        <f t="shared" si="14"/>
        <v>kai</v>
      </c>
      <c r="T85" s="2" t="str">
        <f t="shared" si="15"/>
        <v>uri</v>
      </c>
      <c r="U85" s="2" t="str">
        <f t="shared" si="16"/>
        <v/>
      </c>
      <c r="V85" s="2" t="str">
        <f t="shared" si="17"/>
        <v/>
      </c>
      <c r="W85" s="2" t="str">
        <f t="shared" si="23"/>
        <v/>
      </c>
      <c r="X85" s="2">
        <f t="shared" si="19"/>
        <v>79.12</v>
      </c>
      <c r="Y85" s="6">
        <f t="shared" si="7"/>
        <v>1002500</v>
      </c>
      <c r="Z85" s="6">
        <f t="shared" si="20"/>
        <v>0</v>
      </c>
      <c r="AA85" s="4">
        <f>SUM(P85:$P$1480)+$Z$25</f>
        <v>2117500.0000000023</v>
      </c>
      <c r="AB85" s="4">
        <f>SUM(V85:$W$1480)</f>
        <v>860867.28000000061</v>
      </c>
      <c r="AC85" s="4">
        <f t="shared" si="21"/>
        <v>1115000.0000000023</v>
      </c>
    </row>
    <row r="86" spans="1:29" x14ac:dyDescent="0.15">
      <c r="A86" s="22">
        <v>1</v>
      </c>
      <c r="B86" s="1">
        <v>43021</v>
      </c>
      <c r="C86">
        <v>196.8</v>
      </c>
      <c r="D86">
        <v>198.3</v>
      </c>
      <c r="E86">
        <v>196.3</v>
      </c>
      <c r="F86">
        <v>197.8</v>
      </c>
      <c r="G86">
        <v>128703100</v>
      </c>
      <c r="H86" s="2">
        <f t="shared" si="8"/>
        <v>25457473180</v>
      </c>
      <c r="I86">
        <f t="shared" si="4"/>
        <v>0.30000000000001137</v>
      </c>
      <c r="J86" t="str">
        <f t="shared" si="9"/>
        <v>高値割、安値割</v>
      </c>
      <c r="L86">
        <f t="shared" si="10"/>
        <v>-0.30000000000001137</v>
      </c>
      <c r="M86">
        <f t="shared" si="11"/>
        <v>-0.30000000000001137</v>
      </c>
      <c r="N86">
        <f t="shared" si="22"/>
        <v>0.30000000000001137</v>
      </c>
      <c r="O86" s="2">
        <f t="shared" si="5"/>
        <v>5000</v>
      </c>
      <c r="P86" s="2">
        <f t="shared" si="12"/>
        <v>-1500.0000000000568</v>
      </c>
      <c r="Q86" s="2">
        <f t="shared" si="6"/>
        <v>987500</v>
      </c>
      <c r="R86" s="2" t="str">
        <f t="shared" si="13"/>
        <v>uri</v>
      </c>
      <c r="S86" s="2" t="str">
        <f t="shared" si="14"/>
        <v>kai</v>
      </c>
      <c r="T86" s="2" t="str">
        <f t="shared" si="15"/>
        <v>uri</v>
      </c>
      <c r="U86" s="2">
        <f t="shared" si="16"/>
        <v>987500</v>
      </c>
      <c r="V86" s="2">
        <f t="shared" si="17"/>
        <v>1080</v>
      </c>
      <c r="W86" s="2" t="str">
        <f t="shared" si="23"/>
        <v/>
      </c>
      <c r="X86" s="2">
        <f t="shared" si="19"/>
        <v>158</v>
      </c>
      <c r="Y86" s="6">
        <f t="shared" si="7"/>
        <v>989000</v>
      </c>
      <c r="Z86" s="6">
        <f t="shared" si="20"/>
        <v>0</v>
      </c>
      <c r="AA86" s="4">
        <f>SUM(P86:$P$1480)+$Z$25</f>
        <v>2131000.0000000023</v>
      </c>
      <c r="AB86" s="4">
        <f>SUM(V86:$W$1480)</f>
        <v>860867.28000000061</v>
      </c>
      <c r="AC86" s="4">
        <f t="shared" si="21"/>
        <v>1142000.0000000023</v>
      </c>
    </row>
    <row r="87" spans="1:29" x14ac:dyDescent="0.15">
      <c r="A87" s="22">
        <v>1</v>
      </c>
      <c r="B87" s="1">
        <v>43020</v>
      </c>
      <c r="C87">
        <v>198.3</v>
      </c>
      <c r="D87">
        <v>198.4</v>
      </c>
      <c r="E87">
        <v>197.1</v>
      </c>
      <c r="F87">
        <v>197.5</v>
      </c>
      <c r="G87">
        <v>84752000</v>
      </c>
      <c r="H87" s="2">
        <f t="shared" si="8"/>
        <v>16738520000</v>
      </c>
      <c r="I87">
        <f t="shared" si="4"/>
        <v>-0.40000000000000568</v>
      </c>
      <c r="J87" t="str">
        <f t="shared" si="9"/>
        <v>高値割、安値割</v>
      </c>
      <c r="L87">
        <f t="shared" si="10"/>
        <v>-0.40000000000000568</v>
      </c>
      <c r="M87">
        <f t="shared" si="11"/>
        <v>-0.40000000000000568</v>
      </c>
      <c r="N87">
        <f t="shared" si="22"/>
        <v>0.40000000000000568</v>
      </c>
      <c r="O87" s="2">
        <f t="shared" si="5"/>
        <v>5000</v>
      </c>
      <c r="P87" s="2">
        <f t="shared" si="12"/>
        <v>-2000.0000000000284</v>
      </c>
      <c r="Q87" s="2">
        <f t="shared" si="6"/>
        <v>989500</v>
      </c>
      <c r="R87" s="2" t="str">
        <f t="shared" si="13"/>
        <v>kai</v>
      </c>
      <c r="S87" s="2" t="str">
        <f t="shared" si="14"/>
        <v>uri</v>
      </c>
      <c r="T87" s="2" t="str">
        <f t="shared" si="15"/>
        <v>kai</v>
      </c>
      <c r="U87" s="2">
        <f t="shared" si="16"/>
        <v>989500</v>
      </c>
      <c r="V87" s="2">
        <f t="shared" si="17"/>
        <v>1080</v>
      </c>
      <c r="W87" s="2">
        <f t="shared" si="23"/>
        <v>158.32</v>
      </c>
      <c r="X87" s="2" t="str">
        <f t="shared" si="19"/>
        <v/>
      </c>
      <c r="Y87" s="6">
        <f t="shared" si="7"/>
        <v>987500</v>
      </c>
      <c r="Z87" s="6">
        <f t="shared" si="20"/>
        <v>0</v>
      </c>
      <c r="AA87" s="4">
        <f>SUM(P87:$P$1480)+$Z$25</f>
        <v>2132500.0000000023</v>
      </c>
      <c r="AB87" s="4">
        <f>SUM(V87:$W$1480)</f>
        <v>859787.28000000061</v>
      </c>
      <c r="AC87" s="4">
        <f t="shared" si="21"/>
        <v>1145000.0000000023</v>
      </c>
    </row>
    <row r="88" spans="1:29" x14ac:dyDescent="0.15">
      <c r="A88" s="22">
        <v>1</v>
      </c>
      <c r="B88" s="1">
        <v>43019</v>
      </c>
      <c r="C88">
        <v>198</v>
      </c>
      <c r="D88">
        <v>198.5</v>
      </c>
      <c r="E88">
        <v>197.6</v>
      </c>
      <c r="F88">
        <v>197.9</v>
      </c>
      <c r="G88">
        <v>72962700</v>
      </c>
      <c r="H88" s="2">
        <f t="shared" si="8"/>
        <v>14439318330</v>
      </c>
      <c r="I88">
        <f t="shared" si="4"/>
        <v>-9.9999999999994316E-2</v>
      </c>
      <c r="J88" t="str">
        <f t="shared" si="9"/>
        <v>高値超、安値超</v>
      </c>
      <c r="L88">
        <f t="shared" si="10"/>
        <v>9.9999999999994316E-2</v>
      </c>
      <c r="M88">
        <f t="shared" si="11"/>
        <v>9.9999999999994316E-2</v>
      </c>
      <c r="N88">
        <f t="shared" si="22"/>
        <v>-9.9999999999994316E-2</v>
      </c>
      <c r="O88" s="2">
        <f t="shared" si="5"/>
        <v>5000</v>
      </c>
      <c r="P88" s="2">
        <f t="shared" si="12"/>
        <v>499.99999999997158</v>
      </c>
      <c r="Q88" s="2">
        <f t="shared" si="6"/>
        <v>990000</v>
      </c>
      <c r="R88" s="2" t="str">
        <f t="shared" si="13"/>
        <v>uri</v>
      </c>
      <c r="S88" s="2" t="str">
        <f t="shared" si="14"/>
        <v>kai</v>
      </c>
      <c r="T88" s="2" t="str">
        <f t="shared" si="15"/>
        <v>uri</v>
      </c>
      <c r="U88" s="2">
        <f t="shared" si="16"/>
        <v>990000</v>
      </c>
      <c r="V88" s="2">
        <f t="shared" si="17"/>
        <v>1080</v>
      </c>
      <c r="W88" s="2" t="str">
        <f t="shared" si="23"/>
        <v/>
      </c>
      <c r="X88" s="2">
        <f t="shared" si="19"/>
        <v>158.4</v>
      </c>
      <c r="Y88" s="6">
        <f t="shared" si="7"/>
        <v>989500</v>
      </c>
      <c r="Z88" s="6">
        <f t="shared" si="20"/>
        <v>0</v>
      </c>
      <c r="AA88" s="4">
        <f>SUM(P88:$P$1480)+$Z$25</f>
        <v>2134500.0000000023</v>
      </c>
      <c r="AB88" s="4">
        <f>SUM(V88:$W$1480)</f>
        <v>858548.96000000066</v>
      </c>
      <c r="AC88" s="4">
        <f t="shared" si="21"/>
        <v>1145000.0000000023</v>
      </c>
    </row>
    <row r="89" spans="1:29" x14ac:dyDescent="0.15">
      <c r="A89" s="22">
        <v>1</v>
      </c>
      <c r="B89" s="1">
        <v>43018</v>
      </c>
      <c r="C89">
        <v>198</v>
      </c>
      <c r="D89">
        <v>198</v>
      </c>
      <c r="E89">
        <v>196.8</v>
      </c>
      <c r="F89">
        <v>198</v>
      </c>
      <c r="G89">
        <v>92329600</v>
      </c>
      <c r="H89" s="2">
        <f t="shared" si="8"/>
        <v>18281260800</v>
      </c>
      <c r="I89">
        <f t="shared" si="4"/>
        <v>-0.5</v>
      </c>
      <c r="J89" t="str">
        <f t="shared" si="9"/>
        <v>高値割、安値割</v>
      </c>
      <c r="L89">
        <f t="shared" si="10"/>
        <v>-0.5</v>
      </c>
      <c r="M89">
        <f t="shared" si="11"/>
        <v>-0.5</v>
      </c>
      <c r="N89">
        <f t="shared" si="22"/>
        <v>0.5</v>
      </c>
      <c r="O89" s="2">
        <f t="shared" si="5"/>
        <v>5000</v>
      </c>
      <c r="P89" s="2">
        <f t="shared" si="12"/>
        <v>-2500</v>
      </c>
      <c r="Q89" s="2">
        <f t="shared" si="6"/>
        <v>992500</v>
      </c>
      <c r="R89" s="2" t="str">
        <f t="shared" si="13"/>
        <v>kai</v>
      </c>
      <c r="S89" s="2" t="str">
        <f t="shared" si="14"/>
        <v>uri</v>
      </c>
      <c r="T89" s="2" t="str">
        <f t="shared" si="15"/>
        <v>kai</v>
      </c>
      <c r="U89" s="2">
        <f t="shared" si="16"/>
        <v>992500</v>
      </c>
      <c r="V89" s="2">
        <f t="shared" si="17"/>
        <v>1080</v>
      </c>
      <c r="W89" s="2">
        <f t="shared" si="23"/>
        <v>158.80000000000001</v>
      </c>
      <c r="X89" s="2" t="str">
        <f t="shared" si="19"/>
        <v/>
      </c>
      <c r="Y89" s="6">
        <f t="shared" si="7"/>
        <v>990000</v>
      </c>
      <c r="Z89" s="6">
        <f t="shared" si="20"/>
        <v>0</v>
      </c>
      <c r="AA89" s="4">
        <f>SUM(P89:$P$1480)+$Z$25</f>
        <v>2134000.0000000028</v>
      </c>
      <c r="AB89" s="4">
        <f>SUM(V89:$W$1480)</f>
        <v>857468.96000000054</v>
      </c>
      <c r="AC89" s="4">
        <f t="shared" si="21"/>
        <v>1144000.0000000028</v>
      </c>
    </row>
    <row r="90" spans="1:29" x14ac:dyDescent="0.15">
      <c r="A90" s="22">
        <v>1</v>
      </c>
      <c r="B90" s="1">
        <v>43014</v>
      </c>
      <c r="C90">
        <v>198</v>
      </c>
      <c r="D90">
        <v>198.9</v>
      </c>
      <c r="E90">
        <v>198</v>
      </c>
      <c r="F90">
        <v>198.5</v>
      </c>
      <c r="G90">
        <v>146099400</v>
      </c>
      <c r="H90" s="2">
        <f t="shared" si="8"/>
        <v>29000730900</v>
      </c>
      <c r="I90">
        <f t="shared" ref="I90:I153" si="24">IF(F91="","",F90-F91)</f>
        <v>1.3000000000000114</v>
      </c>
      <c r="J90" t="str">
        <f t="shared" si="9"/>
        <v>高値超、安値超</v>
      </c>
      <c r="L90">
        <f t="shared" ref="L90:L153" si="25">IF($M$25&gt;$N$25,M90,N90)</f>
        <v>-1.3000000000000114</v>
      </c>
      <c r="M90">
        <f t="shared" si="11"/>
        <v>-1.3000000000000114</v>
      </c>
      <c r="N90">
        <f t="shared" si="22"/>
        <v>1.3000000000000114</v>
      </c>
      <c r="O90" s="2">
        <f t="shared" ref="O90:O153" si="26">$B$3*1</f>
        <v>5000</v>
      </c>
      <c r="P90" s="2">
        <f t="shared" si="12"/>
        <v>-6500.0000000000564</v>
      </c>
      <c r="Q90" s="2">
        <f t="shared" ref="Q90:Q153" si="27">IF(L91&lt;&gt;"",F91*O90,0)</f>
        <v>986000</v>
      </c>
      <c r="R90" s="2" t="str">
        <f t="shared" si="13"/>
        <v>uri</v>
      </c>
      <c r="S90" s="2" t="str">
        <f t="shared" si="14"/>
        <v>kai</v>
      </c>
      <c r="T90" s="2" t="str">
        <f t="shared" si="15"/>
        <v>uri</v>
      </c>
      <c r="U90" s="2">
        <f t="shared" si="16"/>
        <v>986000</v>
      </c>
      <c r="V90" s="2">
        <f t="shared" si="17"/>
        <v>1080</v>
      </c>
      <c r="W90" s="2" t="str">
        <f t="shared" si="23"/>
        <v/>
      </c>
      <c r="X90" s="2">
        <f t="shared" si="19"/>
        <v>157.76</v>
      </c>
      <c r="Y90" s="6">
        <f t="shared" ref="Y90:Y153" si="28">+F90*$B$3</f>
        <v>992500</v>
      </c>
      <c r="Z90" s="6">
        <f t="shared" ref="Z90:Z153" si="29">IF(AND(Y90&gt;0,Y91=0),Y90,0)</f>
        <v>0</v>
      </c>
      <c r="AA90" s="4">
        <f>SUM(P90:$P$1480)+$Z$25</f>
        <v>2136500.0000000028</v>
      </c>
      <c r="AB90" s="4">
        <f>SUM(V90:$W$1480)</f>
        <v>856230.16000000061</v>
      </c>
      <c r="AC90" s="4">
        <f t="shared" si="21"/>
        <v>1144000.0000000028</v>
      </c>
    </row>
    <row r="91" spans="1:29" x14ac:dyDescent="0.15">
      <c r="A91" s="22">
        <v>1</v>
      </c>
      <c r="B91" s="1">
        <v>43013</v>
      </c>
      <c r="C91">
        <v>197.7</v>
      </c>
      <c r="D91">
        <v>197.8</v>
      </c>
      <c r="E91">
        <v>196.7</v>
      </c>
      <c r="F91">
        <v>197.2</v>
      </c>
      <c r="G91">
        <v>73316400</v>
      </c>
      <c r="H91" s="2">
        <f t="shared" ref="H91:H154" si="30">+F91*G91</f>
        <v>14457994080</v>
      </c>
      <c r="I91">
        <f t="shared" si="24"/>
        <v>-0.30000000000001137</v>
      </c>
      <c r="J91" t="str">
        <f t="shared" ref="J91:J154" si="31">IF(AND(D91&lt;D92,E91&lt;E92,AVERAGE(H91:H100)&gt;50000000),"高値割、安値割",IF(AND(D91&gt;D92,E91&gt;E92,AVERAGE(H91:H100)&gt;50000000),"高値超、安値超",""))</f>
        <v>高値割、安値割</v>
      </c>
      <c r="L91">
        <f t="shared" si="25"/>
        <v>-0.30000000000001137</v>
      </c>
      <c r="M91">
        <f t="shared" ref="M91:M154" si="32">IF(F92="",0,IF(J92="高値割、安値割",F92-F91,-F92+F91))</f>
        <v>-0.30000000000001137</v>
      </c>
      <c r="N91">
        <f t="shared" ref="N91:N154" si="33">IF(F92="",0,IF(J92&lt;&gt;"高値超、安値超",-F92+F91,F92-F91))</f>
        <v>-0.30000000000001137</v>
      </c>
      <c r="O91" s="2">
        <f t="shared" si="26"/>
        <v>5000</v>
      </c>
      <c r="P91" s="2">
        <f t="shared" ref="P91:P154" si="34">IF(L91&lt;&gt;"",L91*O91,"")</f>
        <v>-1500.0000000000568</v>
      </c>
      <c r="Q91" s="2">
        <f t="shared" si="27"/>
        <v>987500</v>
      </c>
      <c r="R91" s="2" t="str">
        <f t="shared" ref="R91:R154" si="35">IF(J92="高値割、安値割","uri","kai")</f>
        <v>kai</v>
      </c>
      <c r="S91" s="2" t="str">
        <f t="shared" ref="S91:S154" si="36">IF(J92="高値超、安値超","uri","kai")</f>
        <v>kai</v>
      </c>
      <c r="T91" s="2" t="str">
        <f t="shared" ref="T91:T154" si="37">IF($M$25&gt;$N$25,R91,S91)</f>
        <v>kai</v>
      </c>
      <c r="U91" s="2" t="str">
        <f t="shared" ref="U91:U154" si="38">IF(T91&lt;&gt;T92,Q91*1,"")</f>
        <v/>
      </c>
      <c r="V91" s="2" t="str">
        <f t="shared" ref="V91:V154" si="39">IF(U91="","",IF(U91&lt;$AD$26,$AE$26,IF(U91&lt;$AD$27,$AE$27,IF(U91&lt;$AD$28,$AE$28,IF(U91&lt;$AD$29,$AE$29,IF(U91&lt;$AD$30,$AE$30,IF(U91&lt;$AD$31,$AE$31,$AE$32))))))*2)</f>
        <v/>
      </c>
      <c r="W91" s="2">
        <f t="shared" si="23"/>
        <v>79</v>
      </c>
      <c r="X91" s="2" t="str">
        <f t="shared" ref="X91:X154" si="40">IF(AND(T92&lt;&gt;"uri",T91="uri"),Q91*2%/250*2,IF(AND(T92="uri",T91="uri"),Q91*2%/250,""))</f>
        <v/>
      </c>
      <c r="Y91" s="6">
        <f t="shared" si="28"/>
        <v>986000</v>
      </c>
      <c r="Z91" s="6">
        <f t="shared" si="29"/>
        <v>0</v>
      </c>
      <c r="AA91" s="4">
        <f>SUM(P91:$P$1480)+$Z$25</f>
        <v>2143000.0000000023</v>
      </c>
      <c r="AB91" s="4">
        <f>SUM(V91:$W$1480)</f>
        <v>855150.16000000073</v>
      </c>
      <c r="AC91" s="4">
        <f t="shared" ref="AC91:AC154" si="41">+AA91-Y91</f>
        <v>1157000.0000000023</v>
      </c>
    </row>
    <row r="92" spans="1:29" x14ac:dyDescent="0.15">
      <c r="A92" s="22">
        <v>1</v>
      </c>
      <c r="B92" s="1">
        <v>43012</v>
      </c>
      <c r="C92">
        <v>197.9</v>
      </c>
      <c r="D92">
        <v>198</v>
      </c>
      <c r="E92">
        <v>197.1</v>
      </c>
      <c r="F92">
        <v>197.5</v>
      </c>
      <c r="G92">
        <v>86284800</v>
      </c>
      <c r="H92" s="2">
        <f t="shared" si="30"/>
        <v>17041248000</v>
      </c>
      <c r="I92">
        <f t="shared" si="24"/>
        <v>0</v>
      </c>
      <c r="J92" t="str">
        <f t="shared" si="31"/>
        <v/>
      </c>
      <c r="L92">
        <f t="shared" si="25"/>
        <v>0</v>
      </c>
      <c r="M92">
        <f t="shared" si="32"/>
        <v>0</v>
      </c>
      <c r="N92">
        <f t="shared" si="33"/>
        <v>0</v>
      </c>
      <c r="O92" s="2">
        <f t="shared" si="26"/>
        <v>5000</v>
      </c>
      <c r="P92" s="2">
        <f t="shared" si="34"/>
        <v>0</v>
      </c>
      <c r="Q92" s="2">
        <f t="shared" si="27"/>
        <v>987500</v>
      </c>
      <c r="R92" s="2" t="str">
        <f t="shared" si="35"/>
        <v>kai</v>
      </c>
      <c r="S92" s="2" t="str">
        <f t="shared" si="36"/>
        <v>uri</v>
      </c>
      <c r="T92" s="2" t="str">
        <f t="shared" si="37"/>
        <v>kai</v>
      </c>
      <c r="U92" s="2" t="str">
        <f t="shared" si="38"/>
        <v/>
      </c>
      <c r="V92" s="2" t="str">
        <f t="shared" si="39"/>
        <v/>
      </c>
      <c r="W92" s="2">
        <f t="shared" si="23"/>
        <v>79</v>
      </c>
      <c r="X92" s="2" t="str">
        <f t="shared" si="40"/>
        <v/>
      </c>
      <c r="Y92" s="6">
        <f t="shared" si="28"/>
        <v>987500</v>
      </c>
      <c r="Z92" s="6">
        <f t="shared" si="29"/>
        <v>0</v>
      </c>
      <c r="AA92" s="4">
        <f>SUM(P92:$P$1480)+$Z$25</f>
        <v>2144500.0000000023</v>
      </c>
      <c r="AB92" s="4">
        <f>SUM(V92:$W$1480)</f>
        <v>855071.16000000073</v>
      </c>
      <c r="AC92" s="4">
        <f t="shared" si="41"/>
        <v>1157000.0000000023</v>
      </c>
    </row>
    <row r="93" spans="1:29" x14ac:dyDescent="0.15">
      <c r="A93" s="22">
        <v>1</v>
      </c>
      <c r="B93" s="1">
        <v>43011</v>
      </c>
      <c r="C93">
        <v>197.9</v>
      </c>
      <c r="D93">
        <v>198.2</v>
      </c>
      <c r="E93">
        <v>197</v>
      </c>
      <c r="F93">
        <v>197.5</v>
      </c>
      <c r="G93">
        <v>98147900</v>
      </c>
      <c r="H93" s="2">
        <f t="shared" si="30"/>
        <v>19384210250</v>
      </c>
      <c r="I93">
        <f t="shared" si="24"/>
        <v>0.19999999999998863</v>
      </c>
      <c r="J93" t="str">
        <f t="shared" si="31"/>
        <v>高値超、安値超</v>
      </c>
      <c r="L93">
        <f t="shared" si="25"/>
        <v>0.19999999999998863</v>
      </c>
      <c r="M93">
        <f t="shared" si="32"/>
        <v>0.19999999999998863</v>
      </c>
      <c r="N93">
        <f t="shared" si="33"/>
        <v>-0.19999999999998863</v>
      </c>
      <c r="O93" s="2">
        <f t="shared" si="26"/>
        <v>5000</v>
      </c>
      <c r="P93" s="2">
        <f t="shared" si="34"/>
        <v>999.99999999994316</v>
      </c>
      <c r="Q93" s="2">
        <f t="shared" si="27"/>
        <v>986500</v>
      </c>
      <c r="R93" s="2" t="str">
        <f t="shared" si="35"/>
        <v>kai</v>
      </c>
      <c r="S93" s="2" t="str">
        <f t="shared" si="36"/>
        <v>uri</v>
      </c>
      <c r="T93" s="2" t="str">
        <f t="shared" si="37"/>
        <v>kai</v>
      </c>
      <c r="U93" s="2">
        <f t="shared" si="38"/>
        <v>986500</v>
      </c>
      <c r="V93" s="2">
        <f t="shared" si="39"/>
        <v>1080</v>
      </c>
      <c r="W93" s="2">
        <f t="shared" si="23"/>
        <v>157.84</v>
      </c>
      <c r="X93" s="2" t="str">
        <f t="shared" si="40"/>
        <v/>
      </c>
      <c r="Y93" s="6">
        <f t="shared" si="28"/>
        <v>987500</v>
      </c>
      <c r="Z93" s="6">
        <f t="shared" si="29"/>
        <v>0</v>
      </c>
      <c r="AA93" s="4">
        <f>SUM(P93:$P$1480)+$Z$25</f>
        <v>2144500.0000000023</v>
      </c>
      <c r="AB93" s="4">
        <f>SUM(V93:$W$1480)</f>
        <v>854992.16000000073</v>
      </c>
      <c r="AC93" s="4">
        <f t="shared" si="41"/>
        <v>1157000.0000000023</v>
      </c>
    </row>
    <row r="94" spans="1:29" x14ac:dyDescent="0.15">
      <c r="A94" s="22">
        <v>1</v>
      </c>
      <c r="B94" s="1">
        <v>43010</v>
      </c>
      <c r="C94">
        <v>197.6</v>
      </c>
      <c r="D94">
        <v>197.7</v>
      </c>
      <c r="E94">
        <v>196.6</v>
      </c>
      <c r="F94">
        <v>197.3</v>
      </c>
      <c r="G94">
        <v>86002100</v>
      </c>
      <c r="H94" s="2">
        <f t="shared" si="30"/>
        <v>16968214330.000002</v>
      </c>
      <c r="I94">
        <f t="shared" si="24"/>
        <v>0.20000000000001705</v>
      </c>
      <c r="J94" t="str">
        <f t="shared" si="31"/>
        <v>高値超、安値超</v>
      </c>
      <c r="L94">
        <f t="shared" si="25"/>
        <v>-0.20000000000001705</v>
      </c>
      <c r="M94">
        <f t="shared" si="32"/>
        <v>-0.20000000000001705</v>
      </c>
      <c r="N94">
        <f t="shared" si="33"/>
        <v>0.20000000000001705</v>
      </c>
      <c r="O94" s="2">
        <f t="shared" si="26"/>
        <v>5000</v>
      </c>
      <c r="P94" s="2">
        <f t="shared" si="34"/>
        <v>-1000.0000000000853</v>
      </c>
      <c r="Q94" s="2">
        <f t="shared" si="27"/>
        <v>985500</v>
      </c>
      <c r="R94" s="2" t="str">
        <f t="shared" si="35"/>
        <v>uri</v>
      </c>
      <c r="S94" s="2" t="str">
        <f t="shared" si="36"/>
        <v>kai</v>
      </c>
      <c r="T94" s="2" t="str">
        <f t="shared" si="37"/>
        <v>uri</v>
      </c>
      <c r="U94" s="2">
        <f t="shared" si="38"/>
        <v>985500</v>
      </c>
      <c r="V94" s="2">
        <f t="shared" si="39"/>
        <v>1080</v>
      </c>
      <c r="W94" s="2" t="str">
        <f t="shared" si="23"/>
        <v/>
      </c>
      <c r="X94" s="2">
        <f t="shared" si="40"/>
        <v>157.68</v>
      </c>
      <c r="Y94" s="6">
        <f t="shared" si="28"/>
        <v>986500</v>
      </c>
      <c r="Z94" s="6">
        <f t="shared" si="29"/>
        <v>0</v>
      </c>
      <c r="AA94" s="4">
        <f>SUM(P94:$P$1480)+$Z$25</f>
        <v>2143500.0000000028</v>
      </c>
      <c r="AB94" s="4">
        <f>SUM(V94:$W$1480)</f>
        <v>853754.32000000065</v>
      </c>
      <c r="AC94" s="4">
        <f t="shared" si="41"/>
        <v>1157000.0000000028</v>
      </c>
    </row>
    <row r="95" spans="1:29" x14ac:dyDescent="0.15">
      <c r="A95" s="22">
        <v>1</v>
      </c>
      <c r="B95" s="1">
        <v>43007</v>
      </c>
      <c r="C95">
        <v>196.9</v>
      </c>
      <c r="D95">
        <v>197.3</v>
      </c>
      <c r="E95">
        <v>195.7</v>
      </c>
      <c r="F95">
        <v>197.1</v>
      </c>
      <c r="G95">
        <v>127140500</v>
      </c>
      <c r="H95" s="2">
        <f t="shared" si="30"/>
        <v>25059392550</v>
      </c>
      <c r="I95">
        <f t="shared" si="24"/>
        <v>-1.4000000000000057</v>
      </c>
      <c r="J95" t="str">
        <f t="shared" si="31"/>
        <v>高値割、安値割</v>
      </c>
      <c r="L95">
        <f t="shared" si="25"/>
        <v>-1.4000000000000057</v>
      </c>
      <c r="M95">
        <f t="shared" si="32"/>
        <v>-1.4000000000000057</v>
      </c>
      <c r="N95">
        <f t="shared" si="33"/>
        <v>1.4000000000000057</v>
      </c>
      <c r="O95" s="2">
        <f t="shared" si="26"/>
        <v>5000</v>
      </c>
      <c r="P95" s="2">
        <f t="shared" si="34"/>
        <v>-7000.0000000000282</v>
      </c>
      <c r="Q95" s="2">
        <f t="shared" si="27"/>
        <v>992500</v>
      </c>
      <c r="R95" s="2" t="str">
        <f t="shared" si="35"/>
        <v>kai</v>
      </c>
      <c r="S95" s="2" t="str">
        <f t="shared" si="36"/>
        <v>uri</v>
      </c>
      <c r="T95" s="2" t="str">
        <f t="shared" si="37"/>
        <v>kai</v>
      </c>
      <c r="U95" s="2">
        <f t="shared" si="38"/>
        <v>992500</v>
      </c>
      <c r="V95" s="2">
        <f t="shared" si="39"/>
        <v>1080</v>
      </c>
      <c r="W95" s="2">
        <f t="shared" si="23"/>
        <v>158.80000000000001</v>
      </c>
      <c r="X95" s="2" t="str">
        <f t="shared" si="40"/>
        <v/>
      </c>
      <c r="Y95" s="6">
        <f t="shared" si="28"/>
        <v>985500</v>
      </c>
      <c r="Z95" s="6">
        <f t="shared" si="29"/>
        <v>0</v>
      </c>
      <c r="AA95" s="4">
        <f>SUM(P95:$P$1480)+$Z$25</f>
        <v>2144500.0000000028</v>
      </c>
      <c r="AB95" s="4">
        <f>SUM(V95:$W$1480)</f>
        <v>852674.32000000065</v>
      </c>
      <c r="AC95" s="4">
        <f t="shared" si="41"/>
        <v>1159000.0000000028</v>
      </c>
    </row>
    <row r="96" spans="1:29" x14ac:dyDescent="0.15">
      <c r="A96" s="22">
        <v>1</v>
      </c>
      <c r="B96" s="1">
        <v>43006</v>
      </c>
      <c r="C96">
        <v>199</v>
      </c>
      <c r="D96">
        <v>199.2</v>
      </c>
      <c r="E96">
        <v>197.5</v>
      </c>
      <c r="F96">
        <v>198.5</v>
      </c>
      <c r="G96">
        <v>128449600</v>
      </c>
      <c r="H96" s="2">
        <f t="shared" si="30"/>
        <v>25497245600</v>
      </c>
      <c r="I96">
        <f t="shared" si="24"/>
        <v>1.5999999999999943</v>
      </c>
      <c r="J96" t="str">
        <f t="shared" si="31"/>
        <v>高値超、安値超</v>
      </c>
      <c r="L96">
        <f t="shared" si="25"/>
        <v>-1.5999999999999943</v>
      </c>
      <c r="M96">
        <f t="shared" si="32"/>
        <v>-1.5999999999999943</v>
      </c>
      <c r="N96">
        <f t="shared" si="33"/>
        <v>1.5999999999999943</v>
      </c>
      <c r="O96" s="2">
        <f t="shared" si="26"/>
        <v>5000</v>
      </c>
      <c r="P96" s="2">
        <f t="shared" si="34"/>
        <v>-7999.9999999999718</v>
      </c>
      <c r="Q96" s="2">
        <f t="shared" si="27"/>
        <v>984500</v>
      </c>
      <c r="R96" s="2" t="str">
        <f t="shared" si="35"/>
        <v>uri</v>
      </c>
      <c r="S96" s="2" t="str">
        <f t="shared" si="36"/>
        <v>kai</v>
      </c>
      <c r="T96" s="2" t="str">
        <f t="shared" si="37"/>
        <v>uri</v>
      </c>
      <c r="U96" s="2">
        <f t="shared" si="38"/>
        <v>984500</v>
      </c>
      <c r="V96" s="2">
        <f t="shared" si="39"/>
        <v>1080</v>
      </c>
      <c r="W96" s="2" t="str">
        <f t="shared" si="23"/>
        <v/>
      </c>
      <c r="X96" s="2">
        <f t="shared" si="40"/>
        <v>157.52000000000001</v>
      </c>
      <c r="Y96" s="6">
        <f t="shared" si="28"/>
        <v>992500</v>
      </c>
      <c r="Z96" s="6">
        <f t="shared" si="29"/>
        <v>0</v>
      </c>
      <c r="AA96" s="4">
        <f>SUM(P96:$P$1480)+$Z$25</f>
        <v>2151500.0000000023</v>
      </c>
      <c r="AB96" s="4">
        <f>SUM(V96:$W$1480)</f>
        <v>851435.5200000006</v>
      </c>
      <c r="AC96" s="4">
        <f t="shared" si="41"/>
        <v>1159000.0000000023</v>
      </c>
    </row>
    <row r="97" spans="1:29" x14ac:dyDescent="0.15">
      <c r="A97" s="22">
        <v>1</v>
      </c>
      <c r="B97" s="1">
        <v>43005</v>
      </c>
      <c r="C97">
        <v>196</v>
      </c>
      <c r="D97">
        <v>197</v>
      </c>
      <c r="E97">
        <v>195.8</v>
      </c>
      <c r="F97">
        <v>196.9</v>
      </c>
      <c r="G97">
        <v>118743300</v>
      </c>
      <c r="H97" s="2">
        <f t="shared" si="30"/>
        <v>23380555770</v>
      </c>
      <c r="I97">
        <f t="shared" si="24"/>
        <v>-2.7999999999999829</v>
      </c>
      <c r="J97" t="str">
        <f t="shared" si="31"/>
        <v>高値割、安値割</v>
      </c>
      <c r="L97">
        <f t="shared" si="25"/>
        <v>-2.7999999999999829</v>
      </c>
      <c r="M97">
        <f t="shared" si="32"/>
        <v>-2.7999999999999829</v>
      </c>
      <c r="N97">
        <f t="shared" si="33"/>
        <v>2.7999999999999829</v>
      </c>
      <c r="O97" s="2">
        <f t="shared" si="26"/>
        <v>5000</v>
      </c>
      <c r="P97" s="2">
        <f t="shared" si="34"/>
        <v>-13999.999999999915</v>
      </c>
      <c r="Q97" s="2">
        <f t="shared" si="27"/>
        <v>998500</v>
      </c>
      <c r="R97" s="2" t="str">
        <f t="shared" si="35"/>
        <v>kai</v>
      </c>
      <c r="S97" s="2" t="str">
        <f t="shared" si="36"/>
        <v>uri</v>
      </c>
      <c r="T97" s="2" t="str">
        <f t="shared" si="37"/>
        <v>kai</v>
      </c>
      <c r="U97" s="2" t="str">
        <f t="shared" si="38"/>
        <v/>
      </c>
      <c r="V97" s="2" t="str">
        <f t="shared" si="39"/>
        <v/>
      </c>
      <c r="W97" s="2">
        <f t="shared" ref="W97:W160" si="42">IF(AND(T98&lt;&gt;"kai",T97="kai"),Q97*2%/250*2,IF(AND(T98="kai",T97="kai"),Q97*2%/250,""))</f>
        <v>79.88</v>
      </c>
      <c r="X97" s="2" t="str">
        <f t="shared" si="40"/>
        <v/>
      </c>
      <c r="Y97" s="6">
        <f t="shared" si="28"/>
        <v>984500</v>
      </c>
      <c r="Z97" s="6">
        <f t="shared" si="29"/>
        <v>0</v>
      </c>
      <c r="AA97" s="4">
        <f>SUM(P97:$P$1480)+$Z$25</f>
        <v>2159500.0000000028</v>
      </c>
      <c r="AB97" s="4">
        <f>SUM(V97:$W$1480)</f>
        <v>850355.52000000072</v>
      </c>
      <c r="AC97" s="4">
        <f t="shared" si="41"/>
        <v>1175000.0000000028</v>
      </c>
    </row>
    <row r="98" spans="1:29" x14ac:dyDescent="0.15">
      <c r="A98" s="22">
        <v>1</v>
      </c>
      <c r="B98" s="1">
        <v>43004</v>
      </c>
      <c r="C98">
        <v>198.9</v>
      </c>
      <c r="D98">
        <v>199.7</v>
      </c>
      <c r="E98">
        <v>198.8</v>
      </c>
      <c r="F98">
        <v>199.7</v>
      </c>
      <c r="G98">
        <v>158133900</v>
      </c>
      <c r="H98" s="2">
        <f t="shared" si="30"/>
        <v>31579339830</v>
      </c>
      <c r="I98">
        <f t="shared" si="24"/>
        <v>0.89999999999997726</v>
      </c>
      <c r="J98" t="str">
        <f t="shared" si="31"/>
        <v>高値超、安値超</v>
      </c>
      <c r="L98">
        <f t="shared" si="25"/>
        <v>0.89999999999997726</v>
      </c>
      <c r="M98">
        <f t="shared" si="32"/>
        <v>0.89999999999997726</v>
      </c>
      <c r="N98">
        <f t="shared" si="33"/>
        <v>0.89999999999997726</v>
      </c>
      <c r="O98" s="2">
        <f t="shared" si="26"/>
        <v>5000</v>
      </c>
      <c r="P98" s="2">
        <f t="shared" si="34"/>
        <v>4499.9999999998863</v>
      </c>
      <c r="Q98" s="2">
        <f t="shared" si="27"/>
        <v>994000</v>
      </c>
      <c r="R98" s="2" t="str">
        <f t="shared" si="35"/>
        <v>kai</v>
      </c>
      <c r="S98" s="2" t="str">
        <f t="shared" si="36"/>
        <v>kai</v>
      </c>
      <c r="T98" s="2" t="str">
        <f t="shared" si="37"/>
        <v>kai</v>
      </c>
      <c r="U98" s="2">
        <f t="shared" si="38"/>
        <v>994000</v>
      </c>
      <c r="V98" s="2">
        <f t="shared" si="39"/>
        <v>1080</v>
      </c>
      <c r="W98" s="2">
        <f t="shared" si="42"/>
        <v>159.04</v>
      </c>
      <c r="X98" s="2" t="str">
        <f t="shared" si="40"/>
        <v/>
      </c>
      <c r="Y98" s="6">
        <f t="shared" si="28"/>
        <v>998500</v>
      </c>
      <c r="Z98" s="6">
        <f t="shared" si="29"/>
        <v>0</v>
      </c>
      <c r="AA98" s="4">
        <f>SUM(P98:$P$1480)+$Z$25</f>
        <v>2173500.0000000028</v>
      </c>
      <c r="AB98" s="4">
        <f>SUM(V98:$W$1480)</f>
        <v>850275.64000000071</v>
      </c>
      <c r="AC98" s="4">
        <f t="shared" si="41"/>
        <v>1175000.0000000028</v>
      </c>
    </row>
    <row r="99" spans="1:29" x14ac:dyDescent="0.15">
      <c r="A99" s="22">
        <v>1</v>
      </c>
      <c r="B99" s="1">
        <v>43003</v>
      </c>
      <c r="C99">
        <v>199.4</v>
      </c>
      <c r="D99">
        <v>199.5</v>
      </c>
      <c r="E99">
        <v>198.6</v>
      </c>
      <c r="F99">
        <v>198.8</v>
      </c>
      <c r="G99">
        <v>112143000</v>
      </c>
      <c r="H99" s="2">
        <f t="shared" si="30"/>
        <v>22294028400</v>
      </c>
      <c r="I99">
        <f t="shared" si="24"/>
        <v>-9.9999999999994316E-2</v>
      </c>
      <c r="J99" t="str">
        <f t="shared" si="31"/>
        <v/>
      </c>
      <c r="L99">
        <f t="shared" si="25"/>
        <v>9.9999999999994316E-2</v>
      </c>
      <c r="M99">
        <f t="shared" si="32"/>
        <v>9.9999999999994316E-2</v>
      </c>
      <c r="N99">
        <f t="shared" si="33"/>
        <v>-9.9999999999994316E-2</v>
      </c>
      <c r="O99" s="2">
        <f t="shared" si="26"/>
        <v>5000</v>
      </c>
      <c r="P99" s="2">
        <f t="shared" si="34"/>
        <v>499.99999999997158</v>
      </c>
      <c r="Q99" s="2">
        <f t="shared" si="27"/>
        <v>994500</v>
      </c>
      <c r="R99" s="2" t="str">
        <f t="shared" si="35"/>
        <v>uri</v>
      </c>
      <c r="S99" s="2" t="str">
        <f t="shared" si="36"/>
        <v>kai</v>
      </c>
      <c r="T99" s="2" t="str">
        <f t="shared" si="37"/>
        <v>uri</v>
      </c>
      <c r="U99" s="2">
        <f t="shared" si="38"/>
        <v>994500</v>
      </c>
      <c r="V99" s="2">
        <f t="shared" si="39"/>
        <v>1080</v>
      </c>
      <c r="W99" s="2" t="str">
        <f t="shared" si="42"/>
        <v/>
      </c>
      <c r="X99" s="2">
        <f t="shared" si="40"/>
        <v>159.12</v>
      </c>
      <c r="Y99" s="6">
        <f t="shared" si="28"/>
        <v>994000</v>
      </c>
      <c r="Z99" s="6">
        <f t="shared" si="29"/>
        <v>0</v>
      </c>
      <c r="AA99" s="4">
        <f>SUM(P99:$P$1480)+$Z$25</f>
        <v>2169000.0000000028</v>
      </c>
      <c r="AB99" s="4">
        <f>SUM(V99:$W$1480)</f>
        <v>849036.60000000079</v>
      </c>
      <c r="AC99" s="4">
        <f t="shared" si="41"/>
        <v>1175000.0000000028</v>
      </c>
    </row>
    <row r="100" spans="1:29" x14ac:dyDescent="0.15">
      <c r="A100" s="22">
        <v>1</v>
      </c>
      <c r="B100" s="1">
        <v>43000</v>
      </c>
      <c r="C100">
        <v>199.3</v>
      </c>
      <c r="D100">
        <v>199.6</v>
      </c>
      <c r="E100">
        <v>197.7</v>
      </c>
      <c r="F100">
        <v>198.9</v>
      </c>
      <c r="G100">
        <v>112213900</v>
      </c>
      <c r="H100" s="2">
        <f t="shared" si="30"/>
        <v>22319344710</v>
      </c>
      <c r="I100">
        <f t="shared" si="24"/>
        <v>0.70000000000001705</v>
      </c>
      <c r="J100" t="str">
        <f t="shared" si="31"/>
        <v>高値割、安値割</v>
      </c>
      <c r="L100">
        <f t="shared" si="25"/>
        <v>0.70000000000001705</v>
      </c>
      <c r="M100">
        <f t="shared" si="32"/>
        <v>0.70000000000001705</v>
      </c>
      <c r="N100">
        <f t="shared" si="33"/>
        <v>-0.70000000000001705</v>
      </c>
      <c r="O100" s="2">
        <f t="shared" si="26"/>
        <v>5000</v>
      </c>
      <c r="P100" s="2">
        <f t="shared" si="34"/>
        <v>3500.0000000000855</v>
      </c>
      <c r="Q100" s="2">
        <f t="shared" si="27"/>
        <v>991000</v>
      </c>
      <c r="R100" s="2" t="str">
        <f t="shared" si="35"/>
        <v>kai</v>
      </c>
      <c r="S100" s="2" t="str">
        <f t="shared" si="36"/>
        <v>uri</v>
      </c>
      <c r="T100" s="2" t="str">
        <f t="shared" si="37"/>
        <v>kai</v>
      </c>
      <c r="U100" s="2" t="str">
        <f t="shared" si="38"/>
        <v/>
      </c>
      <c r="V100" s="2" t="str">
        <f t="shared" si="39"/>
        <v/>
      </c>
      <c r="W100" s="2">
        <f t="shared" si="42"/>
        <v>79.28</v>
      </c>
      <c r="X100" s="2" t="str">
        <f t="shared" si="40"/>
        <v/>
      </c>
      <c r="Y100" s="6">
        <f t="shared" si="28"/>
        <v>994500</v>
      </c>
      <c r="Z100" s="6">
        <f t="shared" si="29"/>
        <v>0</v>
      </c>
      <c r="AA100" s="4">
        <f>SUM(P100:$P$1480)+$Z$25</f>
        <v>2168500.0000000028</v>
      </c>
      <c r="AB100" s="4">
        <f>SUM(V100:$W$1480)</f>
        <v>847956.60000000079</v>
      </c>
      <c r="AC100" s="4">
        <f t="shared" si="41"/>
        <v>1174000.0000000028</v>
      </c>
    </row>
    <row r="101" spans="1:29" x14ac:dyDescent="0.15">
      <c r="A101" s="22">
        <v>1</v>
      </c>
      <c r="B101" s="1">
        <v>42999</v>
      </c>
      <c r="C101">
        <v>199</v>
      </c>
      <c r="D101">
        <v>199.7</v>
      </c>
      <c r="E101">
        <v>198</v>
      </c>
      <c r="F101">
        <v>198.2</v>
      </c>
      <c r="G101">
        <v>153970600</v>
      </c>
      <c r="H101" s="2">
        <f t="shared" si="30"/>
        <v>30516972920</v>
      </c>
      <c r="I101">
        <f t="shared" si="24"/>
        <v>2.2999999999999829</v>
      </c>
      <c r="J101" t="str">
        <f t="shared" si="31"/>
        <v>高値超、安値超</v>
      </c>
      <c r="L101">
        <f t="shared" si="25"/>
        <v>2.2999999999999829</v>
      </c>
      <c r="M101">
        <f t="shared" si="32"/>
        <v>2.2999999999999829</v>
      </c>
      <c r="N101">
        <f t="shared" si="33"/>
        <v>-2.2999999999999829</v>
      </c>
      <c r="O101" s="2">
        <f t="shared" si="26"/>
        <v>5000</v>
      </c>
      <c r="P101" s="2">
        <f t="shared" si="34"/>
        <v>11499.999999999915</v>
      </c>
      <c r="Q101" s="2">
        <f t="shared" si="27"/>
        <v>979500</v>
      </c>
      <c r="R101" s="2" t="str">
        <f t="shared" si="35"/>
        <v>kai</v>
      </c>
      <c r="S101" s="2" t="str">
        <f t="shared" si="36"/>
        <v>uri</v>
      </c>
      <c r="T101" s="2" t="str">
        <f t="shared" si="37"/>
        <v>kai</v>
      </c>
      <c r="U101" s="2" t="str">
        <f t="shared" si="38"/>
        <v/>
      </c>
      <c r="V101" s="2" t="str">
        <f t="shared" si="39"/>
        <v/>
      </c>
      <c r="W101" s="2">
        <f t="shared" si="42"/>
        <v>78.36</v>
      </c>
      <c r="X101" s="2" t="str">
        <f t="shared" si="40"/>
        <v/>
      </c>
      <c r="Y101" s="6">
        <f t="shared" si="28"/>
        <v>991000</v>
      </c>
      <c r="Z101" s="6">
        <f t="shared" si="29"/>
        <v>0</v>
      </c>
      <c r="AA101" s="4">
        <f>SUM(P101:$P$1480)+$Z$25</f>
        <v>2165000.0000000028</v>
      </c>
      <c r="AB101" s="4">
        <f>SUM(V101:$W$1480)</f>
        <v>847877.32000000088</v>
      </c>
      <c r="AC101" s="4">
        <f t="shared" si="41"/>
        <v>1174000.0000000028</v>
      </c>
    </row>
    <row r="102" spans="1:29" x14ac:dyDescent="0.15">
      <c r="A102" s="22">
        <v>1</v>
      </c>
      <c r="B102" s="1">
        <v>42998</v>
      </c>
      <c r="C102">
        <v>195.7</v>
      </c>
      <c r="D102">
        <v>196.5</v>
      </c>
      <c r="E102">
        <v>195.5</v>
      </c>
      <c r="F102">
        <v>195.9</v>
      </c>
      <c r="G102">
        <v>125758800</v>
      </c>
      <c r="H102" s="2">
        <f t="shared" si="30"/>
        <v>24636148920</v>
      </c>
      <c r="I102">
        <f t="shared" si="24"/>
        <v>9.9999999999994316E-2</v>
      </c>
      <c r="J102" t="str">
        <f t="shared" si="31"/>
        <v>高値超、安値超</v>
      </c>
      <c r="L102">
        <f t="shared" si="25"/>
        <v>9.9999999999994316E-2</v>
      </c>
      <c r="M102">
        <f t="shared" si="32"/>
        <v>9.9999999999994316E-2</v>
      </c>
      <c r="N102">
        <f t="shared" si="33"/>
        <v>-9.9999999999994316E-2</v>
      </c>
      <c r="O102" s="2">
        <f t="shared" si="26"/>
        <v>5000</v>
      </c>
      <c r="P102" s="2">
        <f t="shared" si="34"/>
        <v>499.99999999997158</v>
      </c>
      <c r="Q102" s="2">
        <f t="shared" si="27"/>
        <v>979000</v>
      </c>
      <c r="R102" s="2" t="str">
        <f t="shared" si="35"/>
        <v>kai</v>
      </c>
      <c r="S102" s="2" t="str">
        <f t="shared" si="36"/>
        <v>uri</v>
      </c>
      <c r="T102" s="2" t="str">
        <f t="shared" si="37"/>
        <v>kai</v>
      </c>
      <c r="U102" s="2">
        <f t="shared" si="38"/>
        <v>979000</v>
      </c>
      <c r="V102" s="2">
        <f t="shared" si="39"/>
        <v>1080</v>
      </c>
      <c r="W102" s="2">
        <f t="shared" si="42"/>
        <v>156.63999999999999</v>
      </c>
      <c r="X102" s="2" t="str">
        <f t="shared" si="40"/>
        <v/>
      </c>
      <c r="Y102" s="6">
        <f t="shared" si="28"/>
        <v>979500</v>
      </c>
      <c r="Z102" s="6">
        <f t="shared" si="29"/>
        <v>0</v>
      </c>
      <c r="AA102" s="4">
        <f>SUM(P102:$P$1480)+$Z$25</f>
        <v>2153500.0000000023</v>
      </c>
      <c r="AB102" s="4">
        <f>SUM(V102:$W$1480)</f>
        <v>847798.96000000078</v>
      </c>
      <c r="AC102" s="4">
        <f t="shared" si="41"/>
        <v>1174000.0000000023</v>
      </c>
    </row>
    <row r="103" spans="1:29" x14ac:dyDescent="0.15">
      <c r="A103" s="22">
        <v>1</v>
      </c>
      <c r="B103" s="1">
        <v>42997</v>
      </c>
      <c r="C103">
        <v>194.7</v>
      </c>
      <c r="D103">
        <v>195.9</v>
      </c>
      <c r="E103">
        <v>194</v>
      </c>
      <c r="F103">
        <v>195.8</v>
      </c>
      <c r="G103">
        <v>160921200</v>
      </c>
      <c r="H103" s="2">
        <f t="shared" si="30"/>
        <v>31508370960</v>
      </c>
      <c r="I103">
        <f t="shared" si="24"/>
        <v>4.6000000000000227</v>
      </c>
      <c r="J103" t="str">
        <f t="shared" si="31"/>
        <v>高値超、安値超</v>
      </c>
      <c r="L103">
        <f t="shared" si="25"/>
        <v>-4.6000000000000227</v>
      </c>
      <c r="M103">
        <f t="shared" si="32"/>
        <v>-4.6000000000000227</v>
      </c>
      <c r="N103">
        <f t="shared" si="33"/>
        <v>4.6000000000000227</v>
      </c>
      <c r="O103" s="2">
        <f t="shared" si="26"/>
        <v>5000</v>
      </c>
      <c r="P103" s="2">
        <f t="shared" si="34"/>
        <v>-23000.000000000113</v>
      </c>
      <c r="Q103" s="2">
        <f t="shared" si="27"/>
        <v>956000</v>
      </c>
      <c r="R103" s="2" t="str">
        <f t="shared" si="35"/>
        <v>uri</v>
      </c>
      <c r="S103" s="2" t="str">
        <f t="shared" si="36"/>
        <v>kai</v>
      </c>
      <c r="T103" s="2" t="str">
        <f t="shared" si="37"/>
        <v>uri</v>
      </c>
      <c r="U103" s="2" t="str">
        <f t="shared" si="38"/>
        <v/>
      </c>
      <c r="V103" s="2" t="str">
        <f t="shared" si="39"/>
        <v/>
      </c>
      <c r="W103" s="2" t="str">
        <f t="shared" si="42"/>
        <v/>
      </c>
      <c r="X103" s="2">
        <f t="shared" si="40"/>
        <v>76.48</v>
      </c>
      <c r="Y103" s="6">
        <f t="shared" si="28"/>
        <v>979000</v>
      </c>
      <c r="Z103" s="6">
        <f t="shared" si="29"/>
        <v>0</v>
      </c>
      <c r="AA103" s="4">
        <f>SUM(P103:$P$1480)+$Z$25</f>
        <v>2153000.0000000023</v>
      </c>
      <c r="AB103" s="4">
        <f>SUM(V103:$W$1480)</f>
        <v>846562.32000000088</v>
      </c>
      <c r="AC103" s="4">
        <f t="shared" si="41"/>
        <v>1174000.0000000023</v>
      </c>
    </row>
    <row r="104" spans="1:29" x14ac:dyDescent="0.15">
      <c r="A104" s="22">
        <v>1</v>
      </c>
      <c r="B104" s="1">
        <v>42993</v>
      </c>
      <c r="C104">
        <v>189</v>
      </c>
      <c r="D104">
        <v>191.8</v>
      </c>
      <c r="E104">
        <v>188.9</v>
      </c>
      <c r="F104">
        <v>191.2</v>
      </c>
      <c r="G104">
        <v>133466000</v>
      </c>
      <c r="H104" s="2">
        <f t="shared" si="30"/>
        <v>25518699200</v>
      </c>
      <c r="I104">
        <f t="shared" si="24"/>
        <v>1.5</v>
      </c>
      <c r="J104" t="str">
        <f t="shared" si="31"/>
        <v>高値割、安値割</v>
      </c>
      <c r="L104">
        <f t="shared" si="25"/>
        <v>-1.5</v>
      </c>
      <c r="M104">
        <f t="shared" si="32"/>
        <v>-1.5</v>
      </c>
      <c r="N104">
        <f t="shared" si="33"/>
        <v>1.5</v>
      </c>
      <c r="O104" s="2">
        <f t="shared" si="26"/>
        <v>5000</v>
      </c>
      <c r="P104" s="2">
        <f t="shared" si="34"/>
        <v>-7500</v>
      </c>
      <c r="Q104" s="2">
        <f t="shared" si="27"/>
        <v>948500</v>
      </c>
      <c r="R104" s="2" t="str">
        <f t="shared" si="35"/>
        <v>uri</v>
      </c>
      <c r="S104" s="2" t="str">
        <f t="shared" si="36"/>
        <v>kai</v>
      </c>
      <c r="T104" s="2" t="str">
        <f t="shared" si="37"/>
        <v>uri</v>
      </c>
      <c r="U104" s="2">
        <f t="shared" si="38"/>
        <v>948500</v>
      </c>
      <c r="V104" s="2">
        <f t="shared" si="39"/>
        <v>1080</v>
      </c>
      <c r="W104" s="2" t="str">
        <f t="shared" si="42"/>
        <v/>
      </c>
      <c r="X104" s="2">
        <f t="shared" si="40"/>
        <v>151.76</v>
      </c>
      <c r="Y104" s="6">
        <f t="shared" si="28"/>
        <v>956000</v>
      </c>
      <c r="Z104" s="6">
        <f t="shared" si="29"/>
        <v>0</v>
      </c>
      <c r="AA104" s="4">
        <f>SUM(P104:$P$1480)+$Z$25</f>
        <v>2176000.0000000028</v>
      </c>
      <c r="AB104" s="4">
        <f>SUM(V104:$W$1480)</f>
        <v>846562.32000000088</v>
      </c>
      <c r="AC104" s="4">
        <f t="shared" si="41"/>
        <v>1220000.0000000028</v>
      </c>
    </row>
    <row r="105" spans="1:29" x14ac:dyDescent="0.15">
      <c r="A105" s="22">
        <v>1</v>
      </c>
      <c r="B105" s="1">
        <v>42992</v>
      </c>
      <c r="C105">
        <v>191.3</v>
      </c>
      <c r="D105">
        <v>192</v>
      </c>
      <c r="E105">
        <v>189.6</v>
      </c>
      <c r="F105">
        <v>189.7</v>
      </c>
      <c r="G105">
        <v>108661600</v>
      </c>
      <c r="H105" s="2">
        <f t="shared" si="30"/>
        <v>20613105520</v>
      </c>
      <c r="I105">
        <f t="shared" si="24"/>
        <v>-1.4000000000000057</v>
      </c>
      <c r="J105" t="str">
        <f t="shared" si="31"/>
        <v>高値割、安値割</v>
      </c>
      <c r="L105">
        <f t="shared" si="25"/>
        <v>-1.4000000000000057</v>
      </c>
      <c r="M105">
        <f t="shared" si="32"/>
        <v>-1.4000000000000057</v>
      </c>
      <c r="N105">
        <f t="shared" si="33"/>
        <v>1.4000000000000057</v>
      </c>
      <c r="O105" s="2">
        <f t="shared" si="26"/>
        <v>5000</v>
      </c>
      <c r="P105" s="2">
        <f t="shared" si="34"/>
        <v>-7000.0000000000282</v>
      </c>
      <c r="Q105" s="2">
        <f t="shared" si="27"/>
        <v>955500</v>
      </c>
      <c r="R105" s="2" t="str">
        <f t="shared" si="35"/>
        <v>kai</v>
      </c>
      <c r="S105" s="2" t="str">
        <f t="shared" si="36"/>
        <v>uri</v>
      </c>
      <c r="T105" s="2" t="str">
        <f t="shared" si="37"/>
        <v>kai</v>
      </c>
      <c r="U105" s="2" t="str">
        <f t="shared" si="38"/>
        <v/>
      </c>
      <c r="V105" s="2" t="str">
        <f t="shared" si="39"/>
        <v/>
      </c>
      <c r="W105" s="2">
        <f t="shared" si="42"/>
        <v>76.44</v>
      </c>
      <c r="X105" s="2" t="str">
        <f t="shared" si="40"/>
        <v/>
      </c>
      <c r="Y105" s="6">
        <f t="shared" si="28"/>
        <v>948500</v>
      </c>
      <c r="Z105" s="6">
        <f t="shared" si="29"/>
        <v>0</v>
      </c>
      <c r="AA105" s="4">
        <f>SUM(P105:$P$1480)+$Z$25</f>
        <v>2183500.0000000028</v>
      </c>
      <c r="AB105" s="4">
        <f>SUM(V105:$W$1480)</f>
        <v>845482.32000000076</v>
      </c>
      <c r="AC105" s="4">
        <f t="shared" si="41"/>
        <v>1235000.0000000028</v>
      </c>
    </row>
    <row r="106" spans="1:29" x14ac:dyDescent="0.15">
      <c r="A106" s="22">
        <v>1</v>
      </c>
      <c r="B106" s="1">
        <v>42991</v>
      </c>
      <c r="C106">
        <v>191.1</v>
      </c>
      <c r="D106">
        <v>192.2</v>
      </c>
      <c r="E106">
        <v>191</v>
      </c>
      <c r="F106">
        <v>191.1</v>
      </c>
      <c r="G106">
        <v>101551100</v>
      </c>
      <c r="H106" s="2">
        <f t="shared" si="30"/>
        <v>19406415210</v>
      </c>
      <c r="I106">
        <f t="shared" si="24"/>
        <v>1.7999999999999829</v>
      </c>
      <c r="J106" t="str">
        <f t="shared" si="31"/>
        <v>高値超、安値超</v>
      </c>
      <c r="L106">
        <f t="shared" si="25"/>
        <v>1.7999999999999829</v>
      </c>
      <c r="M106">
        <f t="shared" si="32"/>
        <v>1.7999999999999829</v>
      </c>
      <c r="N106">
        <f t="shared" si="33"/>
        <v>-1.7999999999999829</v>
      </c>
      <c r="O106" s="2">
        <f t="shared" si="26"/>
        <v>5000</v>
      </c>
      <c r="P106" s="2">
        <f t="shared" si="34"/>
        <v>8999.9999999999145</v>
      </c>
      <c r="Q106" s="2">
        <f t="shared" si="27"/>
        <v>946500</v>
      </c>
      <c r="R106" s="2" t="str">
        <f t="shared" si="35"/>
        <v>kai</v>
      </c>
      <c r="S106" s="2" t="str">
        <f t="shared" si="36"/>
        <v>uri</v>
      </c>
      <c r="T106" s="2" t="str">
        <f t="shared" si="37"/>
        <v>kai</v>
      </c>
      <c r="U106" s="2" t="str">
        <f t="shared" si="38"/>
        <v/>
      </c>
      <c r="V106" s="2" t="str">
        <f t="shared" si="39"/>
        <v/>
      </c>
      <c r="W106" s="2">
        <f t="shared" si="42"/>
        <v>75.72</v>
      </c>
      <c r="X106" s="2" t="str">
        <f t="shared" si="40"/>
        <v/>
      </c>
      <c r="Y106" s="6">
        <f t="shared" si="28"/>
        <v>955500</v>
      </c>
      <c r="Z106" s="6">
        <f t="shared" si="29"/>
        <v>0</v>
      </c>
      <c r="AA106" s="4">
        <f>SUM(P106:$P$1480)+$Z$25</f>
        <v>2190500.0000000033</v>
      </c>
      <c r="AB106" s="4">
        <f>SUM(V106:$W$1480)</f>
        <v>845405.8800000007</v>
      </c>
      <c r="AC106" s="4">
        <f t="shared" si="41"/>
        <v>1235000.0000000033</v>
      </c>
    </row>
    <row r="107" spans="1:29" x14ac:dyDescent="0.15">
      <c r="A107" s="22">
        <v>1</v>
      </c>
      <c r="B107" s="1">
        <v>42990</v>
      </c>
      <c r="C107">
        <v>189</v>
      </c>
      <c r="D107">
        <v>189.9</v>
      </c>
      <c r="E107">
        <v>189</v>
      </c>
      <c r="F107">
        <v>189.3</v>
      </c>
      <c r="G107">
        <v>119033000</v>
      </c>
      <c r="H107" s="2">
        <f t="shared" si="30"/>
        <v>22532946900</v>
      </c>
      <c r="I107">
        <f t="shared" si="24"/>
        <v>2.1000000000000227</v>
      </c>
      <c r="J107" t="str">
        <f t="shared" si="31"/>
        <v>高値超、安値超</v>
      </c>
      <c r="L107">
        <f t="shared" si="25"/>
        <v>2.1000000000000227</v>
      </c>
      <c r="M107">
        <f t="shared" si="32"/>
        <v>2.1000000000000227</v>
      </c>
      <c r="N107">
        <f t="shared" si="33"/>
        <v>-2.1000000000000227</v>
      </c>
      <c r="O107" s="2">
        <f t="shared" si="26"/>
        <v>5000</v>
      </c>
      <c r="P107" s="2">
        <f t="shared" si="34"/>
        <v>10500.000000000113</v>
      </c>
      <c r="Q107" s="2">
        <f t="shared" si="27"/>
        <v>936000</v>
      </c>
      <c r="R107" s="2" t="str">
        <f t="shared" si="35"/>
        <v>kai</v>
      </c>
      <c r="S107" s="2" t="str">
        <f t="shared" si="36"/>
        <v>uri</v>
      </c>
      <c r="T107" s="2" t="str">
        <f t="shared" si="37"/>
        <v>kai</v>
      </c>
      <c r="U107" s="2">
        <f t="shared" si="38"/>
        <v>936000</v>
      </c>
      <c r="V107" s="2">
        <f t="shared" si="39"/>
        <v>1080</v>
      </c>
      <c r="W107" s="2">
        <f t="shared" si="42"/>
        <v>149.76</v>
      </c>
      <c r="X107" s="2" t="str">
        <f t="shared" si="40"/>
        <v/>
      </c>
      <c r="Y107" s="6">
        <f t="shared" si="28"/>
        <v>946500</v>
      </c>
      <c r="Z107" s="6">
        <f t="shared" si="29"/>
        <v>0</v>
      </c>
      <c r="AA107" s="4">
        <f>SUM(P107:$P$1480)+$Z$25</f>
        <v>2181500.0000000033</v>
      </c>
      <c r="AB107" s="4">
        <f>SUM(V107:$W$1480)</f>
        <v>845330.16000000073</v>
      </c>
      <c r="AC107" s="4">
        <f t="shared" si="41"/>
        <v>1235000.0000000033</v>
      </c>
    </row>
    <row r="108" spans="1:29" x14ac:dyDescent="0.15">
      <c r="A108" s="22">
        <v>1</v>
      </c>
      <c r="B108" s="1">
        <v>42989</v>
      </c>
      <c r="C108">
        <v>187</v>
      </c>
      <c r="D108">
        <v>189.2</v>
      </c>
      <c r="E108">
        <v>186.7</v>
      </c>
      <c r="F108">
        <v>187.2</v>
      </c>
      <c r="G108">
        <v>111746600</v>
      </c>
      <c r="H108" s="2">
        <f t="shared" si="30"/>
        <v>20918963520</v>
      </c>
      <c r="I108">
        <f t="shared" si="24"/>
        <v>1.6999999999999886</v>
      </c>
      <c r="J108" t="str">
        <f t="shared" si="31"/>
        <v>高値超、安値超</v>
      </c>
      <c r="L108">
        <f t="shared" si="25"/>
        <v>-1.6999999999999886</v>
      </c>
      <c r="M108">
        <f t="shared" si="32"/>
        <v>-1.6999999999999886</v>
      </c>
      <c r="N108">
        <f t="shared" si="33"/>
        <v>1.6999999999999886</v>
      </c>
      <c r="O108" s="2">
        <f t="shared" si="26"/>
        <v>5000</v>
      </c>
      <c r="P108" s="2">
        <f t="shared" si="34"/>
        <v>-8499.9999999999436</v>
      </c>
      <c r="Q108" s="2">
        <f t="shared" si="27"/>
        <v>927500</v>
      </c>
      <c r="R108" s="2" t="str">
        <f t="shared" si="35"/>
        <v>uri</v>
      </c>
      <c r="S108" s="2" t="str">
        <f t="shared" si="36"/>
        <v>kai</v>
      </c>
      <c r="T108" s="2" t="str">
        <f t="shared" si="37"/>
        <v>uri</v>
      </c>
      <c r="U108" s="2">
        <f t="shared" si="38"/>
        <v>927500</v>
      </c>
      <c r="V108" s="2">
        <f t="shared" si="39"/>
        <v>1080</v>
      </c>
      <c r="W108" s="2" t="str">
        <f t="shared" si="42"/>
        <v/>
      </c>
      <c r="X108" s="2">
        <f t="shared" si="40"/>
        <v>148.4</v>
      </c>
      <c r="Y108" s="6">
        <f t="shared" si="28"/>
        <v>936000</v>
      </c>
      <c r="Z108" s="6">
        <f t="shared" si="29"/>
        <v>0</v>
      </c>
      <c r="AA108" s="4">
        <f>SUM(P108:$P$1480)+$Z$25</f>
        <v>2171000.0000000028</v>
      </c>
      <c r="AB108" s="4">
        <f>SUM(V108:$W$1480)</f>
        <v>844100.40000000084</v>
      </c>
      <c r="AC108" s="4">
        <f t="shared" si="41"/>
        <v>1235000.0000000028</v>
      </c>
    </row>
    <row r="109" spans="1:29" x14ac:dyDescent="0.15">
      <c r="A109" s="22">
        <v>1</v>
      </c>
      <c r="B109" s="1">
        <v>42986</v>
      </c>
      <c r="C109">
        <v>186</v>
      </c>
      <c r="D109">
        <v>186.2</v>
      </c>
      <c r="E109">
        <v>185.4</v>
      </c>
      <c r="F109">
        <v>185.5</v>
      </c>
      <c r="G109">
        <v>123580800</v>
      </c>
      <c r="H109" s="2">
        <f t="shared" si="30"/>
        <v>22924238400</v>
      </c>
      <c r="I109">
        <f t="shared" si="24"/>
        <v>-0.59999999999999432</v>
      </c>
      <c r="J109" t="str">
        <f t="shared" si="31"/>
        <v>高値割、安値割</v>
      </c>
      <c r="L109">
        <f t="shared" si="25"/>
        <v>-0.59999999999999432</v>
      </c>
      <c r="M109">
        <f t="shared" si="32"/>
        <v>-0.59999999999999432</v>
      </c>
      <c r="N109">
        <f t="shared" si="33"/>
        <v>0.59999999999999432</v>
      </c>
      <c r="O109" s="2">
        <f t="shared" si="26"/>
        <v>5000</v>
      </c>
      <c r="P109" s="2">
        <f t="shared" si="34"/>
        <v>-2999.9999999999718</v>
      </c>
      <c r="Q109" s="2">
        <f t="shared" si="27"/>
        <v>930500</v>
      </c>
      <c r="R109" s="2" t="str">
        <f t="shared" si="35"/>
        <v>kai</v>
      </c>
      <c r="S109" s="2" t="str">
        <f t="shared" si="36"/>
        <v>uri</v>
      </c>
      <c r="T109" s="2" t="str">
        <f t="shared" si="37"/>
        <v>kai</v>
      </c>
      <c r="U109" s="2">
        <f t="shared" si="38"/>
        <v>930500</v>
      </c>
      <c r="V109" s="2">
        <f t="shared" si="39"/>
        <v>1080</v>
      </c>
      <c r="W109" s="2">
        <f t="shared" si="42"/>
        <v>148.88</v>
      </c>
      <c r="X109" s="2" t="str">
        <f t="shared" si="40"/>
        <v/>
      </c>
      <c r="Y109" s="6">
        <f t="shared" si="28"/>
        <v>927500</v>
      </c>
      <c r="Z109" s="6">
        <f t="shared" si="29"/>
        <v>0</v>
      </c>
      <c r="AA109" s="4">
        <f>SUM(P109:$P$1480)+$Z$25</f>
        <v>2179500.0000000028</v>
      </c>
      <c r="AB109" s="4">
        <f>SUM(V109:$W$1480)</f>
        <v>843020.40000000095</v>
      </c>
      <c r="AC109" s="4">
        <f t="shared" si="41"/>
        <v>1252000.0000000028</v>
      </c>
    </row>
    <row r="110" spans="1:29" x14ac:dyDescent="0.15">
      <c r="A110" s="22">
        <v>1</v>
      </c>
      <c r="B110" s="1">
        <v>42985</v>
      </c>
      <c r="C110">
        <v>187.2</v>
      </c>
      <c r="D110">
        <v>187.5</v>
      </c>
      <c r="E110">
        <v>186.1</v>
      </c>
      <c r="F110">
        <v>186.1</v>
      </c>
      <c r="G110">
        <v>100402000</v>
      </c>
      <c r="H110" s="2">
        <f t="shared" si="30"/>
        <v>18684812200</v>
      </c>
      <c r="I110">
        <f t="shared" si="24"/>
        <v>-0.30000000000001137</v>
      </c>
      <c r="J110" t="str">
        <f t="shared" si="31"/>
        <v>高値超、安値超</v>
      </c>
      <c r="L110">
        <f t="shared" si="25"/>
        <v>0.30000000000001137</v>
      </c>
      <c r="M110">
        <f t="shared" si="32"/>
        <v>0.30000000000001137</v>
      </c>
      <c r="N110">
        <f t="shared" si="33"/>
        <v>-0.30000000000001137</v>
      </c>
      <c r="O110" s="2">
        <f t="shared" si="26"/>
        <v>5000</v>
      </c>
      <c r="P110" s="2">
        <f t="shared" si="34"/>
        <v>1500.0000000000568</v>
      </c>
      <c r="Q110" s="2">
        <f t="shared" si="27"/>
        <v>932000</v>
      </c>
      <c r="R110" s="2" t="str">
        <f t="shared" si="35"/>
        <v>uri</v>
      </c>
      <c r="S110" s="2" t="str">
        <f t="shared" si="36"/>
        <v>kai</v>
      </c>
      <c r="T110" s="2" t="str">
        <f t="shared" si="37"/>
        <v>uri</v>
      </c>
      <c r="U110" s="2" t="str">
        <f t="shared" si="38"/>
        <v/>
      </c>
      <c r="V110" s="2" t="str">
        <f t="shared" si="39"/>
        <v/>
      </c>
      <c r="W110" s="2" t="str">
        <f t="shared" si="42"/>
        <v/>
      </c>
      <c r="X110" s="2">
        <f t="shared" si="40"/>
        <v>74.56</v>
      </c>
      <c r="Y110" s="6">
        <f t="shared" si="28"/>
        <v>930500</v>
      </c>
      <c r="Z110" s="6">
        <f t="shared" si="29"/>
        <v>0</v>
      </c>
      <c r="AA110" s="4">
        <f>SUM(P110:$P$1480)+$Z$25</f>
        <v>2182500.0000000028</v>
      </c>
      <c r="AB110" s="4">
        <f>SUM(V110:$W$1480)</f>
        <v>841791.52000000095</v>
      </c>
      <c r="AC110" s="4">
        <f t="shared" si="41"/>
        <v>1252000.0000000028</v>
      </c>
    </row>
    <row r="111" spans="1:29" x14ac:dyDescent="0.15">
      <c r="A111" s="22">
        <v>1</v>
      </c>
      <c r="B111" s="1">
        <v>42984</v>
      </c>
      <c r="C111">
        <v>186.9</v>
      </c>
      <c r="D111">
        <v>186.9</v>
      </c>
      <c r="E111">
        <v>186</v>
      </c>
      <c r="F111">
        <v>186.4</v>
      </c>
      <c r="G111">
        <v>123489500</v>
      </c>
      <c r="H111" s="2">
        <f t="shared" si="30"/>
        <v>23018442800</v>
      </c>
      <c r="I111">
        <f t="shared" si="24"/>
        <v>-1.1999999999999886</v>
      </c>
      <c r="J111" t="str">
        <f t="shared" si="31"/>
        <v>高値割、安値割</v>
      </c>
      <c r="L111">
        <f t="shared" si="25"/>
        <v>1.1999999999999886</v>
      </c>
      <c r="M111">
        <f t="shared" si="32"/>
        <v>1.1999999999999886</v>
      </c>
      <c r="N111">
        <f t="shared" si="33"/>
        <v>-1.1999999999999886</v>
      </c>
      <c r="O111" s="2">
        <f t="shared" si="26"/>
        <v>5000</v>
      </c>
      <c r="P111" s="2">
        <f t="shared" si="34"/>
        <v>5999.9999999999436</v>
      </c>
      <c r="Q111" s="2">
        <f t="shared" si="27"/>
        <v>938000</v>
      </c>
      <c r="R111" s="2" t="str">
        <f t="shared" si="35"/>
        <v>uri</v>
      </c>
      <c r="S111" s="2" t="str">
        <f t="shared" si="36"/>
        <v>kai</v>
      </c>
      <c r="T111" s="2" t="str">
        <f t="shared" si="37"/>
        <v>uri</v>
      </c>
      <c r="U111" s="2" t="str">
        <f t="shared" si="38"/>
        <v/>
      </c>
      <c r="V111" s="2" t="str">
        <f t="shared" si="39"/>
        <v/>
      </c>
      <c r="W111" s="2" t="str">
        <f t="shared" si="42"/>
        <v/>
      </c>
      <c r="X111" s="2">
        <f t="shared" si="40"/>
        <v>75.040000000000006</v>
      </c>
      <c r="Y111" s="6">
        <f t="shared" si="28"/>
        <v>932000</v>
      </c>
      <c r="Z111" s="6">
        <f t="shared" si="29"/>
        <v>0</v>
      </c>
      <c r="AA111" s="4">
        <f>SUM(P111:$P$1480)+$Z$25</f>
        <v>2181000.0000000028</v>
      </c>
      <c r="AB111" s="4">
        <f>SUM(V111:$W$1480)</f>
        <v>841791.52000000095</v>
      </c>
      <c r="AC111" s="4">
        <f t="shared" si="41"/>
        <v>1249000.0000000028</v>
      </c>
    </row>
    <row r="112" spans="1:29" x14ac:dyDescent="0.15">
      <c r="A112" s="22">
        <v>1</v>
      </c>
      <c r="B112" s="1">
        <v>42983</v>
      </c>
      <c r="C112">
        <v>188.5</v>
      </c>
      <c r="D112">
        <v>188.9</v>
      </c>
      <c r="E112">
        <v>187.1</v>
      </c>
      <c r="F112">
        <v>187.6</v>
      </c>
      <c r="G112">
        <v>99638800</v>
      </c>
      <c r="H112" s="2">
        <f t="shared" si="30"/>
        <v>18692238880</v>
      </c>
      <c r="I112">
        <f t="shared" si="24"/>
        <v>-0.5</v>
      </c>
      <c r="J112" t="str">
        <f t="shared" si="31"/>
        <v>高値割、安値割</v>
      </c>
      <c r="L112">
        <f t="shared" si="25"/>
        <v>0.5</v>
      </c>
      <c r="M112">
        <f t="shared" si="32"/>
        <v>0.5</v>
      </c>
      <c r="N112">
        <f t="shared" si="33"/>
        <v>-0.5</v>
      </c>
      <c r="O112" s="2">
        <f t="shared" si="26"/>
        <v>5000</v>
      </c>
      <c r="P112" s="2">
        <f t="shared" si="34"/>
        <v>2500</v>
      </c>
      <c r="Q112" s="2">
        <f t="shared" si="27"/>
        <v>940500</v>
      </c>
      <c r="R112" s="2" t="str">
        <f t="shared" si="35"/>
        <v>uri</v>
      </c>
      <c r="S112" s="2" t="str">
        <f t="shared" si="36"/>
        <v>kai</v>
      </c>
      <c r="T112" s="2" t="str">
        <f t="shared" si="37"/>
        <v>uri</v>
      </c>
      <c r="U112" s="2">
        <f t="shared" si="38"/>
        <v>940500</v>
      </c>
      <c r="V112" s="2">
        <f t="shared" si="39"/>
        <v>1080</v>
      </c>
      <c r="W112" s="2" t="str">
        <f t="shared" si="42"/>
        <v/>
      </c>
      <c r="X112" s="2">
        <f t="shared" si="40"/>
        <v>150.47999999999999</v>
      </c>
      <c r="Y112" s="6">
        <f t="shared" si="28"/>
        <v>938000</v>
      </c>
      <c r="Z112" s="6">
        <f t="shared" si="29"/>
        <v>0</v>
      </c>
      <c r="AA112" s="4">
        <f>SUM(P112:$P$1480)+$Z$25</f>
        <v>2175000.0000000028</v>
      </c>
      <c r="AB112" s="4">
        <f>SUM(V112:$W$1480)</f>
        <v>841791.52000000095</v>
      </c>
      <c r="AC112" s="4">
        <f t="shared" si="41"/>
        <v>1237000.0000000028</v>
      </c>
    </row>
    <row r="113" spans="1:29" x14ac:dyDescent="0.15">
      <c r="A113" s="22">
        <v>1</v>
      </c>
      <c r="B113" s="1">
        <v>42982</v>
      </c>
      <c r="C113">
        <v>188.7</v>
      </c>
      <c r="D113">
        <v>189.8</v>
      </c>
      <c r="E113">
        <v>188</v>
      </c>
      <c r="F113">
        <v>188.1</v>
      </c>
      <c r="G113">
        <v>96281500</v>
      </c>
      <c r="H113" s="2">
        <f t="shared" si="30"/>
        <v>18110550150</v>
      </c>
      <c r="I113">
        <f t="shared" si="24"/>
        <v>-1</v>
      </c>
      <c r="J113" t="str">
        <f t="shared" si="31"/>
        <v>高値割、安値割</v>
      </c>
      <c r="L113">
        <f t="shared" si="25"/>
        <v>-1</v>
      </c>
      <c r="M113">
        <f t="shared" si="32"/>
        <v>-1</v>
      </c>
      <c r="N113">
        <f t="shared" si="33"/>
        <v>-1</v>
      </c>
      <c r="O113" s="2">
        <f t="shared" si="26"/>
        <v>5000</v>
      </c>
      <c r="P113" s="2">
        <f t="shared" si="34"/>
        <v>-5000</v>
      </c>
      <c r="Q113" s="2">
        <f t="shared" si="27"/>
        <v>945500</v>
      </c>
      <c r="R113" s="2" t="str">
        <f t="shared" si="35"/>
        <v>kai</v>
      </c>
      <c r="S113" s="2" t="str">
        <f t="shared" si="36"/>
        <v>kai</v>
      </c>
      <c r="T113" s="2" t="str">
        <f t="shared" si="37"/>
        <v>kai</v>
      </c>
      <c r="U113" s="2" t="str">
        <f t="shared" si="38"/>
        <v/>
      </c>
      <c r="V113" s="2" t="str">
        <f t="shared" si="39"/>
        <v/>
      </c>
      <c r="W113" s="2">
        <f t="shared" si="42"/>
        <v>75.64</v>
      </c>
      <c r="X113" s="2" t="str">
        <f t="shared" si="40"/>
        <v/>
      </c>
      <c r="Y113" s="6">
        <f t="shared" si="28"/>
        <v>940500</v>
      </c>
      <c r="Z113" s="6">
        <f t="shared" si="29"/>
        <v>0</v>
      </c>
      <c r="AA113" s="4">
        <f>SUM(P113:$P$1480)+$Z$25</f>
        <v>2172500.0000000028</v>
      </c>
      <c r="AB113" s="4">
        <f>SUM(V113:$W$1480)</f>
        <v>840711.52000000095</v>
      </c>
      <c r="AC113" s="4">
        <f t="shared" si="41"/>
        <v>1232000.0000000028</v>
      </c>
    </row>
    <row r="114" spans="1:29" x14ac:dyDescent="0.15">
      <c r="A114" s="22">
        <v>1</v>
      </c>
      <c r="B114" s="1">
        <v>42979</v>
      </c>
      <c r="C114">
        <v>190</v>
      </c>
      <c r="D114">
        <v>190</v>
      </c>
      <c r="E114">
        <v>188.2</v>
      </c>
      <c r="F114">
        <v>189.1</v>
      </c>
      <c r="G114">
        <v>105167500</v>
      </c>
      <c r="H114" s="2">
        <f t="shared" si="30"/>
        <v>19887174250</v>
      </c>
      <c r="I114">
        <f t="shared" si="24"/>
        <v>0</v>
      </c>
      <c r="J114" t="str">
        <f t="shared" si="31"/>
        <v/>
      </c>
      <c r="L114">
        <f t="shared" si="25"/>
        <v>0</v>
      </c>
      <c r="M114">
        <f t="shared" si="32"/>
        <v>0</v>
      </c>
      <c r="N114">
        <f t="shared" si="33"/>
        <v>0</v>
      </c>
      <c r="O114" s="2">
        <f t="shared" si="26"/>
        <v>5000</v>
      </c>
      <c r="P114" s="2">
        <f t="shared" si="34"/>
        <v>0</v>
      </c>
      <c r="Q114" s="2">
        <f t="shared" si="27"/>
        <v>945500</v>
      </c>
      <c r="R114" s="2" t="str">
        <f t="shared" si="35"/>
        <v>kai</v>
      </c>
      <c r="S114" s="2" t="str">
        <f t="shared" si="36"/>
        <v>uri</v>
      </c>
      <c r="T114" s="2" t="str">
        <f t="shared" si="37"/>
        <v>kai</v>
      </c>
      <c r="U114" s="2" t="str">
        <f t="shared" si="38"/>
        <v/>
      </c>
      <c r="V114" s="2" t="str">
        <f t="shared" si="39"/>
        <v/>
      </c>
      <c r="W114" s="2">
        <f t="shared" si="42"/>
        <v>75.64</v>
      </c>
      <c r="X114" s="2" t="str">
        <f t="shared" si="40"/>
        <v/>
      </c>
      <c r="Y114" s="6">
        <f t="shared" si="28"/>
        <v>945500</v>
      </c>
      <c r="Z114" s="6">
        <f t="shared" si="29"/>
        <v>0</v>
      </c>
      <c r="AA114" s="4">
        <f>SUM(P114:$P$1480)+$Z$25</f>
        <v>2177500.0000000028</v>
      </c>
      <c r="AB114" s="4">
        <f>SUM(V114:$W$1480)</f>
        <v>840635.88000000094</v>
      </c>
      <c r="AC114" s="4">
        <f t="shared" si="41"/>
        <v>1232000.0000000028</v>
      </c>
    </row>
    <row r="115" spans="1:29" x14ac:dyDescent="0.15">
      <c r="A115" s="22">
        <v>1</v>
      </c>
      <c r="B115" s="1">
        <v>42978</v>
      </c>
      <c r="C115">
        <v>188</v>
      </c>
      <c r="D115">
        <v>190.4</v>
      </c>
      <c r="E115">
        <v>187.9</v>
      </c>
      <c r="F115">
        <v>189.1</v>
      </c>
      <c r="G115">
        <v>146263600</v>
      </c>
      <c r="H115" s="2">
        <f t="shared" si="30"/>
        <v>27658446760</v>
      </c>
      <c r="I115">
        <f t="shared" si="24"/>
        <v>1.5999999999999943</v>
      </c>
      <c r="J115" t="str">
        <f t="shared" si="31"/>
        <v>高値超、安値超</v>
      </c>
      <c r="L115">
        <f t="shared" si="25"/>
        <v>1.5999999999999943</v>
      </c>
      <c r="M115">
        <f t="shared" si="32"/>
        <v>1.5999999999999943</v>
      </c>
      <c r="N115">
        <f t="shared" si="33"/>
        <v>-1.5999999999999943</v>
      </c>
      <c r="O115" s="2">
        <f t="shared" si="26"/>
        <v>5000</v>
      </c>
      <c r="P115" s="2">
        <f t="shared" si="34"/>
        <v>7999.9999999999718</v>
      </c>
      <c r="Q115" s="2">
        <f t="shared" si="27"/>
        <v>937500</v>
      </c>
      <c r="R115" s="2" t="str">
        <f t="shared" si="35"/>
        <v>kai</v>
      </c>
      <c r="S115" s="2" t="str">
        <f t="shared" si="36"/>
        <v>uri</v>
      </c>
      <c r="T115" s="2" t="str">
        <f t="shared" si="37"/>
        <v>kai</v>
      </c>
      <c r="U115" s="2">
        <f t="shared" si="38"/>
        <v>937500</v>
      </c>
      <c r="V115" s="2">
        <f t="shared" si="39"/>
        <v>1080</v>
      </c>
      <c r="W115" s="2">
        <f t="shared" si="42"/>
        <v>150</v>
      </c>
      <c r="X115" s="2" t="str">
        <f t="shared" si="40"/>
        <v/>
      </c>
      <c r="Y115" s="6">
        <f t="shared" si="28"/>
        <v>945500</v>
      </c>
      <c r="Z115" s="6">
        <f t="shared" si="29"/>
        <v>0</v>
      </c>
      <c r="AA115" s="4">
        <f>SUM(P115:$P$1480)+$Z$25</f>
        <v>2177500.0000000028</v>
      </c>
      <c r="AB115" s="4">
        <f>SUM(V115:$W$1480)</f>
        <v>840560.24000000092</v>
      </c>
      <c r="AC115" s="4">
        <f t="shared" si="41"/>
        <v>1232000.0000000028</v>
      </c>
    </row>
    <row r="116" spans="1:29" x14ac:dyDescent="0.15">
      <c r="A116" s="22">
        <v>1</v>
      </c>
      <c r="B116" s="1">
        <v>42977</v>
      </c>
      <c r="C116">
        <v>188.5</v>
      </c>
      <c r="D116">
        <v>188.5</v>
      </c>
      <c r="E116">
        <v>187.5</v>
      </c>
      <c r="F116">
        <v>187.5</v>
      </c>
      <c r="G116">
        <v>105417500</v>
      </c>
      <c r="H116" s="2">
        <f t="shared" si="30"/>
        <v>19765781250</v>
      </c>
      <c r="I116">
        <f t="shared" si="24"/>
        <v>0</v>
      </c>
      <c r="J116" t="str">
        <f t="shared" si="31"/>
        <v>高値超、安値超</v>
      </c>
      <c r="L116">
        <f t="shared" si="25"/>
        <v>0</v>
      </c>
      <c r="M116">
        <f t="shared" si="32"/>
        <v>0</v>
      </c>
      <c r="N116">
        <f t="shared" si="33"/>
        <v>0</v>
      </c>
      <c r="O116" s="2">
        <f t="shared" si="26"/>
        <v>5000</v>
      </c>
      <c r="P116" s="2">
        <f t="shared" si="34"/>
        <v>0</v>
      </c>
      <c r="Q116" s="2">
        <f t="shared" si="27"/>
        <v>937500</v>
      </c>
      <c r="R116" s="2" t="str">
        <f t="shared" si="35"/>
        <v>uri</v>
      </c>
      <c r="S116" s="2" t="str">
        <f t="shared" si="36"/>
        <v>kai</v>
      </c>
      <c r="T116" s="2" t="str">
        <f t="shared" si="37"/>
        <v>uri</v>
      </c>
      <c r="U116" s="2" t="str">
        <f t="shared" si="38"/>
        <v/>
      </c>
      <c r="V116" s="2" t="str">
        <f t="shared" si="39"/>
        <v/>
      </c>
      <c r="W116" s="2" t="str">
        <f t="shared" si="42"/>
        <v/>
      </c>
      <c r="X116" s="2">
        <f t="shared" si="40"/>
        <v>75</v>
      </c>
      <c r="Y116" s="6">
        <f t="shared" si="28"/>
        <v>937500</v>
      </c>
      <c r="Z116" s="6">
        <f t="shared" si="29"/>
        <v>0</v>
      </c>
      <c r="AA116" s="4">
        <f>SUM(P116:$P$1480)+$Z$25</f>
        <v>2169500.0000000028</v>
      </c>
      <c r="AB116" s="4">
        <f>SUM(V116:$W$1480)</f>
        <v>839330.24000000104</v>
      </c>
      <c r="AC116" s="4">
        <f t="shared" si="41"/>
        <v>1232000.0000000028</v>
      </c>
    </row>
    <row r="117" spans="1:29" x14ac:dyDescent="0.15">
      <c r="A117" s="22">
        <v>1</v>
      </c>
      <c r="B117" s="1">
        <v>42976</v>
      </c>
      <c r="C117">
        <v>187</v>
      </c>
      <c r="D117">
        <v>187.6</v>
      </c>
      <c r="E117">
        <v>186.1</v>
      </c>
      <c r="F117">
        <v>187.5</v>
      </c>
      <c r="G117">
        <v>125639100</v>
      </c>
      <c r="H117" s="2">
        <f t="shared" si="30"/>
        <v>23557331250</v>
      </c>
      <c r="I117">
        <f t="shared" si="24"/>
        <v>-9.9999999999994316E-2</v>
      </c>
      <c r="J117" t="str">
        <f t="shared" si="31"/>
        <v>高値割、安値割</v>
      </c>
      <c r="L117">
        <f t="shared" si="25"/>
        <v>9.9999999999994316E-2</v>
      </c>
      <c r="M117">
        <f t="shared" si="32"/>
        <v>9.9999999999994316E-2</v>
      </c>
      <c r="N117">
        <f t="shared" si="33"/>
        <v>-9.9999999999994316E-2</v>
      </c>
      <c r="O117" s="2">
        <f t="shared" si="26"/>
        <v>5000</v>
      </c>
      <c r="P117" s="2">
        <f t="shared" si="34"/>
        <v>499.99999999997158</v>
      </c>
      <c r="Q117" s="2">
        <f t="shared" si="27"/>
        <v>938000</v>
      </c>
      <c r="R117" s="2" t="str">
        <f t="shared" si="35"/>
        <v>uri</v>
      </c>
      <c r="S117" s="2" t="str">
        <f t="shared" si="36"/>
        <v>kai</v>
      </c>
      <c r="T117" s="2" t="str">
        <f t="shared" si="37"/>
        <v>uri</v>
      </c>
      <c r="U117" s="2">
        <f t="shared" si="38"/>
        <v>938000</v>
      </c>
      <c r="V117" s="2">
        <f t="shared" si="39"/>
        <v>1080</v>
      </c>
      <c r="W117" s="2" t="str">
        <f t="shared" si="42"/>
        <v/>
      </c>
      <c r="X117" s="2">
        <f t="shared" si="40"/>
        <v>150.08000000000001</v>
      </c>
      <c r="Y117" s="6">
        <f t="shared" si="28"/>
        <v>937500</v>
      </c>
      <c r="Z117" s="6">
        <f t="shared" si="29"/>
        <v>0</v>
      </c>
      <c r="AA117" s="4">
        <f>SUM(P117:$P$1480)+$Z$25</f>
        <v>2169500.0000000028</v>
      </c>
      <c r="AB117" s="4">
        <f>SUM(V117:$W$1480)</f>
        <v>839330.24000000104</v>
      </c>
      <c r="AC117" s="4">
        <f t="shared" si="41"/>
        <v>1232000.0000000028</v>
      </c>
    </row>
    <row r="118" spans="1:29" x14ac:dyDescent="0.15">
      <c r="A118" s="22">
        <v>1</v>
      </c>
      <c r="B118" s="1">
        <v>42975</v>
      </c>
      <c r="C118">
        <v>188</v>
      </c>
      <c r="D118">
        <v>188.5</v>
      </c>
      <c r="E118">
        <v>187.1</v>
      </c>
      <c r="F118">
        <v>187.6</v>
      </c>
      <c r="G118">
        <v>90305300</v>
      </c>
      <c r="H118" s="2">
        <f t="shared" si="30"/>
        <v>16941274280</v>
      </c>
      <c r="I118">
        <f t="shared" si="24"/>
        <v>-0.30000000000001137</v>
      </c>
      <c r="J118" t="str">
        <f t="shared" si="31"/>
        <v>高値割、安値割</v>
      </c>
      <c r="L118">
        <f t="shared" si="25"/>
        <v>-0.30000000000001137</v>
      </c>
      <c r="M118">
        <f t="shared" si="32"/>
        <v>-0.30000000000001137</v>
      </c>
      <c r="N118">
        <f t="shared" si="33"/>
        <v>-0.30000000000001137</v>
      </c>
      <c r="O118" s="2">
        <f t="shared" si="26"/>
        <v>5000</v>
      </c>
      <c r="P118" s="2">
        <f t="shared" si="34"/>
        <v>-1500.0000000000568</v>
      </c>
      <c r="Q118" s="2">
        <f t="shared" si="27"/>
        <v>939500</v>
      </c>
      <c r="R118" s="2" t="str">
        <f t="shared" si="35"/>
        <v>kai</v>
      </c>
      <c r="S118" s="2" t="str">
        <f t="shared" si="36"/>
        <v>kai</v>
      </c>
      <c r="T118" s="2" t="str">
        <f t="shared" si="37"/>
        <v>kai</v>
      </c>
      <c r="U118" s="2">
        <f t="shared" si="38"/>
        <v>939500</v>
      </c>
      <c r="V118" s="2">
        <f t="shared" si="39"/>
        <v>1080</v>
      </c>
      <c r="W118" s="2">
        <f t="shared" si="42"/>
        <v>150.32</v>
      </c>
      <c r="X118" s="2" t="str">
        <f t="shared" si="40"/>
        <v/>
      </c>
      <c r="Y118" s="6">
        <f t="shared" si="28"/>
        <v>938000</v>
      </c>
      <c r="Z118" s="6">
        <f t="shared" si="29"/>
        <v>0</v>
      </c>
      <c r="AA118" s="4">
        <f>SUM(P118:$P$1480)+$Z$25</f>
        <v>2169000.0000000028</v>
      </c>
      <c r="AB118" s="4">
        <f>SUM(V118:$W$1480)</f>
        <v>838250.24000000104</v>
      </c>
      <c r="AC118" s="4">
        <f t="shared" si="41"/>
        <v>1231000.0000000028</v>
      </c>
    </row>
    <row r="119" spans="1:29" x14ac:dyDescent="0.15">
      <c r="A119" s="22">
        <v>1</v>
      </c>
      <c r="B119" s="1">
        <v>42972</v>
      </c>
      <c r="C119">
        <v>187.8</v>
      </c>
      <c r="D119">
        <v>188.7</v>
      </c>
      <c r="E119">
        <v>187.4</v>
      </c>
      <c r="F119">
        <v>187.9</v>
      </c>
      <c r="G119">
        <v>84902900</v>
      </c>
      <c r="H119" s="2">
        <f t="shared" si="30"/>
        <v>15953254910</v>
      </c>
      <c r="I119">
        <f t="shared" si="24"/>
        <v>0.90000000000000568</v>
      </c>
      <c r="J119" t="str">
        <f t="shared" si="31"/>
        <v/>
      </c>
      <c r="L119">
        <f t="shared" si="25"/>
        <v>-0.90000000000000568</v>
      </c>
      <c r="M119">
        <f t="shared" si="32"/>
        <v>-0.90000000000000568</v>
      </c>
      <c r="N119">
        <f t="shared" si="33"/>
        <v>0.90000000000000568</v>
      </c>
      <c r="O119" s="2">
        <f t="shared" si="26"/>
        <v>5000</v>
      </c>
      <c r="P119" s="2">
        <f t="shared" si="34"/>
        <v>-4500.0000000000282</v>
      </c>
      <c r="Q119" s="2">
        <f t="shared" si="27"/>
        <v>935000</v>
      </c>
      <c r="R119" s="2" t="str">
        <f t="shared" si="35"/>
        <v>uri</v>
      </c>
      <c r="S119" s="2" t="str">
        <f t="shared" si="36"/>
        <v>kai</v>
      </c>
      <c r="T119" s="2" t="str">
        <f t="shared" si="37"/>
        <v>uri</v>
      </c>
      <c r="U119" s="2">
        <f t="shared" si="38"/>
        <v>935000</v>
      </c>
      <c r="V119" s="2">
        <f t="shared" si="39"/>
        <v>1080</v>
      </c>
      <c r="W119" s="2" t="str">
        <f t="shared" si="42"/>
        <v/>
      </c>
      <c r="X119" s="2">
        <f t="shared" si="40"/>
        <v>149.6</v>
      </c>
      <c r="Y119" s="6">
        <f t="shared" si="28"/>
        <v>939500</v>
      </c>
      <c r="Z119" s="6">
        <f t="shared" si="29"/>
        <v>0</v>
      </c>
      <c r="AA119" s="4">
        <f>SUM(P119:$P$1480)+$Z$25</f>
        <v>2170500.0000000033</v>
      </c>
      <c r="AB119" s="4">
        <f>SUM(V119:$W$1480)</f>
        <v>837019.92000000097</v>
      </c>
      <c r="AC119" s="4">
        <f t="shared" si="41"/>
        <v>1231000.0000000033</v>
      </c>
    </row>
    <row r="120" spans="1:29" x14ac:dyDescent="0.15">
      <c r="A120" s="22">
        <v>1</v>
      </c>
      <c r="B120" s="1">
        <v>42971</v>
      </c>
      <c r="C120">
        <v>187.2</v>
      </c>
      <c r="D120">
        <v>188.7</v>
      </c>
      <c r="E120">
        <v>187</v>
      </c>
      <c r="F120">
        <v>187</v>
      </c>
      <c r="G120">
        <v>92285300</v>
      </c>
      <c r="H120" s="2">
        <f t="shared" si="30"/>
        <v>17257351100</v>
      </c>
      <c r="I120">
        <f t="shared" si="24"/>
        <v>-0.19999999999998863</v>
      </c>
      <c r="J120" t="str">
        <f t="shared" si="31"/>
        <v>高値割、安値割</v>
      </c>
      <c r="L120">
        <f t="shared" si="25"/>
        <v>-0.19999999999998863</v>
      </c>
      <c r="M120">
        <f t="shared" si="32"/>
        <v>-0.19999999999998863</v>
      </c>
      <c r="N120">
        <f t="shared" si="33"/>
        <v>0.19999999999998863</v>
      </c>
      <c r="O120" s="2">
        <f t="shared" si="26"/>
        <v>5000</v>
      </c>
      <c r="P120" s="2">
        <f t="shared" si="34"/>
        <v>-999.99999999994316</v>
      </c>
      <c r="Q120" s="2">
        <f t="shared" si="27"/>
        <v>936000</v>
      </c>
      <c r="R120" s="2" t="str">
        <f t="shared" si="35"/>
        <v>kai</v>
      </c>
      <c r="S120" s="2" t="str">
        <f t="shared" si="36"/>
        <v>uri</v>
      </c>
      <c r="T120" s="2" t="str">
        <f t="shared" si="37"/>
        <v>kai</v>
      </c>
      <c r="U120" s="2">
        <f t="shared" si="38"/>
        <v>936000</v>
      </c>
      <c r="V120" s="2">
        <f t="shared" si="39"/>
        <v>1080</v>
      </c>
      <c r="W120" s="2">
        <f t="shared" si="42"/>
        <v>149.76</v>
      </c>
      <c r="X120" s="2" t="str">
        <f t="shared" si="40"/>
        <v/>
      </c>
      <c r="Y120" s="6">
        <f t="shared" si="28"/>
        <v>935000</v>
      </c>
      <c r="Z120" s="6">
        <f t="shared" si="29"/>
        <v>0</v>
      </c>
      <c r="AA120" s="4">
        <f>SUM(P120:$P$1480)+$Z$25</f>
        <v>2175000.0000000028</v>
      </c>
      <c r="AB120" s="4">
        <f>SUM(V120:$W$1480)</f>
        <v>835939.92000000109</v>
      </c>
      <c r="AC120" s="4">
        <f t="shared" si="41"/>
        <v>1240000.0000000028</v>
      </c>
    </row>
    <row r="121" spans="1:29" x14ac:dyDescent="0.15">
      <c r="A121" s="22">
        <v>1</v>
      </c>
      <c r="B121" s="1">
        <v>42970</v>
      </c>
      <c r="C121">
        <v>188.8</v>
      </c>
      <c r="D121">
        <v>189</v>
      </c>
      <c r="E121">
        <v>187.2</v>
      </c>
      <c r="F121">
        <v>187.2</v>
      </c>
      <c r="G121">
        <v>97398000</v>
      </c>
      <c r="H121" s="2">
        <f t="shared" si="30"/>
        <v>18232905600</v>
      </c>
      <c r="I121">
        <f t="shared" si="24"/>
        <v>-0.10000000000002274</v>
      </c>
      <c r="J121" t="str">
        <f t="shared" si="31"/>
        <v>高値超、安値超</v>
      </c>
      <c r="L121">
        <f t="shared" si="25"/>
        <v>0.10000000000002274</v>
      </c>
      <c r="M121">
        <f t="shared" si="32"/>
        <v>0.10000000000002274</v>
      </c>
      <c r="N121">
        <f t="shared" si="33"/>
        <v>-0.10000000000002274</v>
      </c>
      <c r="O121" s="2">
        <f t="shared" si="26"/>
        <v>5000</v>
      </c>
      <c r="P121" s="2">
        <f t="shared" si="34"/>
        <v>500.00000000011369</v>
      </c>
      <c r="Q121" s="2">
        <f t="shared" si="27"/>
        <v>936500</v>
      </c>
      <c r="R121" s="2" t="str">
        <f t="shared" si="35"/>
        <v>uri</v>
      </c>
      <c r="S121" s="2" t="str">
        <f t="shared" si="36"/>
        <v>kai</v>
      </c>
      <c r="T121" s="2" t="str">
        <f t="shared" si="37"/>
        <v>uri</v>
      </c>
      <c r="U121" s="2">
        <f t="shared" si="38"/>
        <v>936500</v>
      </c>
      <c r="V121" s="2">
        <f t="shared" si="39"/>
        <v>1080</v>
      </c>
      <c r="W121" s="2" t="str">
        <f t="shared" si="42"/>
        <v/>
      </c>
      <c r="X121" s="2">
        <f t="shared" si="40"/>
        <v>149.84</v>
      </c>
      <c r="Y121" s="6">
        <f t="shared" si="28"/>
        <v>936000</v>
      </c>
      <c r="Z121" s="6">
        <f t="shared" si="29"/>
        <v>0</v>
      </c>
      <c r="AA121" s="4">
        <f>SUM(P121:$P$1480)+$Z$25</f>
        <v>2176000.0000000028</v>
      </c>
      <c r="AB121" s="4">
        <f>SUM(V121:$W$1480)</f>
        <v>834710.16000000096</v>
      </c>
      <c r="AC121" s="4">
        <f t="shared" si="41"/>
        <v>1240000.0000000028</v>
      </c>
    </row>
    <row r="122" spans="1:29" x14ac:dyDescent="0.15">
      <c r="A122" s="22">
        <v>1</v>
      </c>
      <c r="B122" s="1">
        <v>42969</v>
      </c>
      <c r="C122">
        <v>187.5</v>
      </c>
      <c r="D122">
        <v>188</v>
      </c>
      <c r="E122">
        <v>187</v>
      </c>
      <c r="F122">
        <v>187.3</v>
      </c>
      <c r="G122">
        <v>90237300</v>
      </c>
      <c r="H122" s="2">
        <f t="shared" si="30"/>
        <v>16901446290.000002</v>
      </c>
      <c r="I122">
        <f t="shared" si="24"/>
        <v>-0.19999999999998863</v>
      </c>
      <c r="J122" t="str">
        <f t="shared" si="31"/>
        <v>高値割、安値割</v>
      </c>
      <c r="L122">
        <f t="shared" si="25"/>
        <v>-0.19999999999998863</v>
      </c>
      <c r="M122">
        <f t="shared" si="32"/>
        <v>-0.19999999999998863</v>
      </c>
      <c r="N122">
        <f t="shared" si="33"/>
        <v>-0.19999999999998863</v>
      </c>
      <c r="O122" s="2">
        <f t="shared" si="26"/>
        <v>5000</v>
      </c>
      <c r="P122" s="2">
        <f t="shared" si="34"/>
        <v>-999.99999999994316</v>
      </c>
      <c r="Q122" s="2">
        <f t="shared" si="27"/>
        <v>937500</v>
      </c>
      <c r="R122" s="2" t="str">
        <f t="shared" si="35"/>
        <v>kai</v>
      </c>
      <c r="S122" s="2" t="str">
        <f t="shared" si="36"/>
        <v>kai</v>
      </c>
      <c r="T122" s="2" t="str">
        <f t="shared" si="37"/>
        <v>kai</v>
      </c>
      <c r="U122" s="2">
        <f t="shared" si="38"/>
        <v>937500</v>
      </c>
      <c r="V122" s="2">
        <f t="shared" si="39"/>
        <v>1080</v>
      </c>
      <c r="W122" s="2">
        <f t="shared" si="42"/>
        <v>150</v>
      </c>
      <c r="X122" s="2" t="str">
        <f t="shared" si="40"/>
        <v/>
      </c>
      <c r="Y122" s="6">
        <f t="shared" si="28"/>
        <v>936500</v>
      </c>
      <c r="Z122" s="6">
        <f t="shared" si="29"/>
        <v>0</v>
      </c>
      <c r="AA122" s="4">
        <f>SUM(P122:$P$1480)+$Z$25</f>
        <v>2175500.0000000028</v>
      </c>
      <c r="AB122" s="4">
        <f>SUM(V122:$W$1480)</f>
        <v>833630.16000000096</v>
      </c>
      <c r="AC122" s="4">
        <f t="shared" si="41"/>
        <v>1239000.0000000028</v>
      </c>
    </row>
    <row r="123" spans="1:29" x14ac:dyDescent="0.15">
      <c r="A123" s="22">
        <v>1</v>
      </c>
      <c r="B123" s="1">
        <v>42968</v>
      </c>
      <c r="C123">
        <v>189.2</v>
      </c>
      <c r="D123">
        <v>189.3</v>
      </c>
      <c r="E123">
        <v>187.5</v>
      </c>
      <c r="F123">
        <v>187.5</v>
      </c>
      <c r="G123">
        <v>98491400</v>
      </c>
      <c r="H123" s="2">
        <f t="shared" si="30"/>
        <v>18467137500</v>
      </c>
      <c r="I123">
        <f t="shared" si="24"/>
        <v>-1.5</v>
      </c>
      <c r="J123" t="str">
        <f t="shared" si="31"/>
        <v/>
      </c>
      <c r="L123">
        <f t="shared" si="25"/>
        <v>1.5</v>
      </c>
      <c r="M123">
        <f t="shared" si="32"/>
        <v>1.5</v>
      </c>
      <c r="N123">
        <f t="shared" si="33"/>
        <v>-1.5</v>
      </c>
      <c r="O123" s="2">
        <f t="shared" si="26"/>
        <v>5000</v>
      </c>
      <c r="P123" s="2">
        <f t="shared" si="34"/>
        <v>7500</v>
      </c>
      <c r="Q123" s="2">
        <f t="shared" si="27"/>
        <v>945000</v>
      </c>
      <c r="R123" s="2" t="str">
        <f t="shared" si="35"/>
        <v>uri</v>
      </c>
      <c r="S123" s="2" t="str">
        <f t="shared" si="36"/>
        <v>kai</v>
      </c>
      <c r="T123" s="2" t="str">
        <f t="shared" si="37"/>
        <v>uri</v>
      </c>
      <c r="U123" s="2" t="str">
        <f t="shared" si="38"/>
        <v/>
      </c>
      <c r="V123" s="2" t="str">
        <f t="shared" si="39"/>
        <v/>
      </c>
      <c r="W123" s="2" t="str">
        <f t="shared" si="42"/>
        <v/>
      </c>
      <c r="X123" s="2">
        <f t="shared" si="40"/>
        <v>75.599999999999994</v>
      </c>
      <c r="Y123" s="6">
        <f t="shared" si="28"/>
        <v>937500</v>
      </c>
      <c r="Z123" s="6">
        <f t="shared" si="29"/>
        <v>0</v>
      </c>
      <c r="AA123" s="4">
        <f>SUM(P123:$P$1480)+$Z$25</f>
        <v>2176500.0000000028</v>
      </c>
      <c r="AB123" s="4">
        <f>SUM(V123:$W$1480)</f>
        <v>832400.16000000096</v>
      </c>
      <c r="AC123" s="4">
        <f t="shared" si="41"/>
        <v>1239000.0000000028</v>
      </c>
    </row>
    <row r="124" spans="1:29" x14ac:dyDescent="0.15">
      <c r="A124" s="22">
        <v>1</v>
      </c>
      <c r="B124" s="1">
        <v>42965</v>
      </c>
      <c r="C124">
        <v>188.5</v>
      </c>
      <c r="D124">
        <v>189.1</v>
      </c>
      <c r="E124">
        <v>187.8</v>
      </c>
      <c r="F124">
        <v>189</v>
      </c>
      <c r="G124">
        <v>144651400</v>
      </c>
      <c r="H124" s="2">
        <f t="shared" si="30"/>
        <v>27339114600</v>
      </c>
      <c r="I124">
        <f t="shared" si="24"/>
        <v>-1.8000000000000114</v>
      </c>
      <c r="J124" t="str">
        <f t="shared" si="31"/>
        <v>高値割、安値割</v>
      </c>
      <c r="L124">
        <f t="shared" si="25"/>
        <v>1.8000000000000114</v>
      </c>
      <c r="M124">
        <f t="shared" si="32"/>
        <v>1.8000000000000114</v>
      </c>
      <c r="N124">
        <f t="shared" si="33"/>
        <v>-1.8000000000000114</v>
      </c>
      <c r="O124" s="2">
        <f t="shared" si="26"/>
        <v>5000</v>
      </c>
      <c r="P124" s="2">
        <f t="shared" si="34"/>
        <v>9000.0000000000564</v>
      </c>
      <c r="Q124" s="2">
        <f t="shared" si="27"/>
        <v>954000</v>
      </c>
      <c r="R124" s="2" t="str">
        <f t="shared" si="35"/>
        <v>uri</v>
      </c>
      <c r="S124" s="2" t="str">
        <f t="shared" si="36"/>
        <v>kai</v>
      </c>
      <c r="T124" s="2" t="str">
        <f t="shared" si="37"/>
        <v>uri</v>
      </c>
      <c r="U124" s="2">
        <f t="shared" si="38"/>
        <v>954000</v>
      </c>
      <c r="V124" s="2">
        <f t="shared" si="39"/>
        <v>1080</v>
      </c>
      <c r="W124" s="2" t="str">
        <f t="shared" si="42"/>
        <v/>
      </c>
      <c r="X124" s="2">
        <f t="shared" si="40"/>
        <v>152.63999999999999</v>
      </c>
      <c r="Y124" s="6">
        <f t="shared" si="28"/>
        <v>945000</v>
      </c>
      <c r="Z124" s="6">
        <f t="shared" si="29"/>
        <v>0</v>
      </c>
      <c r="AA124" s="4">
        <f>SUM(P124:$P$1480)+$Z$25</f>
        <v>2169000.0000000028</v>
      </c>
      <c r="AB124" s="4">
        <f>SUM(V124:$W$1480)</f>
        <v>832400.16000000096</v>
      </c>
      <c r="AC124" s="4">
        <f t="shared" si="41"/>
        <v>1224000.0000000028</v>
      </c>
    </row>
    <row r="125" spans="1:29" x14ac:dyDescent="0.15">
      <c r="A125" s="22">
        <v>1</v>
      </c>
      <c r="B125" s="1">
        <v>42964</v>
      </c>
      <c r="C125">
        <v>190.9</v>
      </c>
      <c r="D125">
        <v>191.5</v>
      </c>
      <c r="E125">
        <v>190.1</v>
      </c>
      <c r="F125">
        <v>190.8</v>
      </c>
      <c r="G125">
        <v>66786600</v>
      </c>
      <c r="H125" s="2">
        <f t="shared" si="30"/>
        <v>12742883280</v>
      </c>
      <c r="I125">
        <f t="shared" si="24"/>
        <v>-0.79999999999998295</v>
      </c>
      <c r="J125" t="str">
        <f t="shared" si="31"/>
        <v>高値割、安値割</v>
      </c>
      <c r="L125">
        <f t="shared" si="25"/>
        <v>-0.79999999999998295</v>
      </c>
      <c r="M125">
        <f t="shared" si="32"/>
        <v>-0.79999999999998295</v>
      </c>
      <c r="N125">
        <f t="shared" si="33"/>
        <v>-0.79999999999998295</v>
      </c>
      <c r="O125" s="2">
        <f t="shared" si="26"/>
        <v>5000</v>
      </c>
      <c r="P125" s="2">
        <f t="shared" si="34"/>
        <v>-3999.9999999999145</v>
      </c>
      <c r="Q125" s="2">
        <f t="shared" si="27"/>
        <v>958000</v>
      </c>
      <c r="R125" s="2" t="str">
        <f t="shared" si="35"/>
        <v>kai</v>
      </c>
      <c r="S125" s="2" t="str">
        <f t="shared" si="36"/>
        <v>kai</v>
      </c>
      <c r="T125" s="2" t="str">
        <f t="shared" si="37"/>
        <v>kai</v>
      </c>
      <c r="U125" s="2" t="str">
        <f t="shared" si="38"/>
        <v/>
      </c>
      <c r="V125" s="2" t="str">
        <f t="shared" si="39"/>
        <v/>
      </c>
      <c r="W125" s="2">
        <f t="shared" si="42"/>
        <v>76.64</v>
      </c>
      <c r="X125" s="2" t="str">
        <f t="shared" si="40"/>
        <v/>
      </c>
      <c r="Y125" s="6">
        <f t="shared" si="28"/>
        <v>954000</v>
      </c>
      <c r="Z125" s="6">
        <f t="shared" si="29"/>
        <v>0</v>
      </c>
      <c r="AA125" s="4">
        <f>SUM(P125:$P$1480)+$Z$25</f>
        <v>2160000.0000000028</v>
      </c>
      <c r="AB125" s="4">
        <f>SUM(V125:$W$1480)</f>
        <v>831320.16000000096</v>
      </c>
      <c r="AC125" s="4">
        <f t="shared" si="41"/>
        <v>1206000.0000000028</v>
      </c>
    </row>
    <row r="126" spans="1:29" x14ac:dyDescent="0.15">
      <c r="A126" s="22">
        <v>1</v>
      </c>
      <c r="B126" s="1">
        <v>42963</v>
      </c>
      <c r="C126">
        <v>190.9</v>
      </c>
      <c r="D126">
        <v>192.2</v>
      </c>
      <c r="E126">
        <v>190.5</v>
      </c>
      <c r="F126">
        <v>191.6</v>
      </c>
      <c r="G126">
        <v>71853700</v>
      </c>
      <c r="H126" s="2">
        <f t="shared" si="30"/>
        <v>13767168920</v>
      </c>
      <c r="I126">
        <f t="shared" si="24"/>
        <v>0.59999999999999432</v>
      </c>
      <c r="J126" t="str">
        <f t="shared" si="31"/>
        <v/>
      </c>
      <c r="L126">
        <f t="shared" si="25"/>
        <v>0.59999999999999432</v>
      </c>
      <c r="M126">
        <f t="shared" si="32"/>
        <v>0.59999999999999432</v>
      </c>
      <c r="N126">
        <f t="shared" si="33"/>
        <v>-0.59999999999999432</v>
      </c>
      <c r="O126" s="2">
        <f t="shared" si="26"/>
        <v>5000</v>
      </c>
      <c r="P126" s="2">
        <f t="shared" si="34"/>
        <v>2999.9999999999718</v>
      </c>
      <c r="Q126" s="2">
        <f t="shared" si="27"/>
        <v>955000</v>
      </c>
      <c r="R126" s="2" t="str">
        <f t="shared" si="35"/>
        <v>kai</v>
      </c>
      <c r="S126" s="2" t="str">
        <f t="shared" si="36"/>
        <v>uri</v>
      </c>
      <c r="T126" s="2" t="str">
        <f t="shared" si="37"/>
        <v>kai</v>
      </c>
      <c r="U126" s="2">
        <f t="shared" si="38"/>
        <v>955000</v>
      </c>
      <c r="V126" s="2">
        <f t="shared" si="39"/>
        <v>1080</v>
      </c>
      <c r="W126" s="2">
        <f t="shared" si="42"/>
        <v>152.80000000000001</v>
      </c>
      <c r="X126" s="2" t="str">
        <f t="shared" si="40"/>
        <v/>
      </c>
      <c r="Y126" s="6">
        <f t="shared" si="28"/>
        <v>958000</v>
      </c>
      <c r="Z126" s="6">
        <f t="shared" si="29"/>
        <v>0</v>
      </c>
      <c r="AA126" s="4">
        <f>SUM(P126:$P$1480)+$Z$25</f>
        <v>2164000.0000000023</v>
      </c>
      <c r="AB126" s="4">
        <f>SUM(V126:$W$1480)</f>
        <v>831243.52000000095</v>
      </c>
      <c r="AC126" s="4">
        <f t="shared" si="41"/>
        <v>1206000.0000000023</v>
      </c>
    </row>
    <row r="127" spans="1:29" x14ac:dyDescent="0.15">
      <c r="A127" s="22">
        <v>1</v>
      </c>
      <c r="B127" s="1">
        <v>42962</v>
      </c>
      <c r="C127">
        <v>190.7</v>
      </c>
      <c r="D127">
        <v>193</v>
      </c>
      <c r="E127">
        <v>190.5</v>
      </c>
      <c r="F127">
        <v>191</v>
      </c>
      <c r="G127">
        <v>135150800</v>
      </c>
      <c r="H127" s="2">
        <f t="shared" si="30"/>
        <v>25813802800</v>
      </c>
      <c r="I127">
        <f t="shared" si="24"/>
        <v>2.6999999999999886</v>
      </c>
      <c r="J127" t="str">
        <f t="shared" si="31"/>
        <v>高値超、安値超</v>
      </c>
      <c r="L127">
        <f t="shared" si="25"/>
        <v>-2.6999999999999886</v>
      </c>
      <c r="M127">
        <f t="shared" si="32"/>
        <v>-2.6999999999999886</v>
      </c>
      <c r="N127">
        <f t="shared" si="33"/>
        <v>2.6999999999999886</v>
      </c>
      <c r="O127" s="2">
        <f t="shared" si="26"/>
        <v>5000</v>
      </c>
      <c r="P127" s="2">
        <f t="shared" si="34"/>
        <v>-13499.999999999944</v>
      </c>
      <c r="Q127" s="2">
        <f t="shared" si="27"/>
        <v>941500</v>
      </c>
      <c r="R127" s="2" t="str">
        <f t="shared" si="35"/>
        <v>uri</v>
      </c>
      <c r="S127" s="2" t="str">
        <f t="shared" si="36"/>
        <v>kai</v>
      </c>
      <c r="T127" s="2" t="str">
        <f t="shared" si="37"/>
        <v>uri</v>
      </c>
      <c r="U127" s="2" t="str">
        <f t="shared" si="38"/>
        <v/>
      </c>
      <c r="V127" s="2" t="str">
        <f t="shared" si="39"/>
        <v/>
      </c>
      <c r="W127" s="2" t="str">
        <f t="shared" si="42"/>
        <v/>
      </c>
      <c r="X127" s="2">
        <f t="shared" si="40"/>
        <v>75.319999999999993</v>
      </c>
      <c r="Y127" s="6">
        <f t="shared" si="28"/>
        <v>955000</v>
      </c>
      <c r="Z127" s="6">
        <f t="shared" si="29"/>
        <v>0</v>
      </c>
      <c r="AA127" s="4">
        <f>SUM(P127:$P$1480)+$Z$25</f>
        <v>2161000.0000000023</v>
      </c>
      <c r="AB127" s="4">
        <f>SUM(V127:$W$1480)</f>
        <v>830010.7200000009</v>
      </c>
      <c r="AC127" s="4">
        <f t="shared" si="41"/>
        <v>1206000.0000000023</v>
      </c>
    </row>
    <row r="128" spans="1:29" x14ac:dyDescent="0.15">
      <c r="A128" s="22">
        <v>1</v>
      </c>
      <c r="B128" s="1">
        <v>42961</v>
      </c>
      <c r="C128">
        <v>188</v>
      </c>
      <c r="D128">
        <v>189.2</v>
      </c>
      <c r="E128">
        <v>187</v>
      </c>
      <c r="F128">
        <v>188.3</v>
      </c>
      <c r="G128">
        <v>189692900</v>
      </c>
      <c r="H128" s="2">
        <f t="shared" si="30"/>
        <v>35719173070</v>
      </c>
      <c r="I128">
        <f t="shared" si="24"/>
        <v>-2.5999999999999943</v>
      </c>
      <c r="J128" t="str">
        <f t="shared" si="31"/>
        <v>高値割、安値割</v>
      </c>
      <c r="L128">
        <f t="shared" si="25"/>
        <v>2.5999999999999943</v>
      </c>
      <c r="M128">
        <f t="shared" si="32"/>
        <v>2.5999999999999943</v>
      </c>
      <c r="N128">
        <f t="shared" si="33"/>
        <v>-2.5999999999999943</v>
      </c>
      <c r="O128" s="2">
        <f t="shared" si="26"/>
        <v>5000</v>
      </c>
      <c r="P128" s="2">
        <f t="shared" si="34"/>
        <v>12999.999999999971</v>
      </c>
      <c r="Q128" s="2">
        <f t="shared" si="27"/>
        <v>954500</v>
      </c>
      <c r="R128" s="2" t="str">
        <f t="shared" si="35"/>
        <v>uri</v>
      </c>
      <c r="S128" s="2" t="str">
        <f t="shared" si="36"/>
        <v>kai</v>
      </c>
      <c r="T128" s="2" t="str">
        <f t="shared" si="37"/>
        <v>uri</v>
      </c>
      <c r="U128" s="2" t="str">
        <f t="shared" si="38"/>
        <v/>
      </c>
      <c r="V128" s="2" t="str">
        <f t="shared" si="39"/>
        <v/>
      </c>
      <c r="W128" s="2" t="str">
        <f t="shared" si="42"/>
        <v/>
      </c>
      <c r="X128" s="2">
        <f t="shared" si="40"/>
        <v>76.36</v>
      </c>
      <c r="Y128" s="6">
        <f t="shared" si="28"/>
        <v>941500</v>
      </c>
      <c r="Z128" s="6">
        <f t="shared" si="29"/>
        <v>0</v>
      </c>
      <c r="AA128" s="4">
        <f>SUM(P128:$P$1480)+$Z$25</f>
        <v>2174500.0000000028</v>
      </c>
      <c r="AB128" s="4">
        <f>SUM(V128:$W$1480)</f>
        <v>830010.7200000009</v>
      </c>
      <c r="AC128" s="4">
        <f t="shared" si="41"/>
        <v>1233000.0000000028</v>
      </c>
    </row>
    <row r="129" spans="1:29" x14ac:dyDescent="0.15">
      <c r="A129" s="22">
        <v>1</v>
      </c>
      <c r="B129" s="1">
        <v>42957</v>
      </c>
      <c r="C129">
        <v>192.8</v>
      </c>
      <c r="D129">
        <v>192.9</v>
      </c>
      <c r="E129">
        <v>190.4</v>
      </c>
      <c r="F129">
        <v>190.9</v>
      </c>
      <c r="G129">
        <v>173780100</v>
      </c>
      <c r="H129" s="2">
        <f t="shared" si="30"/>
        <v>33174621090</v>
      </c>
      <c r="I129">
        <f t="shared" si="24"/>
        <v>-2.7999999999999829</v>
      </c>
      <c r="J129" t="str">
        <f t="shared" si="31"/>
        <v>高値割、安値割</v>
      </c>
      <c r="L129">
        <f t="shared" si="25"/>
        <v>2.7999999999999829</v>
      </c>
      <c r="M129">
        <f t="shared" si="32"/>
        <v>2.7999999999999829</v>
      </c>
      <c r="N129">
        <f t="shared" si="33"/>
        <v>-2.7999999999999829</v>
      </c>
      <c r="O129" s="2">
        <f t="shared" si="26"/>
        <v>5000</v>
      </c>
      <c r="P129" s="2">
        <f t="shared" si="34"/>
        <v>13999.999999999915</v>
      </c>
      <c r="Q129" s="2">
        <f t="shared" si="27"/>
        <v>968500</v>
      </c>
      <c r="R129" s="2" t="str">
        <f t="shared" si="35"/>
        <v>uri</v>
      </c>
      <c r="S129" s="2" t="str">
        <f t="shared" si="36"/>
        <v>kai</v>
      </c>
      <c r="T129" s="2" t="str">
        <f t="shared" si="37"/>
        <v>uri</v>
      </c>
      <c r="U129" s="2" t="str">
        <f t="shared" si="38"/>
        <v/>
      </c>
      <c r="V129" s="2" t="str">
        <f t="shared" si="39"/>
        <v/>
      </c>
      <c r="W129" s="2" t="str">
        <f t="shared" si="42"/>
        <v/>
      </c>
      <c r="X129" s="2">
        <f t="shared" si="40"/>
        <v>77.48</v>
      </c>
      <c r="Y129" s="6">
        <f t="shared" si="28"/>
        <v>954500</v>
      </c>
      <c r="Z129" s="6">
        <f t="shared" si="29"/>
        <v>0</v>
      </c>
      <c r="AA129" s="4">
        <f>SUM(P129:$P$1480)+$Z$25</f>
        <v>2161500.0000000023</v>
      </c>
      <c r="AB129" s="4">
        <f>SUM(V129:$W$1480)</f>
        <v>830010.7200000009</v>
      </c>
      <c r="AC129" s="4">
        <f t="shared" si="41"/>
        <v>1207000.0000000023</v>
      </c>
    </row>
    <row r="130" spans="1:29" x14ac:dyDescent="0.15">
      <c r="A130" s="22">
        <v>1</v>
      </c>
      <c r="B130" s="1">
        <v>42956</v>
      </c>
      <c r="C130">
        <v>194.1</v>
      </c>
      <c r="D130">
        <v>194.4</v>
      </c>
      <c r="E130">
        <v>193</v>
      </c>
      <c r="F130">
        <v>193.7</v>
      </c>
      <c r="G130">
        <v>119620800</v>
      </c>
      <c r="H130" s="2">
        <f t="shared" si="30"/>
        <v>23170548960</v>
      </c>
      <c r="I130">
        <f t="shared" si="24"/>
        <v>-1</v>
      </c>
      <c r="J130" t="str">
        <f t="shared" si="31"/>
        <v>高値割、安値割</v>
      </c>
      <c r="L130">
        <f t="shared" si="25"/>
        <v>1</v>
      </c>
      <c r="M130">
        <f t="shared" si="32"/>
        <v>1</v>
      </c>
      <c r="N130">
        <f t="shared" si="33"/>
        <v>-1</v>
      </c>
      <c r="O130" s="2">
        <f t="shared" si="26"/>
        <v>5000</v>
      </c>
      <c r="P130" s="2">
        <f t="shared" si="34"/>
        <v>5000</v>
      </c>
      <c r="Q130" s="2">
        <f t="shared" si="27"/>
        <v>973500</v>
      </c>
      <c r="R130" s="2" t="str">
        <f t="shared" si="35"/>
        <v>uri</v>
      </c>
      <c r="S130" s="2" t="str">
        <f t="shared" si="36"/>
        <v>kai</v>
      </c>
      <c r="T130" s="2" t="str">
        <f t="shared" si="37"/>
        <v>uri</v>
      </c>
      <c r="U130" s="2">
        <f t="shared" si="38"/>
        <v>973500</v>
      </c>
      <c r="V130" s="2">
        <f t="shared" si="39"/>
        <v>1080</v>
      </c>
      <c r="W130" s="2" t="str">
        <f t="shared" si="42"/>
        <v/>
      </c>
      <c r="X130" s="2">
        <f t="shared" si="40"/>
        <v>155.76</v>
      </c>
      <c r="Y130" s="6">
        <f t="shared" si="28"/>
        <v>968500</v>
      </c>
      <c r="Z130" s="6">
        <f t="shared" si="29"/>
        <v>0</v>
      </c>
      <c r="AA130" s="4">
        <f>SUM(P130:$P$1480)+$Z$25</f>
        <v>2147500.0000000028</v>
      </c>
      <c r="AB130" s="4">
        <f>SUM(V130:$W$1480)</f>
        <v>830010.7200000009</v>
      </c>
      <c r="AC130" s="4">
        <f t="shared" si="41"/>
        <v>1179000.0000000028</v>
      </c>
    </row>
    <row r="131" spans="1:29" x14ac:dyDescent="0.15">
      <c r="A131" s="22">
        <v>1</v>
      </c>
      <c r="B131" s="1">
        <v>42955</v>
      </c>
      <c r="C131">
        <v>195</v>
      </c>
      <c r="D131">
        <v>195.1</v>
      </c>
      <c r="E131">
        <v>194.2</v>
      </c>
      <c r="F131">
        <v>194.7</v>
      </c>
      <c r="G131">
        <v>69322400</v>
      </c>
      <c r="H131" s="2">
        <f t="shared" si="30"/>
        <v>13497071280</v>
      </c>
      <c r="I131">
        <f t="shared" si="24"/>
        <v>-0.40000000000000568</v>
      </c>
      <c r="J131" t="str">
        <f t="shared" si="31"/>
        <v>高値割、安値割</v>
      </c>
      <c r="L131">
        <f t="shared" si="25"/>
        <v>-0.40000000000000568</v>
      </c>
      <c r="M131">
        <f t="shared" si="32"/>
        <v>-0.40000000000000568</v>
      </c>
      <c r="N131">
        <f t="shared" si="33"/>
        <v>0.40000000000000568</v>
      </c>
      <c r="O131" s="2">
        <f t="shared" si="26"/>
        <v>5000</v>
      </c>
      <c r="P131" s="2">
        <f t="shared" si="34"/>
        <v>-2000.0000000000284</v>
      </c>
      <c r="Q131" s="2">
        <f t="shared" si="27"/>
        <v>975500</v>
      </c>
      <c r="R131" s="2" t="str">
        <f t="shared" si="35"/>
        <v>kai</v>
      </c>
      <c r="S131" s="2" t="str">
        <f t="shared" si="36"/>
        <v>uri</v>
      </c>
      <c r="T131" s="2" t="str">
        <f t="shared" si="37"/>
        <v>kai</v>
      </c>
      <c r="U131" s="2">
        <f t="shared" si="38"/>
        <v>975500</v>
      </c>
      <c r="V131" s="2">
        <f t="shared" si="39"/>
        <v>1080</v>
      </c>
      <c r="W131" s="2">
        <f t="shared" si="42"/>
        <v>156.08000000000001</v>
      </c>
      <c r="X131" s="2" t="str">
        <f t="shared" si="40"/>
        <v/>
      </c>
      <c r="Y131" s="6">
        <f t="shared" si="28"/>
        <v>973500</v>
      </c>
      <c r="Z131" s="6">
        <f t="shared" si="29"/>
        <v>0</v>
      </c>
      <c r="AA131" s="4">
        <f>SUM(P131:$P$1480)+$Z$25</f>
        <v>2142500.0000000028</v>
      </c>
      <c r="AB131" s="4">
        <f>SUM(V131:$W$1480)</f>
        <v>828930.72000000079</v>
      </c>
      <c r="AC131" s="4">
        <f t="shared" si="41"/>
        <v>1169000.0000000028</v>
      </c>
    </row>
    <row r="132" spans="1:29" x14ac:dyDescent="0.15">
      <c r="A132" s="22">
        <v>1</v>
      </c>
      <c r="B132" s="1">
        <v>42954</v>
      </c>
      <c r="C132">
        <v>194.8</v>
      </c>
      <c r="D132">
        <v>195.6</v>
      </c>
      <c r="E132">
        <v>194.7</v>
      </c>
      <c r="F132">
        <v>195.1</v>
      </c>
      <c r="G132">
        <v>76664900</v>
      </c>
      <c r="H132" s="2">
        <f t="shared" si="30"/>
        <v>14957321990</v>
      </c>
      <c r="I132">
        <f t="shared" si="24"/>
        <v>1.4000000000000057</v>
      </c>
      <c r="J132" t="str">
        <f t="shared" si="31"/>
        <v>高値超、安値超</v>
      </c>
      <c r="L132">
        <f t="shared" si="25"/>
        <v>-1.4000000000000057</v>
      </c>
      <c r="M132">
        <f t="shared" si="32"/>
        <v>-1.4000000000000057</v>
      </c>
      <c r="N132">
        <f t="shared" si="33"/>
        <v>1.4000000000000057</v>
      </c>
      <c r="O132" s="2">
        <f t="shared" si="26"/>
        <v>5000</v>
      </c>
      <c r="P132" s="2">
        <f t="shared" si="34"/>
        <v>-7000.0000000000282</v>
      </c>
      <c r="Q132" s="2">
        <f t="shared" si="27"/>
        <v>968500</v>
      </c>
      <c r="R132" s="2" t="str">
        <f t="shared" si="35"/>
        <v>uri</v>
      </c>
      <c r="S132" s="2" t="str">
        <f t="shared" si="36"/>
        <v>kai</v>
      </c>
      <c r="T132" s="2" t="str">
        <f t="shared" si="37"/>
        <v>uri</v>
      </c>
      <c r="U132" s="2" t="str">
        <f t="shared" si="38"/>
        <v/>
      </c>
      <c r="V132" s="2" t="str">
        <f t="shared" si="39"/>
        <v/>
      </c>
      <c r="W132" s="2" t="str">
        <f t="shared" si="42"/>
        <v/>
      </c>
      <c r="X132" s="2">
        <f t="shared" si="40"/>
        <v>77.48</v>
      </c>
      <c r="Y132" s="6">
        <f t="shared" si="28"/>
        <v>975500</v>
      </c>
      <c r="Z132" s="6">
        <f t="shared" si="29"/>
        <v>0</v>
      </c>
      <c r="AA132" s="4">
        <f>SUM(P132:$P$1480)+$Z$25</f>
        <v>2144500.0000000028</v>
      </c>
      <c r="AB132" s="4">
        <f>SUM(V132:$W$1480)</f>
        <v>827694.64000000095</v>
      </c>
      <c r="AC132" s="4">
        <f t="shared" si="41"/>
        <v>1169000.0000000028</v>
      </c>
    </row>
    <row r="133" spans="1:29" x14ac:dyDescent="0.15">
      <c r="A133" s="22">
        <v>1</v>
      </c>
      <c r="B133" s="1">
        <v>42951</v>
      </c>
      <c r="C133">
        <v>193.9</v>
      </c>
      <c r="D133">
        <v>194.1</v>
      </c>
      <c r="E133">
        <v>193.5</v>
      </c>
      <c r="F133">
        <v>193.7</v>
      </c>
      <c r="G133">
        <v>73709200</v>
      </c>
      <c r="H133" s="2">
        <f t="shared" si="30"/>
        <v>14277472040</v>
      </c>
      <c r="I133">
        <f t="shared" si="24"/>
        <v>-0.70000000000001705</v>
      </c>
      <c r="J133" t="str">
        <f t="shared" si="31"/>
        <v>高値割、安値割</v>
      </c>
      <c r="L133">
        <f t="shared" si="25"/>
        <v>0.70000000000001705</v>
      </c>
      <c r="M133">
        <f t="shared" si="32"/>
        <v>0.70000000000001705</v>
      </c>
      <c r="N133">
        <f t="shared" si="33"/>
        <v>-0.70000000000001705</v>
      </c>
      <c r="O133" s="2">
        <f t="shared" si="26"/>
        <v>5000</v>
      </c>
      <c r="P133" s="2">
        <f t="shared" si="34"/>
        <v>3500.0000000000855</v>
      </c>
      <c r="Q133" s="2">
        <f t="shared" si="27"/>
        <v>972000</v>
      </c>
      <c r="R133" s="2" t="str">
        <f t="shared" si="35"/>
        <v>uri</v>
      </c>
      <c r="S133" s="2" t="str">
        <f t="shared" si="36"/>
        <v>kai</v>
      </c>
      <c r="T133" s="2" t="str">
        <f t="shared" si="37"/>
        <v>uri</v>
      </c>
      <c r="U133" s="2">
        <f t="shared" si="38"/>
        <v>972000</v>
      </c>
      <c r="V133" s="2">
        <f t="shared" si="39"/>
        <v>1080</v>
      </c>
      <c r="W133" s="2" t="str">
        <f t="shared" si="42"/>
        <v/>
      </c>
      <c r="X133" s="2">
        <f t="shared" si="40"/>
        <v>155.52000000000001</v>
      </c>
      <c r="Y133" s="6">
        <f t="shared" si="28"/>
        <v>968500</v>
      </c>
      <c r="Z133" s="6">
        <f t="shared" si="29"/>
        <v>0</v>
      </c>
      <c r="AA133" s="4">
        <f>SUM(P133:$P$1480)+$Z$25</f>
        <v>2151500.0000000023</v>
      </c>
      <c r="AB133" s="4">
        <f>SUM(V133:$W$1480)</f>
        <v>827694.64000000095</v>
      </c>
      <c r="AC133" s="4">
        <f t="shared" si="41"/>
        <v>1183000.0000000023</v>
      </c>
    </row>
    <row r="134" spans="1:29" x14ac:dyDescent="0.15">
      <c r="A134" s="22">
        <v>1</v>
      </c>
      <c r="B134" s="1">
        <v>42950</v>
      </c>
      <c r="C134">
        <v>194.5</v>
      </c>
      <c r="D134">
        <v>194.9</v>
      </c>
      <c r="E134">
        <v>193.8</v>
      </c>
      <c r="F134">
        <v>194.4</v>
      </c>
      <c r="G134">
        <v>98621000</v>
      </c>
      <c r="H134" s="2">
        <f t="shared" si="30"/>
        <v>19171922400</v>
      </c>
      <c r="I134">
        <f t="shared" si="24"/>
        <v>9.9999999999994316E-2</v>
      </c>
      <c r="J134" t="str">
        <f t="shared" si="31"/>
        <v>高値割、安値割</v>
      </c>
      <c r="L134">
        <f t="shared" si="25"/>
        <v>9.9999999999994316E-2</v>
      </c>
      <c r="M134">
        <f t="shared" si="32"/>
        <v>9.9999999999994316E-2</v>
      </c>
      <c r="N134">
        <f t="shared" si="33"/>
        <v>-9.9999999999994316E-2</v>
      </c>
      <c r="O134" s="2">
        <f t="shared" si="26"/>
        <v>5000</v>
      </c>
      <c r="P134" s="2">
        <f t="shared" si="34"/>
        <v>499.99999999997158</v>
      </c>
      <c r="Q134" s="2">
        <f t="shared" si="27"/>
        <v>971500</v>
      </c>
      <c r="R134" s="2" t="str">
        <f t="shared" si="35"/>
        <v>kai</v>
      </c>
      <c r="S134" s="2" t="str">
        <f t="shared" si="36"/>
        <v>uri</v>
      </c>
      <c r="T134" s="2" t="str">
        <f t="shared" si="37"/>
        <v>kai</v>
      </c>
      <c r="U134" s="2">
        <f t="shared" si="38"/>
        <v>971500</v>
      </c>
      <c r="V134" s="2">
        <f t="shared" si="39"/>
        <v>1080</v>
      </c>
      <c r="W134" s="2">
        <f t="shared" si="42"/>
        <v>155.44</v>
      </c>
      <c r="X134" s="2" t="str">
        <f t="shared" si="40"/>
        <v/>
      </c>
      <c r="Y134" s="6">
        <f t="shared" si="28"/>
        <v>972000</v>
      </c>
      <c r="Z134" s="6">
        <f t="shared" si="29"/>
        <v>0</v>
      </c>
      <c r="AA134" s="4">
        <f>SUM(P134:$P$1480)+$Z$25</f>
        <v>2148000.0000000023</v>
      </c>
      <c r="AB134" s="4">
        <f>SUM(V134:$W$1480)</f>
        <v>826614.64000000095</v>
      </c>
      <c r="AC134" s="4">
        <f t="shared" si="41"/>
        <v>1176000.0000000023</v>
      </c>
    </row>
    <row r="135" spans="1:29" x14ac:dyDescent="0.15">
      <c r="A135" s="22">
        <v>1</v>
      </c>
      <c r="B135" s="1">
        <v>42949</v>
      </c>
      <c r="C135">
        <v>196.5</v>
      </c>
      <c r="D135">
        <v>196.6</v>
      </c>
      <c r="E135">
        <v>194.3</v>
      </c>
      <c r="F135">
        <v>194.3</v>
      </c>
      <c r="G135">
        <v>119619100</v>
      </c>
      <c r="H135" s="2">
        <f t="shared" si="30"/>
        <v>23241991130</v>
      </c>
      <c r="I135">
        <f t="shared" si="24"/>
        <v>-1</v>
      </c>
      <c r="J135" t="str">
        <f t="shared" si="31"/>
        <v>高値超、安値超</v>
      </c>
      <c r="L135">
        <f t="shared" si="25"/>
        <v>1</v>
      </c>
      <c r="M135">
        <f t="shared" si="32"/>
        <v>1</v>
      </c>
      <c r="N135">
        <f t="shared" si="33"/>
        <v>-1</v>
      </c>
      <c r="O135" s="2">
        <f t="shared" si="26"/>
        <v>5000</v>
      </c>
      <c r="P135" s="2">
        <f t="shared" si="34"/>
        <v>5000</v>
      </c>
      <c r="Q135" s="2">
        <f t="shared" si="27"/>
        <v>976500</v>
      </c>
      <c r="R135" s="2" t="str">
        <f t="shared" si="35"/>
        <v>uri</v>
      </c>
      <c r="S135" s="2" t="str">
        <f t="shared" si="36"/>
        <v>kai</v>
      </c>
      <c r="T135" s="2" t="str">
        <f t="shared" si="37"/>
        <v>uri</v>
      </c>
      <c r="U135" s="2">
        <f t="shared" si="38"/>
        <v>976500</v>
      </c>
      <c r="V135" s="2">
        <f t="shared" si="39"/>
        <v>1080</v>
      </c>
      <c r="W135" s="2" t="str">
        <f t="shared" si="42"/>
        <v/>
      </c>
      <c r="X135" s="2">
        <f t="shared" si="40"/>
        <v>156.24</v>
      </c>
      <c r="Y135" s="6">
        <f t="shared" si="28"/>
        <v>971500</v>
      </c>
      <c r="Z135" s="6">
        <f t="shared" si="29"/>
        <v>0</v>
      </c>
      <c r="AA135" s="4">
        <f>SUM(P135:$P$1480)+$Z$25</f>
        <v>2147500.0000000028</v>
      </c>
      <c r="AB135" s="4">
        <f>SUM(V135:$W$1480)</f>
        <v>825379.20000000088</v>
      </c>
      <c r="AC135" s="4">
        <f t="shared" si="41"/>
        <v>1176000.0000000028</v>
      </c>
    </row>
    <row r="136" spans="1:29" x14ac:dyDescent="0.15">
      <c r="A136" s="22">
        <v>1</v>
      </c>
      <c r="B136" s="1">
        <v>42948</v>
      </c>
      <c r="C136">
        <v>195</v>
      </c>
      <c r="D136">
        <v>195.6</v>
      </c>
      <c r="E136">
        <v>194</v>
      </c>
      <c r="F136">
        <v>195.3</v>
      </c>
      <c r="G136">
        <v>175641400</v>
      </c>
      <c r="H136" s="2">
        <f t="shared" si="30"/>
        <v>34302765420.000004</v>
      </c>
      <c r="I136">
        <f t="shared" si="24"/>
        <v>-1.0999999999999943</v>
      </c>
      <c r="J136" t="str">
        <f t="shared" si="31"/>
        <v>高値割、安値割</v>
      </c>
      <c r="L136">
        <f t="shared" si="25"/>
        <v>-1.0999999999999943</v>
      </c>
      <c r="M136">
        <f t="shared" si="32"/>
        <v>-1.0999999999999943</v>
      </c>
      <c r="N136">
        <f t="shared" si="33"/>
        <v>-1.0999999999999943</v>
      </c>
      <c r="O136" s="2">
        <f t="shared" si="26"/>
        <v>5000</v>
      </c>
      <c r="P136" s="2">
        <f t="shared" si="34"/>
        <v>-5499.9999999999718</v>
      </c>
      <c r="Q136" s="2">
        <f t="shared" si="27"/>
        <v>982000</v>
      </c>
      <c r="R136" s="2" t="str">
        <f t="shared" si="35"/>
        <v>kai</v>
      </c>
      <c r="S136" s="2" t="str">
        <f t="shared" si="36"/>
        <v>kai</v>
      </c>
      <c r="T136" s="2" t="str">
        <f t="shared" si="37"/>
        <v>kai</v>
      </c>
      <c r="U136" s="2">
        <f t="shared" si="38"/>
        <v>982000</v>
      </c>
      <c r="V136" s="2">
        <f t="shared" si="39"/>
        <v>1080</v>
      </c>
      <c r="W136" s="2">
        <f t="shared" si="42"/>
        <v>157.12</v>
      </c>
      <c r="X136" s="2" t="str">
        <f t="shared" si="40"/>
        <v/>
      </c>
      <c r="Y136" s="6">
        <f t="shared" si="28"/>
        <v>976500</v>
      </c>
      <c r="Z136" s="6">
        <f t="shared" si="29"/>
        <v>0</v>
      </c>
      <c r="AA136" s="4">
        <f>SUM(P136:$P$1480)+$Z$25</f>
        <v>2142500.0000000028</v>
      </c>
      <c r="AB136" s="4">
        <f>SUM(V136:$W$1480)</f>
        <v>824299.200000001</v>
      </c>
      <c r="AC136" s="4">
        <f t="shared" si="41"/>
        <v>1166000.0000000028</v>
      </c>
    </row>
    <row r="137" spans="1:29" x14ac:dyDescent="0.15">
      <c r="A137" s="22">
        <v>1</v>
      </c>
      <c r="B137" s="1">
        <v>42947</v>
      </c>
      <c r="C137">
        <v>196.1</v>
      </c>
      <c r="D137">
        <v>197.5</v>
      </c>
      <c r="E137">
        <v>195.5</v>
      </c>
      <c r="F137">
        <v>196.4</v>
      </c>
      <c r="G137">
        <v>100368400</v>
      </c>
      <c r="H137" s="2">
        <f t="shared" si="30"/>
        <v>19712353760</v>
      </c>
      <c r="I137">
        <f t="shared" si="24"/>
        <v>-9.9999999999994316E-2</v>
      </c>
      <c r="J137" t="str">
        <f t="shared" si="31"/>
        <v/>
      </c>
      <c r="L137">
        <f t="shared" si="25"/>
        <v>9.9999999999994316E-2</v>
      </c>
      <c r="M137">
        <f t="shared" si="32"/>
        <v>9.9999999999994316E-2</v>
      </c>
      <c r="N137">
        <f t="shared" si="33"/>
        <v>-9.9999999999994316E-2</v>
      </c>
      <c r="O137" s="2">
        <f t="shared" si="26"/>
        <v>5000</v>
      </c>
      <c r="P137" s="2">
        <f t="shared" si="34"/>
        <v>499.99999999997158</v>
      </c>
      <c r="Q137" s="2">
        <f t="shared" si="27"/>
        <v>982500</v>
      </c>
      <c r="R137" s="2" t="str">
        <f t="shared" si="35"/>
        <v>uri</v>
      </c>
      <c r="S137" s="2" t="str">
        <f t="shared" si="36"/>
        <v>kai</v>
      </c>
      <c r="T137" s="2" t="str">
        <f t="shared" si="37"/>
        <v>uri</v>
      </c>
      <c r="U137" s="2" t="str">
        <f t="shared" si="38"/>
        <v/>
      </c>
      <c r="V137" s="2" t="str">
        <f t="shared" si="39"/>
        <v/>
      </c>
      <c r="W137" s="2" t="str">
        <f t="shared" si="42"/>
        <v/>
      </c>
      <c r="X137" s="2">
        <f t="shared" si="40"/>
        <v>78.599999999999994</v>
      </c>
      <c r="Y137" s="6">
        <f t="shared" si="28"/>
        <v>982000</v>
      </c>
      <c r="Z137" s="6">
        <f t="shared" si="29"/>
        <v>0</v>
      </c>
      <c r="AA137" s="4">
        <f>SUM(P137:$P$1480)+$Z$25</f>
        <v>2148000.0000000023</v>
      </c>
      <c r="AB137" s="4">
        <f>SUM(V137:$W$1480)</f>
        <v>823062.08000000101</v>
      </c>
      <c r="AC137" s="4">
        <f t="shared" si="41"/>
        <v>1166000.0000000023</v>
      </c>
    </row>
    <row r="138" spans="1:29" x14ac:dyDescent="0.15">
      <c r="A138" s="22">
        <v>1</v>
      </c>
      <c r="B138" s="1">
        <v>42944</v>
      </c>
      <c r="C138">
        <v>197.4</v>
      </c>
      <c r="D138">
        <v>197.4</v>
      </c>
      <c r="E138">
        <v>195.9</v>
      </c>
      <c r="F138">
        <v>196.5</v>
      </c>
      <c r="G138">
        <v>112848500</v>
      </c>
      <c r="H138" s="2">
        <f t="shared" si="30"/>
        <v>22174730250</v>
      </c>
      <c r="I138">
        <f t="shared" si="24"/>
        <v>-1.3000000000000114</v>
      </c>
      <c r="J138" t="str">
        <f t="shared" si="31"/>
        <v>高値割、安値割</v>
      </c>
      <c r="L138">
        <f t="shared" si="25"/>
        <v>1.3000000000000114</v>
      </c>
      <c r="M138">
        <f t="shared" si="32"/>
        <v>1.3000000000000114</v>
      </c>
      <c r="N138">
        <f t="shared" si="33"/>
        <v>-1.3000000000000114</v>
      </c>
      <c r="O138" s="2">
        <f t="shared" si="26"/>
        <v>5000</v>
      </c>
      <c r="P138" s="2">
        <f t="shared" si="34"/>
        <v>6500.0000000000564</v>
      </c>
      <c r="Q138" s="2">
        <f t="shared" si="27"/>
        <v>989000</v>
      </c>
      <c r="R138" s="2" t="str">
        <f t="shared" si="35"/>
        <v>uri</v>
      </c>
      <c r="S138" s="2" t="str">
        <f t="shared" si="36"/>
        <v>kai</v>
      </c>
      <c r="T138" s="2" t="str">
        <f t="shared" si="37"/>
        <v>uri</v>
      </c>
      <c r="U138" s="2">
        <f t="shared" si="38"/>
        <v>989000</v>
      </c>
      <c r="V138" s="2">
        <f t="shared" si="39"/>
        <v>1080</v>
      </c>
      <c r="W138" s="2" t="str">
        <f t="shared" si="42"/>
        <v/>
      </c>
      <c r="X138" s="2">
        <f t="shared" si="40"/>
        <v>158.24</v>
      </c>
      <c r="Y138" s="6">
        <f t="shared" si="28"/>
        <v>982500</v>
      </c>
      <c r="Z138" s="6">
        <f t="shared" si="29"/>
        <v>0</v>
      </c>
      <c r="AA138" s="4">
        <f>SUM(P138:$P$1480)+$Z$25</f>
        <v>2147500.0000000028</v>
      </c>
      <c r="AB138" s="4">
        <f>SUM(V138:$W$1480)</f>
        <v>823062.08000000101</v>
      </c>
      <c r="AC138" s="4">
        <f t="shared" si="41"/>
        <v>1165000.0000000028</v>
      </c>
    </row>
    <row r="139" spans="1:29" x14ac:dyDescent="0.15">
      <c r="A139" s="22">
        <v>1</v>
      </c>
      <c r="B139" s="1">
        <v>42943</v>
      </c>
      <c r="C139">
        <v>198</v>
      </c>
      <c r="D139">
        <v>198.9</v>
      </c>
      <c r="E139">
        <v>197.1</v>
      </c>
      <c r="F139">
        <v>197.8</v>
      </c>
      <c r="G139">
        <v>79491800</v>
      </c>
      <c r="H139" s="2">
        <f t="shared" si="30"/>
        <v>15723478040</v>
      </c>
      <c r="I139">
        <f t="shared" si="24"/>
        <v>-0.89999999999997726</v>
      </c>
      <c r="J139" t="str">
        <f t="shared" si="31"/>
        <v>高値割、安値割</v>
      </c>
      <c r="L139">
        <f t="shared" si="25"/>
        <v>-0.89999999999997726</v>
      </c>
      <c r="M139">
        <f t="shared" si="32"/>
        <v>-0.89999999999997726</v>
      </c>
      <c r="N139">
        <f t="shared" si="33"/>
        <v>0.89999999999997726</v>
      </c>
      <c r="O139" s="2">
        <f t="shared" si="26"/>
        <v>5000</v>
      </c>
      <c r="P139" s="2">
        <f t="shared" si="34"/>
        <v>-4499.9999999998863</v>
      </c>
      <c r="Q139" s="2">
        <f t="shared" si="27"/>
        <v>993500</v>
      </c>
      <c r="R139" s="2" t="str">
        <f t="shared" si="35"/>
        <v>kai</v>
      </c>
      <c r="S139" s="2" t="str">
        <f t="shared" si="36"/>
        <v>uri</v>
      </c>
      <c r="T139" s="2" t="str">
        <f t="shared" si="37"/>
        <v>kai</v>
      </c>
      <c r="U139" s="2" t="str">
        <f t="shared" si="38"/>
        <v/>
      </c>
      <c r="V139" s="2" t="str">
        <f t="shared" si="39"/>
        <v/>
      </c>
      <c r="W139" s="2">
        <f t="shared" si="42"/>
        <v>79.48</v>
      </c>
      <c r="X139" s="2" t="str">
        <f t="shared" si="40"/>
        <v/>
      </c>
      <c r="Y139" s="6">
        <f t="shared" si="28"/>
        <v>989000</v>
      </c>
      <c r="Z139" s="6">
        <f t="shared" si="29"/>
        <v>0</v>
      </c>
      <c r="AA139" s="4">
        <f>SUM(P139:$P$1480)+$Z$25</f>
        <v>2141000.0000000028</v>
      </c>
      <c r="AB139" s="4">
        <f>SUM(V139:$W$1480)</f>
        <v>821982.08000000089</v>
      </c>
      <c r="AC139" s="4">
        <f t="shared" si="41"/>
        <v>1152000.0000000028</v>
      </c>
    </row>
    <row r="140" spans="1:29" x14ac:dyDescent="0.15">
      <c r="A140" s="22">
        <v>1</v>
      </c>
      <c r="B140" s="1">
        <v>42942</v>
      </c>
      <c r="C140">
        <v>199.2</v>
      </c>
      <c r="D140">
        <v>199.6</v>
      </c>
      <c r="E140">
        <v>198.3</v>
      </c>
      <c r="F140">
        <v>198.7</v>
      </c>
      <c r="G140">
        <v>83229100</v>
      </c>
      <c r="H140" s="2">
        <f t="shared" si="30"/>
        <v>16537622170</v>
      </c>
      <c r="I140">
        <f t="shared" si="24"/>
        <v>2</v>
      </c>
      <c r="J140" t="str">
        <f t="shared" si="31"/>
        <v>高値超、安値超</v>
      </c>
      <c r="L140">
        <f t="shared" si="25"/>
        <v>2</v>
      </c>
      <c r="M140">
        <f t="shared" si="32"/>
        <v>2</v>
      </c>
      <c r="N140">
        <f t="shared" si="33"/>
        <v>-2</v>
      </c>
      <c r="O140" s="2">
        <f t="shared" si="26"/>
        <v>5000</v>
      </c>
      <c r="P140" s="2">
        <f t="shared" si="34"/>
        <v>10000</v>
      </c>
      <c r="Q140" s="2">
        <f t="shared" si="27"/>
        <v>983500</v>
      </c>
      <c r="R140" s="2" t="str">
        <f t="shared" si="35"/>
        <v>kai</v>
      </c>
      <c r="S140" s="2" t="str">
        <f t="shared" si="36"/>
        <v>uri</v>
      </c>
      <c r="T140" s="2" t="str">
        <f t="shared" si="37"/>
        <v>kai</v>
      </c>
      <c r="U140" s="2">
        <f t="shared" si="38"/>
        <v>983500</v>
      </c>
      <c r="V140" s="2">
        <f t="shared" si="39"/>
        <v>1080</v>
      </c>
      <c r="W140" s="2">
        <f t="shared" si="42"/>
        <v>157.36000000000001</v>
      </c>
      <c r="X140" s="2" t="str">
        <f t="shared" si="40"/>
        <v/>
      </c>
      <c r="Y140" s="6">
        <f t="shared" si="28"/>
        <v>993500</v>
      </c>
      <c r="Z140" s="6">
        <f t="shared" si="29"/>
        <v>0</v>
      </c>
      <c r="AA140" s="4">
        <f>SUM(P140:$P$1480)+$Z$25</f>
        <v>2145500.0000000023</v>
      </c>
      <c r="AB140" s="4">
        <f>SUM(V140:$W$1480)</f>
        <v>821902.60000000091</v>
      </c>
      <c r="AC140" s="4">
        <f t="shared" si="41"/>
        <v>1152000.0000000023</v>
      </c>
    </row>
    <row r="141" spans="1:29" x14ac:dyDescent="0.15">
      <c r="A141" s="22">
        <v>1</v>
      </c>
      <c r="B141" s="1">
        <v>42941</v>
      </c>
      <c r="C141">
        <v>196.5</v>
      </c>
      <c r="D141">
        <v>198</v>
      </c>
      <c r="E141">
        <v>196.2</v>
      </c>
      <c r="F141">
        <v>196.7</v>
      </c>
      <c r="G141">
        <v>76231800</v>
      </c>
      <c r="H141" s="2">
        <f t="shared" si="30"/>
        <v>14994795060</v>
      </c>
      <c r="I141">
        <f t="shared" si="24"/>
        <v>0.5</v>
      </c>
      <c r="J141" t="str">
        <f t="shared" si="31"/>
        <v>高値超、安値超</v>
      </c>
      <c r="L141">
        <f t="shared" si="25"/>
        <v>-0.5</v>
      </c>
      <c r="M141">
        <f t="shared" si="32"/>
        <v>-0.5</v>
      </c>
      <c r="N141">
        <f t="shared" si="33"/>
        <v>0.5</v>
      </c>
      <c r="O141" s="2">
        <f t="shared" si="26"/>
        <v>5000</v>
      </c>
      <c r="P141" s="2">
        <f t="shared" si="34"/>
        <v>-2500</v>
      </c>
      <c r="Q141" s="2">
        <f t="shared" si="27"/>
        <v>981000</v>
      </c>
      <c r="R141" s="2" t="str">
        <f t="shared" si="35"/>
        <v>uri</v>
      </c>
      <c r="S141" s="2" t="str">
        <f t="shared" si="36"/>
        <v>kai</v>
      </c>
      <c r="T141" s="2" t="str">
        <f t="shared" si="37"/>
        <v>uri</v>
      </c>
      <c r="U141" s="2" t="str">
        <f t="shared" si="38"/>
        <v/>
      </c>
      <c r="V141" s="2" t="str">
        <f t="shared" si="39"/>
        <v/>
      </c>
      <c r="W141" s="2" t="str">
        <f t="shared" si="42"/>
        <v/>
      </c>
      <c r="X141" s="2">
        <f t="shared" si="40"/>
        <v>78.48</v>
      </c>
      <c r="Y141" s="6">
        <f t="shared" si="28"/>
        <v>983500</v>
      </c>
      <c r="Z141" s="6">
        <f t="shared" si="29"/>
        <v>0</v>
      </c>
      <c r="AA141" s="4">
        <f>SUM(P141:$P$1480)+$Z$25</f>
        <v>2135500.0000000028</v>
      </c>
      <c r="AB141" s="4">
        <f>SUM(V141:$W$1480)</f>
        <v>820665.24000000092</v>
      </c>
      <c r="AC141" s="4">
        <f t="shared" si="41"/>
        <v>1152000.0000000028</v>
      </c>
    </row>
    <row r="142" spans="1:29" x14ac:dyDescent="0.15">
      <c r="A142" s="22">
        <v>1</v>
      </c>
      <c r="B142" s="1">
        <v>42940</v>
      </c>
      <c r="C142">
        <v>197</v>
      </c>
      <c r="D142">
        <v>197</v>
      </c>
      <c r="E142">
        <v>195.3</v>
      </c>
      <c r="F142">
        <v>196.2</v>
      </c>
      <c r="G142">
        <v>138100600</v>
      </c>
      <c r="H142" s="2">
        <f t="shared" si="30"/>
        <v>27095337720</v>
      </c>
      <c r="I142">
        <f t="shared" si="24"/>
        <v>-2.2000000000000171</v>
      </c>
      <c r="J142" t="str">
        <f t="shared" si="31"/>
        <v>高値割、安値割</v>
      </c>
      <c r="L142">
        <f t="shared" si="25"/>
        <v>2.2000000000000171</v>
      </c>
      <c r="M142">
        <f t="shared" si="32"/>
        <v>2.2000000000000171</v>
      </c>
      <c r="N142">
        <f t="shared" si="33"/>
        <v>-2.2000000000000171</v>
      </c>
      <c r="O142" s="2">
        <f t="shared" si="26"/>
        <v>5000</v>
      </c>
      <c r="P142" s="2">
        <f t="shared" si="34"/>
        <v>11000.000000000085</v>
      </c>
      <c r="Q142" s="2">
        <f t="shared" si="27"/>
        <v>992000</v>
      </c>
      <c r="R142" s="2" t="str">
        <f t="shared" si="35"/>
        <v>uri</v>
      </c>
      <c r="S142" s="2" t="str">
        <f t="shared" si="36"/>
        <v>kai</v>
      </c>
      <c r="T142" s="2" t="str">
        <f t="shared" si="37"/>
        <v>uri</v>
      </c>
      <c r="U142" s="2">
        <f t="shared" si="38"/>
        <v>992000</v>
      </c>
      <c r="V142" s="2">
        <f t="shared" si="39"/>
        <v>1080</v>
      </c>
      <c r="W142" s="2" t="str">
        <f t="shared" si="42"/>
        <v/>
      </c>
      <c r="X142" s="2">
        <f t="shared" si="40"/>
        <v>158.72</v>
      </c>
      <c r="Y142" s="6">
        <f t="shared" si="28"/>
        <v>981000</v>
      </c>
      <c r="Z142" s="6">
        <f t="shared" si="29"/>
        <v>0</v>
      </c>
      <c r="AA142" s="4">
        <f>SUM(P142:$P$1480)+$Z$25</f>
        <v>2138000.0000000023</v>
      </c>
      <c r="AB142" s="4">
        <f>SUM(V142:$W$1480)</f>
        <v>820665.24000000092</v>
      </c>
      <c r="AC142" s="4">
        <f t="shared" si="41"/>
        <v>1157000.0000000023</v>
      </c>
    </row>
    <row r="143" spans="1:29" x14ac:dyDescent="0.15">
      <c r="A143" s="22">
        <v>1</v>
      </c>
      <c r="B143" s="1">
        <v>42937</v>
      </c>
      <c r="C143">
        <v>198.6</v>
      </c>
      <c r="D143">
        <v>198.8</v>
      </c>
      <c r="E143">
        <v>198</v>
      </c>
      <c r="F143">
        <v>198.4</v>
      </c>
      <c r="G143">
        <v>80061900</v>
      </c>
      <c r="H143" s="2">
        <f t="shared" si="30"/>
        <v>15884280960</v>
      </c>
      <c r="I143">
        <f t="shared" si="24"/>
        <v>-0.90000000000000568</v>
      </c>
      <c r="J143" t="str">
        <f t="shared" si="31"/>
        <v>高値割、安値割</v>
      </c>
      <c r="L143">
        <f t="shared" si="25"/>
        <v>-0.90000000000000568</v>
      </c>
      <c r="M143">
        <f t="shared" si="32"/>
        <v>-0.90000000000000568</v>
      </c>
      <c r="N143">
        <f t="shared" si="33"/>
        <v>0.90000000000000568</v>
      </c>
      <c r="O143" s="2">
        <f t="shared" si="26"/>
        <v>5000</v>
      </c>
      <c r="P143" s="2">
        <f t="shared" si="34"/>
        <v>-4500.0000000000282</v>
      </c>
      <c r="Q143" s="2">
        <f t="shared" si="27"/>
        <v>996500</v>
      </c>
      <c r="R143" s="2" t="str">
        <f t="shared" si="35"/>
        <v>kai</v>
      </c>
      <c r="S143" s="2" t="str">
        <f t="shared" si="36"/>
        <v>uri</v>
      </c>
      <c r="T143" s="2" t="str">
        <f t="shared" si="37"/>
        <v>kai</v>
      </c>
      <c r="U143" s="2">
        <f t="shared" si="38"/>
        <v>996500</v>
      </c>
      <c r="V143" s="2">
        <f t="shared" si="39"/>
        <v>1080</v>
      </c>
      <c r="W143" s="2">
        <f t="shared" si="42"/>
        <v>159.44</v>
      </c>
      <c r="X143" s="2" t="str">
        <f t="shared" si="40"/>
        <v/>
      </c>
      <c r="Y143" s="6">
        <f t="shared" si="28"/>
        <v>992000</v>
      </c>
      <c r="Z143" s="6">
        <f t="shared" si="29"/>
        <v>0</v>
      </c>
      <c r="AA143" s="4">
        <f>SUM(P143:$P$1480)+$Z$25</f>
        <v>2127000.0000000023</v>
      </c>
      <c r="AB143" s="4">
        <f>SUM(V143:$W$1480)</f>
        <v>819585.24000000092</v>
      </c>
      <c r="AC143" s="4">
        <f t="shared" si="41"/>
        <v>1135000.0000000023</v>
      </c>
    </row>
    <row r="144" spans="1:29" x14ac:dyDescent="0.15">
      <c r="A144" s="22">
        <v>1</v>
      </c>
      <c r="B144" s="1">
        <v>42936</v>
      </c>
      <c r="C144">
        <v>198.7</v>
      </c>
      <c r="D144">
        <v>199.5</v>
      </c>
      <c r="E144">
        <v>198.1</v>
      </c>
      <c r="F144">
        <v>199.3</v>
      </c>
      <c r="G144">
        <v>70121800</v>
      </c>
      <c r="H144" s="2">
        <f t="shared" si="30"/>
        <v>13975274740</v>
      </c>
      <c r="I144">
        <f t="shared" si="24"/>
        <v>0.70000000000001705</v>
      </c>
      <c r="J144" t="str">
        <f t="shared" si="31"/>
        <v>高値超、安値超</v>
      </c>
      <c r="L144">
        <f t="shared" si="25"/>
        <v>-0.70000000000001705</v>
      </c>
      <c r="M144">
        <f t="shared" si="32"/>
        <v>-0.70000000000001705</v>
      </c>
      <c r="N144">
        <f t="shared" si="33"/>
        <v>0.70000000000001705</v>
      </c>
      <c r="O144" s="2">
        <f t="shared" si="26"/>
        <v>5000</v>
      </c>
      <c r="P144" s="2">
        <f t="shared" si="34"/>
        <v>-3500.0000000000855</v>
      </c>
      <c r="Q144" s="2">
        <f t="shared" si="27"/>
        <v>993000</v>
      </c>
      <c r="R144" s="2" t="str">
        <f t="shared" si="35"/>
        <v>uri</v>
      </c>
      <c r="S144" s="2" t="str">
        <f t="shared" si="36"/>
        <v>kai</v>
      </c>
      <c r="T144" s="2" t="str">
        <f t="shared" si="37"/>
        <v>uri</v>
      </c>
      <c r="U144" s="2" t="str">
        <f t="shared" si="38"/>
        <v/>
      </c>
      <c r="V144" s="2" t="str">
        <f t="shared" si="39"/>
        <v/>
      </c>
      <c r="W144" s="2" t="str">
        <f t="shared" si="42"/>
        <v/>
      </c>
      <c r="X144" s="2">
        <f t="shared" si="40"/>
        <v>79.44</v>
      </c>
      <c r="Y144" s="6">
        <f t="shared" si="28"/>
        <v>996500</v>
      </c>
      <c r="Z144" s="6">
        <f t="shared" si="29"/>
        <v>0</v>
      </c>
      <c r="AA144" s="4">
        <f>SUM(P144:$P$1480)+$Z$25</f>
        <v>2131500.0000000028</v>
      </c>
      <c r="AB144" s="4">
        <f>SUM(V144:$W$1480)</f>
        <v>818345.80000000098</v>
      </c>
      <c r="AC144" s="4">
        <f t="shared" si="41"/>
        <v>1135000.0000000028</v>
      </c>
    </row>
    <row r="145" spans="1:29" x14ac:dyDescent="0.15">
      <c r="A145" s="22">
        <v>1</v>
      </c>
      <c r="B145" s="1">
        <v>42935</v>
      </c>
      <c r="C145">
        <v>198.2</v>
      </c>
      <c r="D145">
        <v>199.2</v>
      </c>
      <c r="E145">
        <v>197.6</v>
      </c>
      <c r="F145">
        <v>198.6</v>
      </c>
      <c r="G145">
        <v>75330300</v>
      </c>
      <c r="H145" s="2">
        <f t="shared" si="30"/>
        <v>14960597580</v>
      </c>
      <c r="I145">
        <f t="shared" si="24"/>
        <v>-0.70000000000001705</v>
      </c>
      <c r="J145" t="str">
        <f t="shared" si="31"/>
        <v>高値割、安値割</v>
      </c>
      <c r="L145">
        <f t="shared" si="25"/>
        <v>0.70000000000001705</v>
      </c>
      <c r="M145">
        <f t="shared" si="32"/>
        <v>0.70000000000001705</v>
      </c>
      <c r="N145">
        <f t="shared" si="33"/>
        <v>-0.70000000000001705</v>
      </c>
      <c r="O145" s="2">
        <f t="shared" si="26"/>
        <v>5000</v>
      </c>
      <c r="P145" s="2">
        <f t="shared" si="34"/>
        <v>3500.0000000000855</v>
      </c>
      <c r="Q145" s="2">
        <f t="shared" si="27"/>
        <v>996500</v>
      </c>
      <c r="R145" s="2" t="str">
        <f t="shared" si="35"/>
        <v>uri</v>
      </c>
      <c r="S145" s="2" t="str">
        <f t="shared" si="36"/>
        <v>kai</v>
      </c>
      <c r="T145" s="2" t="str">
        <f t="shared" si="37"/>
        <v>uri</v>
      </c>
      <c r="U145" s="2">
        <f t="shared" si="38"/>
        <v>996500</v>
      </c>
      <c r="V145" s="2">
        <f t="shared" si="39"/>
        <v>1080</v>
      </c>
      <c r="W145" s="2" t="str">
        <f t="shared" si="42"/>
        <v/>
      </c>
      <c r="X145" s="2">
        <f t="shared" si="40"/>
        <v>159.44</v>
      </c>
      <c r="Y145" s="6">
        <f t="shared" si="28"/>
        <v>993000</v>
      </c>
      <c r="Z145" s="6">
        <f t="shared" si="29"/>
        <v>0</v>
      </c>
      <c r="AA145" s="4">
        <f>SUM(P145:$P$1480)+$Z$25</f>
        <v>2135000.0000000028</v>
      </c>
      <c r="AB145" s="4">
        <f>SUM(V145:$W$1480)</f>
        <v>818345.80000000098</v>
      </c>
      <c r="AC145" s="4">
        <f t="shared" si="41"/>
        <v>1142000.0000000028</v>
      </c>
    </row>
    <row r="146" spans="1:29" x14ac:dyDescent="0.15">
      <c r="A146" s="22">
        <v>1</v>
      </c>
      <c r="B146" s="1">
        <v>42934</v>
      </c>
      <c r="C146">
        <v>199.6</v>
      </c>
      <c r="D146">
        <v>199.7</v>
      </c>
      <c r="E146">
        <v>198.3</v>
      </c>
      <c r="F146">
        <v>199.3</v>
      </c>
      <c r="G146">
        <v>97725200</v>
      </c>
      <c r="H146" s="2">
        <f t="shared" si="30"/>
        <v>19476632360</v>
      </c>
      <c r="I146">
        <f t="shared" si="24"/>
        <v>-1.6999999999999886</v>
      </c>
      <c r="J146" t="str">
        <f t="shared" si="31"/>
        <v>高値割、安値割</v>
      </c>
      <c r="L146">
        <f t="shared" si="25"/>
        <v>-1.6999999999999886</v>
      </c>
      <c r="M146">
        <f t="shared" si="32"/>
        <v>-1.6999999999999886</v>
      </c>
      <c r="N146">
        <f t="shared" si="33"/>
        <v>-1.6999999999999886</v>
      </c>
      <c r="O146" s="2">
        <f t="shared" si="26"/>
        <v>5000</v>
      </c>
      <c r="P146" s="2">
        <f t="shared" si="34"/>
        <v>-8499.9999999999436</v>
      </c>
      <c r="Q146" s="2">
        <f t="shared" si="27"/>
        <v>1005000</v>
      </c>
      <c r="R146" s="2" t="str">
        <f t="shared" si="35"/>
        <v>kai</v>
      </c>
      <c r="S146" s="2" t="str">
        <f t="shared" si="36"/>
        <v>kai</v>
      </c>
      <c r="T146" s="2" t="str">
        <f t="shared" si="37"/>
        <v>kai</v>
      </c>
      <c r="U146" s="2">
        <f t="shared" si="38"/>
        <v>1005000</v>
      </c>
      <c r="V146" s="2">
        <f t="shared" si="39"/>
        <v>1512</v>
      </c>
      <c r="W146" s="2">
        <f t="shared" si="42"/>
        <v>160.80000000000001</v>
      </c>
      <c r="X146" s="2" t="str">
        <f t="shared" si="40"/>
        <v/>
      </c>
      <c r="Y146" s="6">
        <f t="shared" si="28"/>
        <v>996500</v>
      </c>
      <c r="Z146" s="6">
        <f t="shared" si="29"/>
        <v>0</v>
      </c>
      <c r="AA146" s="4">
        <f>SUM(P146:$P$1480)+$Z$25</f>
        <v>2131500.0000000028</v>
      </c>
      <c r="AB146" s="4">
        <f>SUM(V146:$W$1480)</f>
        <v>817265.80000000098</v>
      </c>
      <c r="AC146" s="4">
        <f t="shared" si="41"/>
        <v>1135000.0000000028</v>
      </c>
    </row>
    <row r="147" spans="1:29" x14ac:dyDescent="0.15">
      <c r="A147" s="22">
        <v>1</v>
      </c>
      <c r="B147" s="1">
        <v>42930</v>
      </c>
      <c r="C147">
        <v>201</v>
      </c>
      <c r="D147">
        <v>201.6</v>
      </c>
      <c r="E147">
        <v>200.2</v>
      </c>
      <c r="F147">
        <v>201</v>
      </c>
      <c r="G147">
        <v>83331600</v>
      </c>
      <c r="H147" s="2">
        <f t="shared" si="30"/>
        <v>16749651600</v>
      </c>
      <c r="I147">
        <f t="shared" si="24"/>
        <v>1.0999999999999943</v>
      </c>
      <c r="J147" t="str">
        <f t="shared" si="31"/>
        <v/>
      </c>
      <c r="L147">
        <f t="shared" si="25"/>
        <v>-1.0999999999999943</v>
      </c>
      <c r="M147">
        <f t="shared" si="32"/>
        <v>-1.0999999999999943</v>
      </c>
      <c r="N147">
        <f t="shared" si="33"/>
        <v>1.0999999999999943</v>
      </c>
      <c r="O147" s="2">
        <f t="shared" si="26"/>
        <v>5000</v>
      </c>
      <c r="P147" s="2">
        <f t="shared" si="34"/>
        <v>-5499.9999999999718</v>
      </c>
      <c r="Q147" s="2">
        <f t="shared" si="27"/>
        <v>999500</v>
      </c>
      <c r="R147" s="2" t="str">
        <f t="shared" si="35"/>
        <v>uri</v>
      </c>
      <c r="S147" s="2" t="str">
        <f t="shared" si="36"/>
        <v>kai</v>
      </c>
      <c r="T147" s="2" t="str">
        <f t="shared" si="37"/>
        <v>uri</v>
      </c>
      <c r="U147" s="2" t="str">
        <f t="shared" si="38"/>
        <v/>
      </c>
      <c r="V147" s="2" t="str">
        <f t="shared" si="39"/>
        <v/>
      </c>
      <c r="W147" s="2" t="str">
        <f t="shared" si="42"/>
        <v/>
      </c>
      <c r="X147" s="2">
        <f t="shared" si="40"/>
        <v>79.959999999999994</v>
      </c>
      <c r="Y147" s="6">
        <f t="shared" si="28"/>
        <v>1005000</v>
      </c>
      <c r="Z147" s="6">
        <f t="shared" si="29"/>
        <v>0</v>
      </c>
      <c r="AA147" s="4">
        <f>SUM(P147:$P$1480)+$Z$25</f>
        <v>2140000.0000000023</v>
      </c>
      <c r="AB147" s="4">
        <f>SUM(V147:$W$1480)</f>
        <v>815593.00000000093</v>
      </c>
      <c r="AC147" s="4">
        <f t="shared" si="41"/>
        <v>1135000.0000000023</v>
      </c>
    </row>
    <row r="148" spans="1:29" x14ac:dyDescent="0.15">
      <c r="A148" s="22">
        <v>1</v>
      </c>
      <c r="B148" s="1">
        <v>42929</v>
      </c>
      <c r="C148">
        <v>202.2</v>
      </c>
      <c r="D148">
        <v>202.6</v>
      </c>
      <c r="E148">
        <v>199.7</v>
      </c>
      <c r="F148">
        <v>199.9</v>
      </c>
      <c r="G148">
        <v>127636300</v>
      </c>
      <c r="H148" s="2">
        <f t="shared" si="30"/>
        <v>25514496370</v>
      </c>
      <c r="I148">
        <f t="shared" si="24"/>
        <v>-2.6999999999999886</v>
      </c>
      <c r="J148" t="str">
        <f t="shared" si="31"/>
        <v>高値割、安値割</v>
      </c>
      <c r="L148">
        <f t="shared" si="25"/>
        <v>2.6999999999999886</v>
      </c>
      <c r="M148">
        <f t="shared" si="32"/>
        <v>2.6999999999999886</v>
      </c>
      <c r="N148">
        <f t="shared" si="33"/>
        <v>-2.6999999999999886</v>
      </c>
      <c r="O148" s="2">
        <f t="shared" si="26"/>
        <v>5000</v>
      </c>
      <c r="P148" s="2">
        <f t="shared" si="34"/>
        <v>13499.999999999944</v>
      </c>
      <c r="Q148" s="2">
        <f t="shared" si="27"/>
        <v>1013000</v>
      </c>
      <c r="R148" s="2" t="str">
        <f t="shared" si="35"/>
        <v>uri</v>
      </c>
      <c r="S148" s="2" t="str">
        <f t="shared" si="36"/>
        <v>kai</v>
      </c>
      <c r="T148" s="2" t="str">
        <f t="shared" si="37"/>
        <v>uri</v>
      </c>
      <c r="U148" s="2">
        <f t="shared" si="38"/>
        <v>1013000</v>
      </c>
      <c r="V148" s="2">
        <f t="shared" si="39"/>
        <v>1512</v>
      </c>
      <c r="W148" s="2" t="str">
        <f t="shared" si="42"/>
        <v/>
      </c>
      <c r="X148" s="2">
        <f t="shared" si="40"/>
        <v>162.08000000000001</v>
      </c>
      <c r="Y148" s="6">
        <f t="shared" si="28"/>
        <v>999500</v>
      </c>
      <c r="Z148" s="6">
        <f t="shared" si="29"/>
        <v>0</v>
      </c>
      <c r="AA148" s="4">
        <f>SUM(P148:$P$1480)+$Z$25</f>
        <v>2145500.0000000023</v>
      </c>
      <c r="AB148" s="4">
        <f>SUM(V148:$W$1480)</f>
        <v>815593.00000000093</v>
      </c>
      <c r="AC148" s="4">
        <f t="shared" si="41"/>
        <v>1146000.0000000023</v>
      </c>
    </row>
    <row r="149" spans="1:29" x14ac:dyDescent="0.15">
      <c r="A149" s="22">
        <v>1</v>
      </c>
      <c r="B149" s="1">
        <v>42928</v>
      </c>
      <c r="C149">
        <v>204.3</v>
      </c>
      <c r="D149">
        <v>204.4</v>
      </c>
      <c r="E149">
        <v>202.6</v>
      </c>
      <c r="F149">
        <v>202.6</v>
      </c>
      <c r="G149">
        <v>84792600</v>
      </c>
      <c r="H149" s="2">
        <f t="shared" si="30"/>
        <v>17178980760</v>
      </c>
      <c r="I149">
        <f t="shared" si="24"/>
        <v>-2.4000000000000057</v>
      </c>
      <c r="J149" t="str">
        <f t="shared" si="31"/>
        <v>高値割、安値割</v>
      </c>
      <c r="L149">
        <f t="shared" si="25"/>
        <v>-2.4000000000000057</v>
      </c>
      <c r="M149">
        <f t="shared" si="32"/>
        <v>-2.4000000000000057</v>
      </c>
      <c r="N149">
        <f t="shared" si="33"/>
        <v>-2.4000000000000057</v>
      </c>
      <c r="O149" s="2">
        <f t="shared" si="26"/>
        <v>5000</v>
      </c>
      <c r="P149" s="2">
        <f t="shared" si="34"/>
        <v>-12000.000000000029</v>
      </c>
      <c r="Q149" s="2">
        <f t="shared" si="27"/>
        <v>1025000</v>
      </c>
      <c r="R149" s="2" t="str">
        <f t="shared" si="35"/>
        <v>kai</v>
      </c>
      <c r="S149" s="2" t="str">
        <f t="shared" si="36"/>
        <v>kai</v>
      </c>
      <c r="T149" s="2" t="str">
        <f t="shared" si="37"/>
        <v>kai</v>
      </c>
      <c r="U149" s="2">
        <f t="shared" si="38"/>
        <v>1025000</v>
      </c>
      <c r="V149" s="2">
        <f t="shared" si="39"/>
        <v>1512</v>
      </c>
      <c r="W149" s="2">
        <f t="shared" si="42"/>
        <v>164</v>
      </c>
      <c r="X149" s="2" t="str">
        <f t="shared" si="40"/>
        <v/>
      </c>
      <c r="Y149" s="6">
        <f t="shared" si="28"/>
        <v>1013000</v>
      </c>
      <c r="Z149" s="6">
        <f t="shared" si="29"/>
        <v>0</v>
      </c>
      <c r="AA149" s="4">
        <f>SUM(P149:$P$1480)+$Z$25</f>
        <v>2132000.0000000023</v>
      </c>
      <c r="AB149" s="4">
        <f>SUM(V149:$W$1480)</f>
        <v>814081.00000000105</v>
      </c>
      <c r="AC149" s="4">
        <f t="shared" si="41"/>
        <v>1119000.0000000023</v>
      </c>
    </row>
    <row r="150" spans="1:29" x14ac:dyDescent="0.15">
      <c r="A150" s="22">
        <v>1</v>
      </c>
      <c r="B150" s="1">
        <v>42927</v>
      </c>
      <c r="C150">
        <v>204.9</v>
      </c>
      <c r="D150">
        <v>205.4</v>
      </c>
      <c r="E150">
        <v>204.4</v>
      </c>
      <c r="F150">
        <v>205</v>
      </c>
      <c r="G150">
        <v>66906900</v>
      </c>
      <c r="H150" s="2">
        <f t="shared" si="30"/>
        <v>13715914500</v>
      </c>
      <c r="I150">
        <f t="shared" si="24"/>
        <v>0.40000000000000568</v>
      </c>
      <c r="J150" t="str">
        <f t="shared" si="31"/>
        <v/>
      </c>
      <c r="L150">
        <f t="shared" si="25"/>
        <v>-0.40000000000000568</v>
      </c>
      <c r="M150">
        <f t="shared" si="32"/>
        <v>-0.40000000000000568</v>
      </c>
      <c r="N150">
        <f t="shared" si="33"/>
        <v>0.40000000000000568</v>
      </c>
      <c r="O150" s="2">
        <f t="shared" si="26"/>
        <v>5000</v>
      </c>
      <c r="P150" s="2">
        <f t="shared" si="34"/>
        <v>-2000.0000000000284</v>
      </c>
      <c r="Q150" s="2">
        <f t="shared" si="27"/>
        <v>1023000</v>
      </c>
      <c r="R150" s="2" t="str">
        <f t="shared" si="35"/>
        <v>uri</v>
      </c>
      <c r="S150" s="2" t="str">
        <f t="shared" si="36"/>
        <v>kai</v>
      </c>
      <c r="T150" s="2" t="str">
        <f t="shared" si="37"/>
        <v>uri</v>
      </c>
      <c r="U150" s="2" t="str">
        <f t="shared" si="38"/>
        <v/>
      </c>
      <c r="V150" s="2" t="str">
        <f t="shared" si="39"/>
        <v/>
      </c>
      <c r="W150" s="2" t="str">
        <f t="shared" si="42"/>
        <v/>
      </c>
      <c r="X150" s="2">
        <f t="shared" si="40"/>
        <v>81.84</v>
      </c>
      <c r="Y150" s="6">
        <f t="shared" si="28"/>
        <v>1025000</v>
      </c>
      <c r="Z150" s="6">
        <f t="shared" si="29"/>
        <v>0</v>
      </c>
      <c r="AA150" s="4">
        <f>SUM(P150:$P$1480)+$Z$25</f>
        <v>2144000.0000000023</v>
      </c>
      <c r="AB150" s="4">
        <f>SUM(V150:$W$1480)</f>
        <v>812405.00000000105</v>
      </c>
      <c r="AC150" s="4">
        <f t="shared" si="41"/>
        <v>1119000.0000000023</v>
      </c>
    </row>
    <row r="151" spans="1:29" x14ac:dyDescent="0.15">
      <c r="A151" s="22">
        <v>1</v>
      </c>
      <c r="B151" s="1">
        <v>42926</v>
      </c>
      <c r="C151">
        <v>206.7</v>
      </c>
      <c r="D151">
        <v>206.7</v>
      </c>
      <c r="E151">
        <v>204</v>
      </c>
      <c r="F151">
        <v>204.6</v>
      </c>
      <c r="G151">
        <v>99857400</v>
      </c>
      <c r="H151" s="2">
        <f t="shared" si="30"/>
        <v>20430824040</v>
      </c>
      <c r="I151">
        <f t="shared" si="24"/>
        <v>-1.3000000000000114</v>
      </c>
      <c r="J151" t="str">
        <f t="shared" si="31"/>
        <v>高値割、安値割</v>
      </c>
      <c r="L151">
        <f t="shared" si="25"/>
        <v>1.3000000000000114</v>
      </c>
      <c r="M151">
        <f t="shared" si="32"/>
        <v>1.3000000000000114</v>
      </c>
      <c r="N151">
        <f t="shared" si="33"/>
        <v>-1.3000000000000114</v>
      </c>
      <c r="O151" s="2">
        <f t="shared" si="26"/>
        <v>5000</v>
      </c>
      <c r="P151" s="2">
        <f t="shared" si="34"/>
        <v>6500.0000000000564</v>
      </c>
      <c r="Q151" s="2">
        <f t="shared" si="27"/>
        <v>1029500</v>
      </c>
      <c r="R151" s="2" t="str">
        <f t="shared" si="35"/>
        <v>uri</v>
      </c>
      <c r="S151" s="2" t="str">
        <f t="shared" si="36"/>
        <v>kai</v>
      </c>
      <c r="T151" s="2" t="str">
        <f t="shared" si="37"/>
        <v>uri</v>
      </c>
      <c r="U151" s="2">
        <f t="shared" si="38"/>
        <v>1029500</v>
      </c>
      <c r="V151" s="2">
        <f t="shared" si="39"/>
        <v>1512</v>
      </c>
      <c r="W151" s="2" t="str">
        <f t="shared" si="42"/>
        <v/>
      </c>
      <c r="X151" s="2">
        <f t="shared" si="40"/>
        <v>164.72</v>
      </c>
      <c r="Y151" s="6">
        <f t="shared" si="28"/>
        <v>1023000</v>
      </c>
      <c r="Z151" s="6">
        <f t="shared" si="29"/>
        <v>0</v>
      </c>
      <c r="AA151" s="4">
        <f>SUM(P151:$P$1480)+$Z$25</f>
        <v>2146000.0000000023</v>
      </c>
      <c r="AB151" s="4">
        <f>SUM(V151:$W$1480)</f>
        <v>812405.00000000105</v>
      </c>
      <c r="AC151" s="4">
        <f t="shared" si="41"/>
        <v>1123000.0000000023</v>
      </c>
    </row>
    <row r="152" spans="1:29" x14ac:dyDescent="0.15">
      <c r="A152" s="22">
        <v>1</v>
      </c>
      <c r="B152" s="1">
        <v>42923</v>
      </c>
      <c r="C152">
        <v>205.4</v>
      </c>
      <c r="D152">
        <v>207.4</v>
      </c>
      <c r="E152">
        <v>205.3</v>
      </c>
      <c r="F152">
        <v>205.9</v>
      </c>
      <c r="G152">
        <v>92695000</v>
      </c>
      <c r="H152" s="2">
        <f t="shared" si="30"/>
        <v>19085900500</v>
      </c>
      <c r="I152">
        <f t="shared" si="24"/>
        <v>-1.6999999999999886</v>
      </c>
      <c r="J152" t="str">
        <f t="shared" si="31"/>
        <v>高値割、安値割</v>
      </c>
      <c r="L152">
        <f t="shared" si="25"/>
        <v>-1.6999999999999886</v>
      </c>
      <c r="M152">
        <f t="shared" si="32"/>
        <v>-1.6999999999999886</v>
      </c>
      <c r="N152">
        <f t="shared" si="33"/>
        <v>1.6999999999999886</v>
      </c>
      <c r="O152" s="2">
        <f t="shared" si="26"/>
        <v>5000</v>
      </c>
      <c r="P152" s="2">
        <f t="shared" si="34"/>
        <v>-8499.9999999999436</v>
      </c>
      <c r="Q152" s="2">
        <f t="shared" si="27"/>
        <v>1038000</v>
      </c>
      <c r="R152" s="2" t="str">
        <f t="shared" si="35"/>
        <v>kai</v>
      </c>
      <c r="S152" s="2" t="str">
        <f t="shared" si="36"/>
        <v>uri</v>
      </c>
      <c r="T152" s="2" t="str">
        <f t="shared" si="37"/>
        <v>kai</v>
      </c>
      <c r="U152" s="2" t="str">
        <f t="shared" si="38"/>
        <v/>
      </c>
      <c r="V152" s="2" t="str">
        <f t="shared" si="39"/>
        <v/>
      </c>
      <c r="W152" s="2">
        <f t="shared" si="42"/>
        <v>83.04</v>
      </c>
      <c r="X152" s="2" t="str">
        <f t="shared" si="40"/>
        <v/>
      </c>
      <c r="Y152" s="6">
        <f t="shared" si="28"/>
        <v>1029500</v>
      </c>
      <c r="Z152" s="6">
        <f t="shared" si="29"/>
        <v>0</v>
      </c>
      <c r="AA152" s="4">
        <f>SUM(P152:$P$1480)+$Z$25</f>
        <v>2139500.0000000023</v>
      </c>
      <c r="AB152" s="4">
        <f>SUM(V152:$W$1480)</f>
        <v>810893.00000000105</v>
      </c>
      <c r="AC152" s="4">
        <f t="shared" si="41"/>
        <v>1110000.0000000023</v>
      </c>
    </row>
    <row r="153" spans="1:29" x14ac:dyDescent="0.15">
      <c r="A153" s="22">
        <v>1</v>
      </c>
      <c r="B153" s="1">
        <v>42922</v>
      </c>
      <c r="C153">
        <v>208.9</v>
      </c>
      <c r="D153">
        <v>208.9</v>
      </c>
      <c r="E153">
        <v>207.1</v>
      </c>
      <c r="F153">
        <v>207.6</v>
      </c>
      <c r="G153">
        <v>92104400</v>
      </c>
      <c r="H153" s="2">
        <f t="shared" si="30"/>
        <v>19120873440</v>
      </c>
      <c r="I153">
        <f t="shared" si="24"/>
        <v>-0.90000000000000568</v>
      </c>
      <c r="J153" t="str">
        <f t="shared" si="31"/>
        <v>高値超、安値超</v>
      </c>
      <c r="L153">
        <f t="shared" si="25"/>
        <v>-0.90000000000000568</v>
      </c>
      <c r="M153">
        <f t="shared" si="32"/>
        <v>-0.90000000000000568</v>
      </c>
      <c r="N153">
        <f t="shared" si="33"/>
        <v>0.90000000000000568</v>
      </c>
      <c r="O153" s="2">
        <f t="shared" si="26"/>
        <v>5000</v>
      </c>
      <c r="P153" s="2">
        <f t="shared" si="34"/>
        <v>-4500.0000000000282</v>
      </c>
      <c r="Q153" s="2">
        <f t="shared" si="27"/>
        <v>1042500</v>
      </c>
      <c r="R153" s="2" t="str">
        <f t="shared" si="35"/>
        <v>kai</v>
      </c>
      <c r="S153" s="2" t="str">
        <f t="shared" si="36"/>
        <v>uri</v>
      </c>
      <c r="T153" s="2" t="str">
        <f t="shared" si="37"/>
        <v>kai</v>
      </c>
      <c r="U153" s="2" t="str">
        <f t="shared" si="38"/>
        <v/>
      </c>
      <c r="V153" s="2" t="str">
        <f t="shared" si="39"/>
        <v/>
      </c>
      <c r="W153" s="2">
        <f t="shared" si="42"/>
        <v>83.4</v>
      </c>
      <c r="X153" s="2" t="str">
        <f t="shared" si="40"/>
        <v/>
      </c>
      <c r="Y153" s="6">
        <f t="shared" si="28"/>
        <v>1038000</v>
      </c>
      <c r="Z153" s="6">
        <f t="shared" si="29"/>
        <v>0</v>
      </c>
      <c r="AA153" s="4">
        <f>SUM(P153:$P$1480)+$Z$25</f>
        <v>2148000.0000000023</v>
      </c>
      <c r="AB153" s="4">
        <f>SUM(V153:$W$1480)</f>
        <v>810809.96000000101</v>
      </c>
      <c r="AC153" s="4">
        <f t="shared" si="41"/>
        <v>1110000.0000000023</v>
      </c>
    </row>
    <row r="154" spans="1:29" x14ac:dyDescent="0.15">
      <c r="A154" s="22">
        <v>1</v>
      </c>
      <c r="B154" s="1">
        <v>42921</v>
      </c>
      <c r="C154">
        <v>206</v>
      </c>
      <c r="D154">
        <v>208.5</v>
      </c>
      <c r="E154">
        <v>205.9</v>
      </c>
      <c r="F154">
        <v>208.5</v>
      </c>
      <c r="G154">
        <v>123605200</v>
      </c>
      <c r="H154" s="2">
        <f t="shared" si="30"/>
        <v>25771684200</v>
      </c>
      <c r="I154">
        <f t="shared" ref="I154:I217" si="43">IF(F155="","",F154-F155)</f>
        <v>2.5999999999999943</v>
      </c>
      <c r="J154" t="str">
        <f t="shared" si="31"/>
        <v>高値超、安値超</v>
      </c>
      <c r="L154">
        <f t="shared" ref="L154:L217" si="44">IF($M$25&gt;$N$25,M154,N154)</f>
        <v>2.5999999999999943</v>
      </c>
      <c r="M154">
        <f t="shared" si="32"/>
        <v>2.5999999999999943</v>
      </c>
      <c r="N154">
        <f t="shared" si="33"/>
        <v>-2.5999999999999943</v>
      </c>
      <c r="O154" s="2">
        <f t="shared" ref="O154:O217" si="45">$B$3*1</f>
        <v>5000</v>
      </c>
      <c r="P154" s="2">
        <f t="shared" si="34"/>
        <v>12999.999999999971</v>
      </c>
      <c r="Q154" s="2">
        <f t="shared" ref="Q154:Q217" si="46">IF(L155&lt;&gt;"",F155*O154,0)</f>
        <v>1029500</v>
      </c>
      <c r="R154" s="2" t="str">
        <f t="shared" si="35"/>
        <v>kai</v>
      </c>
      <c r="S154" s="2" t="str">
        <f t="shared" si="36"/>
        <v>uri</v>
      </c>
      <c r="T154" s="2" t="str">
        <f t="shared" si="37"/>
        <v>kai</v>
      </c>
      <c r="U154" s="2">
        <f t="shared" si="38"/>
        <v>1029500</v>
      </c>
      <c r="V154" s="2">
        <f t="shared" si="39"/>
        <v>1512</v>
      </c>
      <c r="W154" s="2">
        <f t="shared" si="42"/>
        <v>164.72</v>
      </c>
      <c r="X154" s="2" t="str">
        <f t="shared" si="40"/>
        <v/>
      </c>
      <c r="Y154" s="6">
        <f t="shared" ref="Y154:Y217" si="47">+F154*$B$3</f>
        <v>1042500</v>
      </c>
      <c r="Z154" s="6">
        <f t="shared" ref="Z154:Z217" si="48">IF(AND(Y154&gt;0,Y155=0),Y154,0)</f>
        <v>0</v>
      </c>
      <c r="AA154" s="4">
        <f>SUM(P154:$P$1480)+$Z$25</f>
        <v>2152500.0000000023</v>
      </c>
      <c r="AB154" s="4">
        <f>SUM(V154:$W$1480)</f>
        <v>810726.56000000099</v>
      </c>
      <c r="AC154" s="4">
        <f t="shared" si="41"/>
        <v>1110000.0000000023</v>
      </c>
    </row>
    <row r="155" spans="1:29" x14ac:dyDescent="0.15">
      <c r="A155" s="22">
        <v>1</v>
      </c>
      <c r="B155" s="1">
        <v>42920</v>
      </c>
      <c r="C155">
        <v>207</v>
      </c>
      <c r="D155">
        <v>208</v>
      </c>
      <c r="E155">
        <v>205.5</v>
      </c>
      <c r="F155">
        <v>205.9</v>
      </c>
      <c r="G155">
        <v>95452300</v>
      </c>
      <c r="H155" s="2">
        <f t="shared" ref="H155:H218" si="49">+F155*G155</f>
        <v>19653628570</v>
      </c>
      <c r="I155">
        <f t="shared" si="43"/>
        <v>0.59999999999999432</v>
      </c>
      <c r="J155" t="str">
        <f t="shared" ref="J155:J218" si="50">IF(AND(D155&lt;D156,E155&lt;E156,AVERAGE(H155:H164)&gt;50000000),"高値割、安値割",IF(AND(D155&gt;D156,E155&gt;E156,AVERAGE(H155:H164)&gt;50000000),"高値超、安値超",""))</f>
        <v>高値超、安値超</v>
      </c>
      <c r="L155">
        <f t="shared" si="44"/>
        <v>-0.59999999999999432</v>
      </c>
      <c r="M155">
        <f t="shared" ref="M155:M218" si="51">IF(F156="",0,IF(J156="高値割、安値割",F156-F155,-F156+F155))</f>
        <v>-0.59999999999999432</v>
      </c>
      <c r="N155">
        <f t="shared" ref="N155:N218" si="52">IF(F156="",0,IF(J156&lt;&gt;"高値超、安値超",-F156+F155,F156-F155))</f>
        <v>0.59999999999999432</v>
      </c>
      <c r="O155" s="2">
        <f t="shared" si="45"/>
        <v>5000</v>
      </c>
      <c r="P155" s="2">
        <f t="shared" ref="P155:P218" si="53">IF(L155&lt;&gt;"",L155*O155,"")</f>
        <v>-2999.9999999999718</v>
      </c>
      <c r="Q155" s="2">
        <f t="shared" si="46"/>
        <v>1026500</v>
      </c>
      <c r="R155" s="2" t="str">
        <f t="shared" ref="R155:R218" si="54">IF(J156="高値割、安値割","uri","kai")</f>
        <v>uri</v>
      </c>
      <c r="S155" s="2" t="str">
        <f t="shared" ref="S155:S218" si="55">IF(J156="高値超、安値超","uri","kai")</f>
        <v>kai</v>
      </c>
      <c r="T155" s="2" t="str">
        <f t="shared" ref="T155:T218" si="56">IF($M$25&gt;$N$25,R155,S155)</f>
        <v>uri</v>
      </c>
      <c r="U155" s="2" t="str">
        <f t="shared" ref="U155:U218" si="57">IF(T155&lt;&gt;T156,Q155*1,"")</f>
        <v/>
      </c>
      <c r="V155" s="2" t="str">
        <f t="shared" ref="V155:V218" si="58">IF(U155="","",IF(U155&lt;$AD$26,$AE$26,IF(U155&lt;$AD$27,$AE$27,IF(U155&lt;$AD$28,$AE$28,IF(U155&lt;$AD$29,$AE$29,IF(U155&lt;$AD$30,$AE$30,IF(U155&lt;$AD$31,$AE$31,$AE$32))))))*2)</f>
        <v/>
      </c>
      <c r="W155" s="2" t="str">
        <f t="shared" si="42"/>
        <v/>
      </c>
      <c r="X155" s="2">
        <f t="shared" ref="X155:X218" si="59">IF(AND(T156&lt;&gt;"uri",T155="uri"),Q155*2%/250*2,IF(AND(T156="uri",T155="uri"),Q155*2%/250,""))</f>
        <v>82.12</v>
      </c>
      <c r="Y155" s="6">
        <f t="shared" si="47"/>
        <v>1029500</v>
      </c>
      <c r="Z155" s="6">
        <f t="shared" si="48"/>
        <v>0</v>
      </c>
      <c r="AA155" s="4">
        <f>SUM(P155:$P$1480)+$Z$25</f>
        <v>2139500.0000000023</v>
      </c>
      <c r="AB155" s="4">
        <f>SUM(V155:$W$1480)</f>
        <v>809049.84000000102</v>
      </c>
      <c r="AC155" s="4">
        <f t="shared" ref="AC155:AC218" si="60">+AA155-Y155</f>
        <v>1110000.0000000023</v>
      </c>
    </row>
    <row r="156" spans="1:29" x14ac:dyDescent="0.15">
      <c r="A156" s="22">
        <v>1</v>
      </c>
      <c r="B156" s="1">
        <v>42919</v>
      </c>
      <c r="C156">
        <v>204.5</v>
      </c>
      <c r="D156">
        <v>205.4</v>
      </c>
      <c r="E156">
        <v>203.5</v>
      </c>
      <c r="F156">
        <v>205.3</v>
      </c>
      <c r="G156">
        <v>81699300</v>
      </c>
      <c r="H156" s="2">
        <f t="shared" si="49"/>
        <v>16772866290</v>
      </c>
      <c r="I156">
        <f t="shared" si="43"/>
        <v>-9.9999999999994316E-2</v>
      </c>
      <c r="J156" t="str">
        <f t="shared" si="50"/>
        <v>高値割、安値割</v>
      </c>
      <c r="L156">
        <f t="shared" si="44"/>
        <v>9.9999999999994316E-2</v>
      </c>
      <c r="M156">
        <f t="shared" si="51"/>
        <v>9.9999999999994316E-2</v>
      </c>
      <c r="N156">
        <f t="shared" si="52"/>
        <v>-9.9999999999994316E-2</v>
      </c>
      <c r="O156" s="2">
        <f t="shared" si="45"/>
        <v>5000</v>
      </c>
      <c r="P156" s="2">
        <f t="shared" si="53"/>
        <v>499.99999999997158</v>
      </c>
      <c r="Q156" s="2">
        <f t="shared" si="46"/>
        <v>1027000</v>
      </c>
      <c r="R156" s="2" t="str">
        <f t="shared" si="54"/>
        <v>uri</v>
      </c>
      <c r="S156" s="2" t="str">
        <f t="shared" si="55"/>
        <v>kai</v>
      </c>
      <c r="T156" s="2" t="str">
        <f t="shared" si="56"/>
        <v>uri</v>
      </c>
      <c r="U156" s="2">
        <f t="shared" si="57"/>
        <v>1027000</v>
      </c>
      <c r="V156" s="2">
        <f t="shared" si="58"/>
        <v>1512</v>
      </c>
      <c r="W156" s="2" t="str">
        <f t="shared" si="42"/>
        <v/>
      </c>
      <c r="X156" s="2">
        <f t="shared" si="59"/>
        <v>164.32</v>
      </c>
      <c r="Y156" s="6">
        <f t="shared" si="47"/>
        <v>1026500</v>
      </c>
      <c r="Z156" s="6">
        <f t="shared" si="48"/>
        <v>0</v>
      </c>
      <c r="AA156" s="4">
        <f>SUM(P156:$P$1480)+$Z$25</f>
        <v>2142500.0000000023</v>
      </c>
      <c r="AB156" s="4">
        <f>SUM(V156:$W$1480)</f>
        <v>809049.84000000102</v>
      </c>
      <c r="AC156" s="4">
        <f t="shared" si="60"/>
        <v>1116000.0000000023</v>
      </c>
    </row>
    <row r="157" spans="1:29" x14ac:dyDescent="0.15">
      <c r="A157" s="22">
        <v>1</v>
      </c>
      <c r="B157" s="1">
        <v>42916</v>
      </c>
      <c r="C157">
        <v>205.1</v>
      </c>
      <c r="D157">
        <v>207</v>
      </c>
      <c r="E157">
        <v>203.9</v>
      </c>
      <c r="F157">
        <v>205.4</v>
      </c>
      <c r="G157">
        <v>155641800</v>
      </c>
      <c r="H157" s="2">
        <f t="shared" si="49"/>
        <v>31968825720</v>
      </c>
      <c r="I157">
        <f t="shared" si="43"/>
        <v>-0.29999999999998295</v>
      </c>
      <c r="J157" t="str">
        <f t="shared" si="50"/>
        <v>高値割、安値割</v>
      </c>
      <c r="L157">
        <f t="shared" si="44"/>
        <v>-0.29999999999998295</v>
      </c>
      <c r="M157">
        <f t="shared" si="51"/>
        <v>-0.29999999999998295</v>
      </c>
      <c r="N157">
        <f t="shared" si="52"/>
        <v>0.29999999999998295</v>
      </c>
      <c r="O157" s="2">
        <f t="shared" si="45"/>
        <v>5000</v>
      </c>
      <c r="P157" s="2">
        <f t="shared" si="53"/>
        <v>-1499.9999999999147</v>
      </c>
      <c r="Q157" s="2">
        <f t="shared" si="46"/>
        <v>1028500</v>
      </c>
      <c r="R157" s="2" t="str">
        <f t="shared" si="54"/>
        <v>kai</v>
      </c>
      <c r="S157" s="2" t="str">
        <f t="shared" si="55"/>
        <v>uri</v>
      </c>
      <c r="T157" s="2" t="str">
        <f t="shared" si="56"/>
        <v>kai</v>
      </c>
      <c r="U157" s="2" t="str">
        <f t="shared" si="57"/>
        <v/>
      </c>
      <c r="V157" s="2" t="str">
        <f t="shared" si="58"/>
        <v/>
      </c>
      <c r="W157" s="2">
        <f t="shared" si="42"/>
        <v>82.28</v>
      </c>
      <c r="X157" s="2" t="str">
        <f t="shared" si="59"/>
        <v/>
      </c>
      <c r="Y157" s="6">
        <f t="shared" si="47"/>
        <v>1027000</v>
      </c>
      <c r="Z157" s="6">
        <f t="shared" si="48"/>
        <v>0</v>
      </c>
      <c r="AA157" s="4">
        <f>SUM(P157:$P$1480)+$Z$25</f>
        <v>2142000.0000000023</v>
      </c>
      <c r="AB157" s="4">
        <f>SUM(V157:$W$1480)</f>
        <v>807537.84000000102</v>
      </c>
      <c r="AC157" s="4">
        <f t="shared" si="60"/>
        <v>1115000.0000000023</v>
      </c>
    </row>
    <row r="158" spans="1:29" x14ac:dyDescent="0.15">
      <c r="A158" s="22">
        <v>1</v>
      </c>
      <c r="B158" s="1">
        <v>42915</v>
      </c>
      <c r="C158">
        <v>208</v>
      </c>
      <c r="D158">
        <v>209.4</v>
      </c>
      <c r="E158">
        <v>205.5</v>
      </c>
      <c r="F158">
        <v>205.7</v>
      </c>
      <c r="G158">
        <v>205614500</v>
      </c>
      <c r="H158" s="2">
        <f t="shared" si="49"/>
        <v>42294902650</v>
      </c>
      <c r="I158">
        <f t="shared" si="43"/>
        <v>1.6999999999999886</v>
      </c>
      <c r="J158" t="str">
        <f t="shared" si="50"/>
        <v>高値超、安値超</v>
      </c>
      <c r="L158">
        <f t="shared" si="44"/>
        <v>1.6999999999999886</v>
      </c>
      <c r="M158">
        <f t="shared" si="51"/>
        <v>1.6999999999999886</v>
      </c>
      <c r="N158">
        <f t="shared" si="52"/>
        <v>-1.6999999999999886</v>
      </c>
      <c r="O158" s="2">
        <f t="shared" si="45"/>
        <v>5000</v>
      </c>
      <c r="P158" s="2">
        <f t="shared" si="53"/>
        <v>8499.9999999999436</v>
      </c>
      <c r="Q158" s="2">
        <f t="shared" si="46"/>
        <v>1020000</v>
      </c>
      <c r="R158" s="2" t="str">
        <f t="shared" si="54"/>
        <v>kai</v>
      </c>
      <c r="S158" s="2" t="str">
        <f t="shared" si="55"/>
        <v>uri</v>
      </c>
      <c r="T158" s="2" t="str">
        <f t="shared" si="56"/>
        <v>kai</v>
      </c>
      <c r="U158" s="2" t="str">
        <f t="shared" si="57"/>
        <v/>
      </c>
      <c r="V158" s="2" t="str">
        <f t="shared" si="58"/>
        <v/>
      </c>
      <c r="W158" s="2">
        <f t="shared" si="42"/>
        <v>81.599999999999994</v>
      </c>
      <c r="X158" s="2" t="str">
        <f t="shared" si="59"/>
        <v/>
      </c>
      <c r="Y158" s="6">
        <f t="shared" si="47"/>
        <v>1028500</v>
      </c>
      <c r="Z158" s="6">
        <f t="shared" si="48"/>
        <v>0</v>
      </c>
      <c r="AA158" s="4">
        <f>SUM(P158:$P$1480)+$Z$25</f>
        <v>2143500.0000000023</v>
      </c>
      <c r="AB158" s="4">
        <f>SUM(V158:$W$1480)</f>
        <v>807455.5600000011</v>
      </c>
      <c r="AC158" s="4">
        <f t="shared" si="60"/>
        <v>1115000.0000000023</v>
      </c>
    </row>
    <row r="159" spans="1:29" x14ac:dyDescent="0.15">
      <c r="A159" s="22">
        <v>1</v>
      </c>
      <c r="B159" s="1">
        <v>42914</v>
      </c>
      <c r="C159">
        <v>200.5</v>
      </c>
      <c r="D159">
        <v>204.5</v>
      </c>
      <c r="E159">
        <v>200.4</v>
      </c>
      <c r="F159">
        <v>204</v>
      </c>
      <c r="G159">
        <v>221422300</v>
      </c>
      <c r="H159" s="2">
        <f t="shared" si="49"/>
        <v>45170149200</v>
      </c>
      <c r="I159">
        <f t="shared" si="43"/>
        <v>6</v>
      </c>
      <c r="J159" t="str">
        <f t="shared" si="50"/>
        <v>高値超、安値超</v>
      </c>
      <c r="L159">
        <f t="shared" si="44"/>
        <v>6</v>
      </c>
      <c r="M159">
        <f t="shared" si="51"/>
        <v>6</v>
      </c>
      <c r="N159">
        <f t="shared" si="52"/>
        <v>-6</v>
      </c>
      <c r="O159" s="2">
        <f t="shared" si="45"/>
        <v>5000</v>
      </c>
      <c r="P159" s="2">
        <f t="shared" si="53"/>
        <v>30000</v>
      </c>
      <c r="Q159" s="2">
        <f t="shared" si="46"/>
        <v>990000</v>
      </c>
      <c r="R159" s="2" t="str">
        <f t="shared" si="54"/>
        <v>kai</v>
      </c>
      <c r="S159" s="2" t="str">
        <f t="shared" si="55"/>
        <v>uri</v>
      </c>
      <c r="T159" s="2" t="str">
        <f t="shared" si="56"/>
        <v>kai</v>
      </c>
      <c r="U159" s="2">
        <f t="shared" si="57"/>
        <v>990000</v>
      </c>
      <c r="V159" s="2">
        <f t="shared" si="58"/>
        <v>1080</v>
      </c>
      <c r="W159" s="2">
        <f t="shared" si="42"/>
        <v>158.4</v>
      </c>
      <c r="X159" s="2" t="str">
        <f t="shared" si="59"/>
        <v/>
      </c>
      <c r="Y159" s="6">
        <f t="shared" si="47"/>
        <v>1020000</v>
      </c>
      <c r="Z159" s="6">
        <f t="shared" si="48"/>
        <v>0</v>
      </c>
      <c r="AA159" s="4">
        <f>SUM(P159:$P$1480)+$Z$25</f>
        <v>2135000.0000000023</v>
      </c>
      <c r="AB159" s="4">
        <f>SUM(V159:$W$1480)</f>
        <v>807373.96000000113</v>
      </c>
      <c r="AC159" s="4">
        <f t="shared" si="60"/>
        <v>1115000.0000000023</v>
      </c>
    </row>
    <row r="160" spans="1:29" x14ac:dyDescent="0.15">
      <c r="A160" s="22">
        <v>1</v>
      </c>
      <c r="B160" s="1">
        <v>42913</v>
      </c>
      <c r="C160">
        <v>198.3</v>
      </c>
      <c r="D160">
        <v>199.1</v>
      </c>
      <c r="E160">
        <v>197.9</v>
      </c>
      <c r="F160">
        <v>198</v>
      </c>
      <c r="G160">
        <v>85719600</v>
      </c>
      <c r="H160" s="2">
        <f t="shared" si="49"/>
        <v>16972480800</v>
      </c>
      <c r="I160">
        <f t="shared" si="43"/>
        <v>0.59999999999999432</v>
      </c>
      <c r="J160" t="str">
        <f t="shared" si="50"/>
        <v>高値超、安値超</v>
      </c>
      <c r="L160">
        <f t="shared" si="44"/>
        <v>-0.59999999999999432</v>
      </c>
      <c r="M160">
        <f t="shared" si="51"/>
        <v>-0.59999999999999432</v>
      </c>
      <c r="N160">
        <f t="shared" si="52"/>
        <v>0.59999999999999432</v>
      </c>
      <c r="O160" s="2">
        <f t="shared" si="45"/>
        <v>5000</v>
      </c>
      <c r="P160" s="2">
        <f t="shared" si="53"/>
        <v>-2999.9999999999718</v>
      </c>
      <c r="Q160" s="2">
        <f t="shared" si="46"/>
        <v>987000</v>
      </c>
      <c r="R160" s="2" t="str">
        <f t="shared" si="54"/>
        <v>uri</v>
      </c>
      <c r="S160" s="2" t="str">
        <f t="shared" si="55"/>
        <v>kai</v>
      </c>
      <c r="T160" s="2" t="str">
        <f t="shared" si="56"/>
        <v>uri</v>
      </c>
      <c r="U160" s="2">
        <f t="shared" si="57"/>
        <v>987000</v>
      </c>
      <c r="V160" s="2">
        <f t="shared" si="58"/>
        <v>1080</v>
      </c>
      <c r="W160" s="2" t="str">
        <f t="shared" si="42"/>
        <v/>
      </c>
      <c r="X160" s="2">
        <f t="shared" si="59"/>
        <v>157.91999999999999</v>
      </c>
      <c r="Y160" s="6">
        <f t="shared" si="47"/>
        <v>990000</v>
      </c>
      <c r="Z160" s="6">
        <f t="shared" si="48"/>
        <v>0</v>
      </c>
      <c r="AA160" s="4">
        <f>SUM(P160:$P$1480)+$Z$25</f>
        <v>2105000.0000000023</v>
      </c>
      <c r="AB160" s="4">
        <f>SUM(V160:$W$1480)</f>
        <v>806135.5600000011</v>
      </c>
      <c r="AC160" s="4">
        <f t="shared" si="60"/>
        <v>1115000.0000000023</v>
      </c>
    </row>
    <row r="161" spans="1:29" x14ac:dyDescent="0.15">
      <c r="A161" s="22">
        <v>1</v>
      </c>
      <c r="B161" s="1">
        <v>42912</v>
      </c>
      <c r="C161">
        <v>198.7</v>
      </c>
      <c r="D161">
        <v>198.8</v>
      </c>
      <c r="E161">
        <v>197.4</v>
      </c>
      <c r="F161">
        <v>197.4</v>
      </c>
      <c r="G161">
        <v>91332500</v>
      </c>
      <c r="H161" s="2">
        <f t="shared" si="49"/>
        <v>18029035500</v>
      </c>
      <c r="I161">
        <f t="shared" si="43"/>
        <v>-1.9000000000000057</v>
      </c>
      <c r="J161" t="str">
        <f t="shared" si="50"/>
        <v>高値割、安値割</v>
      </c>
      <c r="L161">
        <f t="shared" si="44"/>
        <v>-1.9000000000000057</v>
      </c>
      <c r="M161">
        <f t="shared" si="51"/>
        <v>-1.9000000000000057</v>
      </c>
      <c r="N161">
        <f t="shared" si="52"/>
        <v>1.9000000000000057</v>
      </c>
      <c r="O161" s="2">
        <f t="shared" si="45"/>
        <v>5000</v>
      </c>
      <c r="P161" s="2">
        <f t="shared" si="53"/>
        <v>-9500.0000000000291</v>
      </c>
      <c r="Q161" s="2">
        <f t="shared" si="46"/>
        <v>996500</v>
      </c>
      <c r="R161" s="2" t="str">
        <f t="shared" si="54"/>
        <v>kai</v>
      </c>
      <c r="S161" s="2" t="str">
        <f t="shared" si="55"/>
        <v>uri</v>
      </c>
      <c r="T161" s="2" t="str">
        <f t="shared" si="56"/>
        <v>kai</v>
      </c>
      <c r="U161" s="2" t="str">
        <f t="shared" si="57"/>
        <v/>
      </c>
      <c r="V161" s="2" t="str">
        <f t="shared" si="58"/>
        <v/>
      </c>
      <c r="W161" s="2">
        <f t="shared" ref="W161:W224" si="61">IF(AND(T162&lt;&gt;"kai",T161="kai"),Q161*2%/250*2,IF(AND(T162="kai",T161="kai"),Q161*2%/250,""))</f>
        <v>79.72</v>
      </c>
      <c r="X161" s="2" t="str">
        <f t="shared" si="59"/>
        <v/>
      </c>
      <c r="Y161" s="6">
        <f t="shared" si="47"/>
        <v>987000</v>
      </c>
      <c r="Z161" s="6">
        <f t="shared" si="48"/>
        <v>0</v>
      </c>
      <c r="AA161" s="4">
        <f>SUM(P161:$P$1480)+$Z$25</f>
        <v>2108000.0000000023</v>
      </c>
      <c r="AB161" s="4">
        <f>SUM(V161:$W$1480)</f>
        <v>805055.56000000122</v>
      </c>
      <c r="AC161" s="4">
        <f t="shared" si="60"/>
        <v>1121000.0000000023</v>
      </c>
    </row>
    <row r="162" spans="1:29" x14ac:dyDescent="0.15">
      <c r="A162" s="22">
        <v>1</v>
      </c>
      <c r="B162" s="1">
        <v>42909</v>
      </c>
      <c r="C162">
        <v>198.9</v>
      </c>
      <c r="D162">
        <v>199.4</v>
      </c>
      <c r="E162">
        <v>197.7</v>
      </c>
      <c r="F162">
        <v>199.3</v>
      </c>
      <c r="G162">
        <v>69105200</v>
      </c>
      <c r="H162" s="2">
        <f t="shared" si="49"/>
        <v>13772666360</v>
      </c>
      <c r="I162">
        <f t="shared" si="43"/>
        <v>1.2000000000000171</v>
      </c>
      <c r="J162" t="str">
        <f t="shared" si="50"/>
        <v>高値超、安値超</v>
      </c>
      <c r="L162">
        <f t="shared" si="44"/>
        <v>1.2000000000000171</v>
      </c>
      <c r="M162">
        <f t="shared" si="51"/>
        <v>1.2000000000000171</v>
      </c>
      <c r="N162">
        <f t="shared" si="52"/>
        <v>1.2000000000000171</v>
      </c>
      <c r="O162" s="2">
        <f t="shared" si="45"/>
        <v>5000</v>
      </c>
      <c r="P162" s="2">
        <f t="shared" si="53"/>
        <v>6000.0000000000855</v>
      </c>
      <c r="Q162" s="2">
        <f t="shared" si="46"/>
        <v>990500</v>
      </c>
      <c r="R162" s="2" t="str">
        <f t="shared" si="54"/>
        <v>kai</v>
      </c>
      <c r="S162" s="2" t="str">
        <f t="shared" si="55"/>
        <v>kai</v>
      </c>
      <c r="T162" s="2" t="str">
        <f t="shared" si="56"/>
        <v>kai</v>
      </c>
      <c r="U162" s="2">
        <f t="shared" si="57"/>
        <v>990500</v>
      </c>
      <c r="V162" s="2">
        <f t="shared" si="58"/>
        <v>1080</v>
      </c>
      <c r="W162" s="2">
        <f t="shared" si="61"/>
        <v>158.47999999999999</v>
      </c>
      <c r="X162" s="2" t="str">
        <f t="shared" si="59"/>
        <v/>
      </c>
      <c r="Y162" s="6">
        <f t="shared" si="47"/>
        <v>996500</v>
      </c>
      <c r="Z162" s="6">
        <f t="shared" si="48"/>
        <v>0</v>
      </c>
      <c r="AA162" s="4">
        <f>SUM(P162:$P$1480)+$Z$25</f>
        <v>2117500.0000000023</v>
      </c>
      <c r="AB162" s="4">
        <f>SUM(V162:$W$1480)</f>
        <v>804975.84000000125</v>
      </c>
      <c r="AC162" s="4">
        <f t="shared" si="60"/>
        <v>1121000.0000000023</v>
      </c>
    </row>
    <row r="163" spans="1:29" x14ac:dyDescent="0.15">
      <c r="A163" s="22">
        <v>1</v>
      </c>
      <c r="B163" s="1">
        <v>42908</v>
      </c>
      <c r="C163">
        <v>198</v>
      </c>
      <c r="D163">
        <v>199</v>
      </c>
      <c r="E163">
        <v>197.1</v>
      </c>
      <c r="F163">
        <v>198.1</v>
      </c>
      <c r="G163">
        <v>87881800</v>
      </c>
      <c r="H163" s="2">
        <f t="shared" si="49"/>
        <v>17409384580</v>
      </c>
      <c r="I163">
        <f t="shared" si="43"/>
        <v>9.9999999999994316E-2</v>
      </c>
      <c r="J163" t="str">
        <f t="shared" si="50"/>
        <v/>
      </c>
      <c r="L163">
        <f t="shared" si="44"/>
        <v>-9.9999999999994316E-2</v>
      </c>
      <c r="M163">
        <f t="shared" si="51"/>
        <v>-9.9999999999994316E-2</v>
      </c>
      <c r="N163">
        <f t="shared" si="52"/>
        <v>9.9999999999994316E-2</v>
      </c>
      <c r="O163" s="2">
        <f t="shared" si="45"/>
        <v>5000</v>
      </c>
      <c r="P163" s="2">
        <f t="shared" si="53"/>
        <v>-499.99999999997158</v>
      </c>
      <c r="Q163" s="2">
        <f t="shared" si="46"/>
        <v>990000</v>
      </c>
      <c r="R163" s="2" t="str">
        <f t="shared" si="54"/>
        <v>uri</v>
      </c>
      <c r="S163" s="2" t="str">
        <f t="shared" si="55"/>
        <v>kai</v>
      </c>
      <c r="T163" s="2" t="str">
        <f t="shared" si="56"/>
        <v>uri</v>
      </c>
      <c r="U163" s="2">
        <f t="shared" si="57"/>
        <v>990000</v>
      </c>
      <c r="V163" s="2">
        <f t="shared" si="58"/>
        <v>1080</v>
      </c>
      <c r="W163" s="2" t="str">
        <f t="shared" si="61"/>
        <v/>
      </c>
      <c r="X163" s="2">
        <f t="shared" si="59"/>
        <v>158.4</v>
      </c>
      <c r="Y163" s="6">
        <f t="shared" si="47"/>
        <v>990500</v>
      </c>
      <c r="Z163" s="6">
        <f t="shared" si="48"/>
        <v>0</v>
      </c>
      <c r="AA163" s="4">
        <f>SUM(P163:$P$1480)+$Z$25</f>
        <v>2111500.0000000023</v>
      </c>
      <c r="AB163" s="4">
        <f>SUM(V163:$W$1480)</f>
        <v>803737.36000000115</v>
      </c>
      <c r="AC163" s="4">
        <f t="shared" si="60"/>
        <v>1121000.0000000023</v>
      </c>
    </row>
    <row r="164" spans="1:29" x14ac:dyDescent="0.15">
      <c r="A164" s="22">
        <v>1</v>
      </c>
      <c r="B164" s="1">
        <v>42907</v>
      </c>
      <c r="C164">
        <v>198.2</v>
      </c>
      <c r="D164">
        <v>198.4</v>
      </c>
      <c r="E164">
        <v>197.1</v>
      </c>
      <c r="F164">
        <v>198</v>
      </c>
      <c r="G164">
        <v>96553500</v>
      </c>
      <c r="H164" s="2">
        <f t="shared" si="49"/>
        <v>19117593000</v>
      </c>
      <c r="I164">
        <f t="shared" si="43"/>
        <v>-0.30000000000001137</v>
      </c>
      <c r="J164" t="str">
        <f t="shared" si="50"/>
        <v>高値割、安値割</v>
      </c>
      <c r="L164">
        <f t="shared" si="44"/>
        <v>-0.30000000000001137</v>
      </c>
      <c r="M164">
        <f t="shared" si="51"/>
        <v>-0.30000000000001137</v>
      </c>
      <c r="N164">
        <f t="shared" si="52"/>
        <v>0.30000000000001137</v>
      </c>
      <c r="O164" s="2">
        <f t="shared" si="45"/>
        <v>5000</v>
      </c>
      <c r="P164" s="2">
        <f t="shared" si="53"/>
        <v>-1500.0000000000568</v>
      </c>
      <c r="Q164" s="2">
        <f t="shared" si="46"/>
        <v>991500</v>
      </c>
      <c r="R164" s="2" t="str">
        <f t="shared" si="54"/>
        <v>kai</v>
      </c>
      <c r="S164" s="2" t="str">
        <f t="shared" si="55"/>
        <v>uri</v>
      </c>
      <c r="T164" s="2" t="str">
        <f t="shared" si="56"/>
        <v>kai</v>
      </c>
      <c r="U164" s="2">
        <f t="shared" si="57"/>
        <v>991500</v>
      </c>
      <c r="V164" s="2">
        <f t="shared" si="58"/>
        <v>1080</v>
      </c>
      <c r="W164" s="2">
        <f t="shared" si="61"/>
        <v>158.63999999999999</v>
      </c>
      <c r="X164" s="2" t="str">
        <f t="shared" si="59"/>
        <v/>
      </c>
      <c r="Y164" s="6">
        <f t="shared" si="47"/>
        <v>990000</v>
      </c>
      <c r="Z164" s="6">
        <f t="shared" si="48"/>
        <v>0</v>
      </c>
      <c r="AA164" s="4">
        <f>SUM(P164:$P$1480)+$Z$25</f>
        <v>2112000.0000000023</v>
      </c>
      <c r="AB164" s="4">
        <f>SUM(V164:$W$1480)</f>
        <v>802657.36000000115</v>
      </c>
      <c r="AC164" s="4">
        <f t="shared" si="60"/>
        <v>1122000.0000000023</v>
      </c>
    </row>
    <row r="165" spans="1:29" x14ac:dyDescent="0.15">
      <c r="A165" s="22">
        <v>1</v>
      </c>
      <c r="B165" s="1">
        <v>42906</v>
      </c>
      <c r="C165">
        <v>200.4</v>
      </c>
      <c r="D165">
        <v>200.7</v>
      </c>
      <c r="E165">
        <v>198.3</v>
      </c>
      <c r="F165">
        <v>198.3</v>
      </c>
      <c r="G165">
        <v>107086700</v>
      </c>
      <c r="H165" s="2">
        <f t="shared" si="49"/>
        <v>21235292610</v>
      </c>
      <c r="I165">
        <f t="shared" si="43"/>
        <v>0.60000000000002274</v>
      </c>
      <c r="J165" t="str">
        <f t="shared" si="50"/>
        <v>高値超、安値超</v>
      </c>
      <c r="L165">
        <f t="shared" si="44"/>
        <v>-0.60000000000002274</v>
      </c>
      <c r="M165">
        <f t="shared" si="51"/>
        <v>-0.60000000000002274</v>
      </c>
      <c r="N165">
        <f t="shared" si="52"/>
        <v>0.60000000000002274</v>
      </c>
      <c r="O165" s="2">
        <f t="shared" si="45"/>
        <v>5000</v>
      </c>
      <c r="P165" s="2">
        <f t="shared" si="53"/>
        <v>-3000.0000000001137</v>
      </c>
      <c r="Q165" s="2">
        <f t="shared" si="46"/>
        <v>988500</v>
      </c>
      <c r="R165" s="2" t="str">
        <f t="shared" si="54"/>
        <v>uri</v>
      </c>
      <c r="S165" s="2" t="str">
        <f t="shared" si="55"/>
        <v>kai</v>
      </c>
      <c r="T165" s="2" t="str">
        <f t="shared" si="56"/>
        <v>uri</v>
      </c>
      <c r="U165" s="2">
        <f t="shared" si="57"/>
        <v>988500</v>
      </c>
      <c r="V165" s="2">
        <f t="shared" si="58"/>
        <v>1080</v>
      </c>
      <c r="W165" s="2" t="str">
        <f t="shared" si="61"/>
        <v/>
      </c>
      <c r="X165" s="2">
        <f t="shared" si="59"/>
        <v>158.16</v>
      </c>
      <c r="Y165" s="6">
        <f t="shared" si="47"/>
        <v>991500</v>
      </c>
      <c r="Z165" s="6">
        <f t="shared" si="48"/>
        <v>0</v>
      </c>
      <c r="AA165" s="4">
        <f>SUM(P165:$P$1480)+$Z$25</f>
        <v>2113500.0000000023</v>
      </c>
      <c r="AB165" s="4">
        <f>SUM(V165:$W$1480)</f>
        <v>801418.72000000114</v>
      </c>
      <c r="AC165" s="4">
        <f t="shared" si="60"/>
        <v>1122000.0000000023</v>
      </c>
    </row>
    <row r="166" spans="1:29" x14ac:dyDescent="0.15">
      <c r="A166" s="22">
        <v>1</v>
      </c>
      <c r="B166" s="1">
        <v>42905</v>
      </c>
      <c r="C166">
        <v>197.7</v>
      </c>
      <c r="D166">
        <v>198.5</v>
      </c>
      <c r="E166">
        <v>197.1</v>
      </c>
      <c r="F166">
        <v>197.7</v>
      </c>
      <c r="G166">
        <v>78819600</v>
      </c>
      <c r="H166" s="2">
        <f t="shared" si="49"/>
        <v>15582634920</v>
      </c>
      <c r="I166">
        <f t="shared" si="43"/>
        <v>-0.5</v>
      </c>
      <c r="J166" t="str">
        <f t="shared" si="50"/>
        <v>高値割、安値割</v>
      </c>
      <c r="L166">
        <f t="shared" si="44"/>
        <v>-0.5</v>
      </c>
      <c r="M166">
        <f t="shared" si="51"/>
        <v>-0.5</v>
      </c>
      <c r="N166">
        <f t="shared" si="52"/>
        <v>-0.5</v>
      </c>
      <c r="O166" s="2">
        <f t="shared" si="45"/>
        <v>5000</v>
      </c>
      <c r="P166" s="2">
        <f t="shared" si="53"/>
        <v>-2500</v>
      </c>
      <c r="Q166" s="2">
        <f t="shared" si="46"/>
        <v>991000</v>
      </c>
      <c r="R166" s="2" t="str">
        <f t="shared" si="54"/>
        <v>kai</v>
      </c>
      <c r="S166" s="2" t="str">
        <f t="shared" si="55"/>
        <v>kai</v>
      </c>
      <c r="T166" s="2" t="str">
        <f t="shared" si="56"/>
        <v>kai</v>
      </c>
      <c r="U166" s="2">
        <f t="shared" si="57"/>
        <v>991000</v>
      </c>
      <c r="V166" s="2">
        <f t="shared" si="58"/>
        <v>1080</v>
      </c>
      <c r="W166" s="2">
        <f t="shared" si="61"/>
        <v>158.56</v>
      </c>
      <c r="X166" s="2" t="str">
        <f t="shared" si="59"/>
        <v/>
      </c>
      <c r="Y166" s="6">
        <f t="shared" si="47"/>
        <v>988500</v>
      </c>
      <c r="Z166" s="6">
        <f t="shared" si="48"/>
        <v>0</v>
      </c>
      <c r="AA166" s="4">
        <f>SUM(P166:$P$1480)+$Z$25</f>
        <v>2116500.0000000023</v>
      </c>
      <c r="AB166" s="4">
        <f>SUM(V166:$W$1480)</f>
        <v>800338.7200000009</v>
      </c>
      <c r="AC166" s="4">
        <f t="shared" si="60"/>
        <v>1128000.0000000023</v>
      </c>
    </row>
    <row r="167" spans="1:29" x14ac:dyDescent="0.15">
      <c r="A167" s="22">
        <v>1</v>
      </c>
      <c r="B167" s="1">
        <v>42902</v>
      </c>
      <c r="C167">
        <v>198</v>
      </c>
      <c r="D167">
        <v>199.8</v>
      </c>
      <c r="E167">
        <v>197.5</v>
      </c>
      <c r="F167">
        <v>198.2</v>
      </c>
      <c r="G167">
        <v>123611800</v>
      </c>
      <c r="H167" s="2">
        <f t="shared" si="49"/>
        <v>24499858760</v>
      </c>
      <c r="I167">
        <f t="shared" si="43"/>
        <v>1.2999999999999829</v>
      </c>
      <c r="J167" t="str">
        <f t="shared" si="50"/>
        <v/>
      </c>
      <c r="L167">
        <f t="shared" si="44"/>
        <v>-1.2999999999999829</v>
      </c>
      <c r="M167">
        <f t="shared" si="51"/>
        <v>-1.2999999999999829</v>
      </c>
      <c r="N167">
        <f t="shared" si="52"/>
        <v>1.2999999999999829</v>
      </c>
      <c r="O167" s="2">
        <f t="shared" si="45"/>
        <v>5000</v>
      </c>
      <c r="P167" s="2">
        <f t="shared" si="53"/>
        <v>-6499.9999999999145</v>
      </c>
      <c r="Q167" s="2">
        <f t="shared" si="46"/>
        <v>984500</v>
      </c>
      <c r="R167" s="2" t="str">
        <f t="shared" si="54"/>
        <v>uri</v>
      </c>
      <c r="S167" s="2" t="str">
        <f t="shared" si="55"/>
        <v>kai</v>
      </c>
      <c r="T167" s="2" t="str">
        <f t="shared" si="56"/>
        <v>uri</v>
      </c>
      <c r="U167" s="2">
        <f t="shared" si="57"/>
        <v>984500</v>
      </c>
      <c r="V167" s="2">
        <f t="shared" si="58"/>
        <v>1080</v>
      </c>
      <c r="W167" s="2" t="str">
        <f t="shared" si="61"/>
        <v/>
      </c>
      <c r="X167" s="2">
        <f t="shared" si="59"/>
        <v>157.52000000000001</v>
      </c>
      <c r="Y167" s="6">
        <f t="shared" si="47"/>
        <v>991000</v>
      </c>
      <c r="Z167" s="6">
        <f t="shared" si="48"/>
        <v>0</v>
      </c>
      <c r="AA167" s="4">
        <f>SUM(P167:$P$1480)+$Z$25</f>
        <v>2119000.0000000028</v>
      </c>
      <c r="AB167" s="4">
        <f>SUM(V167:$W$1480)</f>
        <v>799100.16000000085</v>
      </c>
      <c r="AC167" s="4">
        <f t="shared" si="60"/>
        <v>1128000.0000000028</v>
      </c>
    </row>
    <row r="168" spans="1:29" x14ac:dyDescent="0.15">
      <c r="A168" s="22">
        <v>1</v>
      </c>
      <c r="B168" s="1">
        <v>42901</v>
      </c>
      <c r="C168">
        <v>199</v>
      </c>
      <c r="D168">
        <v>199.8</v>
      </c>
      <c r="E168">
        <v>196.7</v>
      </c>
      <c r="F168">
        <v>196.9</v>
      </c>
      <c r="G168">
        <v>140976400</v>
      </c>
      <c r="H168" s="2">
        <f t="shared" si="49"/>
        <v>27758253160</v>
      </c>
      <c r="I168">
        <f t="shared" si="43"/>
        <v>-3.4000000000000057</v>
      </c>
      <c r="J168" t="str">
        <f t="shared" si="50"/>
        <v>高値割、安値割</v>
      </c>
      <c r="L168">
        <f t="shared" si="44"/>
        <v>-3.4000000000000057</v>
      </c>
      <c r="M168">
        <f t="shared" si="51"/>
        <v>-3.4000000000000057</v>
      </c>
      <c r="N168">
        <f t="shared" si="52"/>
        <v>-3.4000000000000057</v>
      </c>
      <c r="O168" s="2">
        <f t="shared" si="45"/>
        <v>5000</v>
      </c>
      <c r="P168" s="2">
        <f t="shared" si="53"/>
        <v>-17000.000000000029</v>
      </c>
      <c r="Q168" s="2">
        <f t="shared" si="46"/>
        <v>1001500</v>
      </c>
      <c r="R168" s="2" t="str">
        <f t="shared" si="54"/>
        <v>kai</v>
      </c>
      <c r="S168" s="2" t="str">
        <f t="shared" si="55"/>
        <v>kai</v>
      </c>
      <c r="T168" s="2" t="str">
        <f t="shared" si="56"/>
        <v>kai</v>
      </c>
      <c r="U168" s="2">
        <f t="shared" si="57"/>
        <v>1001500</v>
      </c>
      <c r="V168" s="2">
        <f t="shared" si="58"/>
        <v>1512</v>
      </c>
      <c r="W168" s="2">
        <f t="shared" si="61"/>
        <v>160.24</v>
      </c>
      <c r="X168" s="2" t="str">
        <f t="shared" si="59"/>
        <v/>
      </c>
      <c r="Y168" s="6">
        <f t="shared" si="47"/>
        <v>984500</v>
      </c>
      <c r="Z168" s="6">
        <f t="shared" si="48"/>
        <v>0</v>
      </c>
      <c r="AA168" s="4">
        <f>SUM(P168:$P$1480)+$Z$25</f>
        <v>2125500.0000000023</v>
      </c>
      <c r="AB168" s="4">
        <f>SUM(V168:$W$1480)</f>
        <v>798020.16000000108</v>
      </c>
      <c r="AC168" s="4">
        <f t="shared" si="60"/>
        <v>1141000.0000000023</v>
      </c>
    </row>
    <row r="169" spans="1:29" x14ac:dyDescent="0.15">
      <c r="A169" s="22">
        <v>1</v>
      </c>
      <c r="B169" s="1">
        <v>42900</v>
      </c>
      <c r="C169">
        <v>202.4</v>
      </c>
      <c r="D169">
        <v>202.8</v>
      </c>
      <c r="E169">
        <v>199.8</v>
      </c>
      <c r="F169">
        <v>200.3</v>
      </c>
      <c r="G169">
        <v>95982800</v>
      </c>
      <c r="H169" s="2">
        <f t="shared" si="49"/>
        <v>19225354840</v>
      </c>
      <c r="I169">
        <f t="shared" si="43"/>
        <v>-0.69999999999998863</v>
      </c>
      <c r="J169" t="str">
        <f t="shared" si="50"/>
        <v/>
      </c>
      <c r="L169">
        <f t="shared" si="44"/>
        <v>0.69999999999998863</v>
      </c>
      <c r="M169">
        <f t="shared" si="51"/>
        <v>0.69999999999998863</v>
      </c>
      <c r="N169">
        <f t="shared" si="52"/>
        <v>-0.69999999999998863</v>
      </c>
      <c r="O169" s="2">
        <f t="shared" si="45"/>
        <v>5000</v>
      </c>
      <c r="P169" s="2">
        <f t="shared" si="53"/>
        <v>3499.9999999999432</v>
      </c>
      <c r="Q169" s="2">
        <f t="shared" si="46"/>
        <v>1005000</v>
      </c>
      <c r="R169" s="2" t="str">
        <f t="shared" si="54"/>
        <v>uri</v>
      </c>
      <c r="S169" s="2" t="str">
        <f t="shared" si="55"/>
        <v>kai</v>
      </c>
      <c r="T169" s="2" t="str">
        <f t="shared" si="56"/>
        <v>uri</v>
      </c>
      <c r="U169" s="2">
        <f t="shared" si="57"/>
        <v>1005000</v>
      </c>
      <c r="V169" s="2">
        <f t="shared" si="58"/>
        <v>1512</v>
      </c>
      <c r="W169" s="2" t="str">
        <f t="shared" si="61"/>
        <v/>
      </c>
      <c r="X169" s="2">
        <f t="shared" si="59"/>
        <v>160.80000000000001</v>
      </c>
      <c r="Y169" s="6">
        <f t="shared" si="47"/>
        <v>1001500</v>
      </c>
      <c r="Z169" s="6">
        <f t="shared" si="48"/>
        <v>0</v>
      </c>
      <c r="AA169" s="4">
        <f>SUM(P169:$P$1480)+$Z$25</f>
        <v>2142500.0000000023</v>
      </c>
      <c r="AB169" s="4">
        <f>SUM(V169:$W$1480)</f>
        <v>796347.92000000097</v>
      </c>
      <c r="AC169" s="4">
        <f t="shared" si="60"/>
        <v>1141000.0000000023</v>
      </c>
    </row>
    <row r="170" spans="1:29" x14ac:dyDescent="0.15">
      <c r="A170" s="22">
        <v>1</v>
      </c>
      <c r="B170" s="1">
        <v>42899</v>
      </c>
      <c r="C170">
        <v>200.7</v>
      </c>
      <c r="D170">
        <v>202.1</v>
      </c>
      <c r="E170">
        <v>200.3</v>
      </c>
      <c r="F170">
        <v>201</v>
      </c>
      <c r="G170">
        <v>84001200</v>
      </c>
      <c r="H170" s="2">
        <f t="shared" si="49"/>
        <v>16884241200</v>
      </c>
      <c r="I170">
        <f t="shared" si="43"/>
        <v>0.30000000000001137</v>
      </c>
      <c r="J170" t="str">
        <f t="shared" si="50"/>
        <v>高値割、安値割</v>
      </c>
      <c r="L170">
        <f t="shared" si="44"/>
        <v>0.30000000000001137</v>
      </c>
      <c r="M170">
        <f t="shared" si="51"/>
        <v>0.30000000000001137</v>
      </c>
      <c r="N170">
        <f t="shared" si="52"/>
        <v>-0.30000000000001137</v>
      </c>
      <c r="O170" s="2">
        <f t="shared" si="45"/>
        <v>5000</v>
      </c>
      <c r="P170" s="2">
        <f t="shared" si="53"/>
        <v>1500.0000000000568</v>
      </c>
      <c r="Q170" s="2">
        <f t="shared" si="46"/>
        <v>1003500</v>
      </c>
      <c r="R170" s="2" t="str">
        <f t="shared" si="54"/>
        <v>kai</v>
      </c>
      <c r="S170" s="2" t="str">
        <f t="shared" si="55"/>
        <v>uri</v>
      </c>
      <c r="T170" s="2" t="str">
        <f t="shared" si="56"/>
        <v>kai</v>
      </c>
      <c r="U170" s="2" t="str">
        <f t="shared" si="57"/>
        <v/>
      </c>
      <c r="V170" s="2" t="str">
        <f t="shared" si="58"/>
        <v/>
      </c>
      <c r="W170" s="2">
        <f t="shared" si="61"/>
        <v>80.28</v>
      </c>
      <c r="X170" s="2" t="str">
        <f t="shared" si="59"/>
        <v/>
      </c>
      <c r="Y170" s="6">
        <f t="shared" si="47"/>
        <v>1005000</v>
      </c>
      <c r="Z170" s="6">
        <f t="shared" si="48"/>
        <v>0</v>
      </c>
      <c r="AA170" s="4">
        <f>SUM(P170:$P$1480)+$Z$25</f>
        <v>2139000.0000000023</v>
      </c>
      <c r="AB170" s="4">
        <f>SUM(V170:$W$1480)</f>
        <v>794835.92000000097</v>
      </c>
      <c r="AC170" s="4">
        <f t="shared" si="60"/>
        <v>1134000.0000000023</v>
      </c>
    </row>
    <row r="171" spans="1:29" x14ac:dyDescent="0.15">
      <c r="A171" s="22">
        <v>1</v>
      </c>
      <c r="B171" s="1">
        <v>42898</v>
      </c>
      <c r="C171">
        <v>201</v>
      </c>
      <c r="D171">
        <v>203.4</v>
      </c>
      <c r="E171">
        <v>200.6</v>
      </c>
      <c r="F171">
        <v>200.7</v>
      </c>
      <c r="G171">
        <v>122316100</v>
      </c>
      <c r="H171" s="2">
        <f t="shared" si="49"/>
        <v>24548841270</v>
      </c>
      <c r="I171">
        <f t="shared" si="43"/>
        <v>1</v>
      </c>
      <c r="J171" t="str">
        <f t="shared" si="50"/>
        <v>高値超、安値超</v>
      </c>
      <c r="L171">
        <f t="shared" si="44"/>
        <v>1</v>
      </c>
      <c r="M171">
        <f t="shared" si="51"/>
        <v>1</v>
      </c>
      <c r="N171">
        <f t="shared" si="52"/>
        <v>1</v>
      </c>
      <c r="O171" s="2">
        <f t="shared" si="45"/>
        <v>5000</v>
      </c>
      <c r="P171" s="2">
        <f t="shared" si="53"/>
        <v>5000</v>
      </c>
      <c r="Q171" s="2">
        <f t="shared" si="46"/>
        <v>998500</v>
      </c>
      <c r="R171" s="2" t="str">
        <f t="shared" si="54"/>
        <v>kai</v>
      </c>
      <c r="S171" s="2" t="str">
        <f t="shared" si="55"/>
        <v>kai</v>
      </c>
      <c r="T171" s="2" t="str">
        <f t="shared" si="56"/>
        <v>kai</v>
      </c>
      <c r="U171" s="2" t="str">
        <f t="shared" si="57"/>
        <v/>
      </c>
      <c r="V171" s="2" t="str">
        <f t="shared" si="58"/>
        <v/>
      </c>
      <c r="W171" s="2">
        <f t="shared" si="61"/>
        <v>79.88</v>
      </c>
      <c r="X171" s="2" t="str">
        <f t="shared" si="59"/>
        <v/>
      </c>
      <c r="Y171" s="6">
        <f t="shared" si="47"/>
        <v>1003500</v>
      </c>
      <c r="Z171" s="6">
        <f t="shared" si="48"/>
        <v>0</v>
      </c>
      <c r="AA171" s="4">
        <f>SUM(P171:$P$1480)+$Z$25</f>
        <v>2137500.0000000023</v>
      </c>
      <c r="AB171" s="4">
        <f>SUM(V171:$W$1480)</f>
        <v>794755.64000000095</v>
      </c>
      <c r="AC171" s="4">
        <f t="shared" si="60"/>
        <v>1134000.0000000023</v>
      </c>
    </row>
    <row r="172" spans="1:29" x14ac:dyDescent="0.15">
      <c r="A172" s="22">
        <v>1</v>
      </c>
      <c r="B172" s="1">
        <v>42895</v>
      </c>
      <c r="C172">
        <v>198.9</v>
      </c>
      <c r="D172">
        <v>200.4</v>
      </c>
      <c r="E172">
        <v>198.1</v>
      </c>
      <c r="F172">
        <v>199.7</v>
      </c>
      <c r="G172">
        <v>156941400</v>
      </c>
      <c r="H172" s="2">
        <f t="shared" si="49"/>
        <v>31341197580</v>
      </c>
      <c r="I172">
        <f t="shared" si="43"/>
        <v>2.2999999999999829</v>
      </c>
      <c r="J172" t="str">
        <f t="shared" si="50"/>
        <v/>
      </c>
      <c r="L172">
        <f t="shared" si="44"/>
        <v>2.2999999999999829</v>
      </c>
      <c r="M172">
        <f t="shared" si="51"/>
        <v>2.2999999999999829</v>
      </c>
      <c r="N172">
        <f t="shared" si="52"/>
        <v>-2.2999999999999829</v>
      </c>
      <c r="O172" s="2">
        <f t="shared" si="45"/>
        <v>5000</v>
      </c>
      <c r="P172" s="2">
        <f t="shared" si="53"/>
        <v>11499.999999999915</v>
      </c>
      <c r="Q172" s="2">
        <f t="shared" si="46"/>
        <v>987000</v>
      </c>
      <c r="R172" s="2" t="str">
        <f t="shared" si="54"/>
        <v>kai</v>
      </c>
      <c r="S172" s="2" t="str">
        <f t="shared" si="55"/>
        <v>uri</v>
      </c>
      <c r="T172" s="2" t="str">
        <f t="shared" si="56"/>
        <v>kai</v>
      </c>
      <c r="U172" s="2">
        <f t="shared" si="57"/>
        <v>987000</v>
      </c>
      <c r="V172" s="2">
        <f t="shared" si="58"/>
        <v>1080</v>
      </c>
      <c r="W172" s="2">
        <f t="shared" si="61"/>
        <v>157.91999999999999</v>
      </c>
      <c r="X172" s="2" t="str">
        <f t="shared" si="59"/>
        <v/>
      </c>
      <c r="Y172" s="6">
        <f t="shared" si="47"/>
        <v>998500</v>
      </c>
      <c r="Z172" s="6">
        <f t="shared" si="48"/>
        <v>0</v>
      </c>
      <c r="AA172" s="4">
        <f>SUM(P172:$P$1480)+$Z$25</f>
        <v>2132500.0000000023</v>
      </c>
      <c r="AB172" s="4">
        <f>SUM(V172:$W$1480)</f>
        <v>794675.76000000094</v>
      </c>
      <c r="AC172" s="4">
        <f t="shared" si="60"/>
        <v>1134000.0000000023</v>
      </c>
    </row>
    <row r="173" spans="1:29" x14ac:dyDescent="0.15">
      <c r="A173" s="22">
        <v>1</v>
      </c>
      <c r="B173" s="1">
        <v>42894</v>
      </c>
      <c r="C173">
        <v>198.3</v>
      </c>
      <c r="D173">
        <v>200.5</v>
      </c>
      <c r="E173">
        <v>197.2</v>
      </c>
      <c r="F173">
        <v>197.4</v>
      </c>
      <c r="G173">
        <v>173075000</v>
      </c>
      <c r="H173" s="2">
        <f t="shared" si="49"/>
        <v>34165005000</v>
      </c>
      <c r="I173">
        <f t="shared" si="43"/>
        <v>0.40000000000000568</v>
      </c>
      <c r="J173" t="str">
        <f t="shared" si="50"/>
        <v>高値超、安値超</v>
      </c>
      <c r="L173">
        <f t="shared" si="44"/>
        <v>-0.40000000000000568</v>
      </c>
      <c r="M173">
        <f t="shared" si="51"/>
        <v>-0.40000000000000568</v>
      </c>
      <c r="N173">
        <f t="shared" si="52"/>
        <v>0.40000000000000568</v>
      </c>
      <c r="O173" s="2">
        <f t="shared" si="45"/>
        <v>5000</v>
      </c>
      <c r="P173" s="2">
        <f t="shared" si="53"/>
        <v>-2000.0000000000284</v>
      </c>
      <c r="Q173" s="2">
        <f t="shared" si="46"/>
        <v>985000</v>
      </c>
      <c r="R173" s="2" t="str">
        <f t="shared" si="54"/>
        <v>uri</v>
      </c>
      <c r="S173" s="2" t="str">
        <f t="shared" si="55"/>
        <v>kai</v>
      </c>
      <c r="T173" s="2" t="str">
        <f t="shared" si="56"/>
        <v>uri</v>
      </c>
      <c r="U173" s="2">
        <f t="shared" si="57"/>
        <v>985000</v>
      </c>
      <c r="V173" s="2">
        <f t="shared" si="58"/>
        <v>1080</v>
      </c>
      <c r="W173" s="2" t="str">
        <f t="shared" si="61"/>
        <v/>
      </c>
      <c r="X173" s="2">
        <f t="shared" si="59"/>
        <v>157.6</v>
      </c>
      <c r="Y173" s="6">
        <f t="shared" si="47"/>
        <v>987000</v>
      </c>
      <c r="Z173" s="6">
        <f t="shared" si="48"/>
        <v>0</v>
      </c>
      <c r="AA173" s="4">
        <f>SUM(P173:$P$1480)+$Z$25</f>
        <v>2121000.0000000028</v>
      </c>
      <c r="AB173" s="4">
        <f>SUM(V173:$W$1480)</f>
        <v>793437.8400000009</v>
      </c>
      <c r="AC173" s="4">
        <f t="shared" si="60"/>
        <v>1134000.0000000028</v>
      </c>
    </row>
    <row r="174" spans="1:29" x14ac:dyDescent="0.15">
      <c r="A174" s="22">
        <v>1</v>
      </c>
      <c r="B174" s="1">
        <v>42893</v>
      </c>
      <c r="C174">
        <v>196</v>
      </c>
      <c r="D174">
        <v>197.7</v>
      </c>
      <c r="E174">
        <v>195.2</v>
      </c>
      <c r="F174">
        <v>197</v>
      </c>
      <c r="G174">
        <v>105695500</v>
      </c>
      <c r="H174" s="2">
        <f t="shared" si="49"/>
        <v>20822013500</v>
      </c>
      <c r="I174">
        <f t="shared" si="43"/>
        <v>0.30000000000001137</v>
      </c>
      <c r="J174" t="str">
        <f t="shared" si="50"/>
        <v>高値割、安値割</v>
      </c>
      <c r="L174">
        <f t="shared" si="44"/>
        <v>0.30000000000001137</v>
      </c>
      <c r="M174">
        <f t="shared" si="51"/>
        <v>0.30000000000001137</v>
      </c>
      <c r="N174">
        <f t="shared" si="52"/>
        <v>0.30000000000001137</v>
      </c>
      <c r="O174" s="2">
        <f t="shared" si="45"/>
        <v>5000</v>
      </c>
      <c r="P174" s="2">
        <f t="shared" si="53"/>
        <v>1500.0000000000568</v>
      </c>
      <c r="Q174" s="2">
        <f t="shared" si="46"/>
        <v>983500</v>
      </c>
      <c r="R174" s="2" t="str">
        <f t="shared" si="54"/>
        <v>kai</v>
      </c>
      <c r="S174" s="2" t="str">
        <f t="shared" si="55"/>
        <v>kai</v>
      </c>
      <c r="T174" s="2" t="str">
        <f t="shared" si="56"/>
        <v>kai</v>
      </c>
      <c r="U174" s="2" t="str">
        <f t="shared" si="57"/>
        <v/>
      </c>
      <c r="V174" s="2" t="str">
        <f t="shared" si="58"/>
        <v/>
      </c>
      <c r="W174" s="2">
        <f t="shared" si="61"/>
        <v>78.680000000000007</v>
      </c>
      <c r="X174" s="2" t="str">
        <f t="shared" si="59"/>
        <v/>
      </c>
      <c r="Y174" s="6">
        <f t="shared" si="47"/>
        <v>985000</v>
      </c>
      <c r="Z174" s="6">
        <f t="shared" si="48"/>
        <v>0</v>
      </c>
      <c r="AA174" s="4">
        <f>SUM(P174:$P$1480)+$Z$25</f>
        <v>2123000.0000000023</v>
      </c>
      <c r="AB174" s="4">
        <f>SUM(V174:$W$1480)</f>
        <v>792357.8400000009</v>
      </c>
      <c r="AC174" s="4">
        <f t="shared" si="60"/>
        <v>1138000.0000000023</v>
      </c>
    </row>
    <row r="175" spans="1:29" x14ac:dyDescent="0.15">
      <c r="A175" s="22">
        <v>1</v>
      </c>
      <c r="B175" s="1">
        <v>42892</v>
      </c>
      <c r="C175">
        <v>197</v>
      </c>
      <c r="D175">
        <v>198.6</v>
      </c>
      <c r="E175">
        <v>196.3</v>
      </c>
      <c r="F175">
        <v>196.7</v>
      </c>
      <c r="G175">
        <v>99978900</v>
      </c>
      <c r="H175" s="2">
        <f t="shared" si="49"/>
        <v>19665849630</v>
      </c>
      <c r="I175">
        <f t="shared" si="43"/>
        <v>-0.30000000000001137</v>
      </c>
      <c r="J175" t="str">
        <f t="shared" si="50"/>
        <v/>
      </c>
      <c r="L175">
        <f t="shared" si="44"/>
        <v>-0.30000000000001137</v>
      </c>
      <c r="M175">
        <f t="shared" si="51"/>
        <v>-0.30000000000001137</v>
      </c>
      <c r="N175">
        <f t="shared" si="52"/>
        <v>-0.30000000000001137</v>
      </c>
      <c r="O175" s="2">
        <f t="shared" si="45"/>
        <v>5000</v>
      </c>
      <c r="P175" s="2">
        <f t="shared" si="53"/>
        <v>-1500.0000000000568</v>
      </c>
      <c r="Q175" s="2">
        <f t="shared" si="46"/>
        <v>985000</v>
      </c>
      <c r="R175" s="2" t="str">
        <f t="shared" si="54"/>
        <v>kai</v>
      </c>
      <c r="S175" s="2" t="str">
        <f t="shared" si="55"/>
        <v>kai</v>
      </c>
      <c r="T175" s="2" t="str">
        <f t="shared" si="56"/>
        <v>kai</v>
      </c>
      <c r="U175" s="2" t="str">
        <f t="shared" si="57"/>
        <v/>
      </c>
      <c r="V175" s="2" t="str">
        <f t="shared" si="58"/>
        <v/>
      </c>
      <c r="W175" s="2">
        <f t="shared" si="61"/>
        <v>78.8</v>
      </c>
      <c r="X175" s="2" t="str">
        <f t="shared" si="59"/>
        <v/>
      </c>
      <c r="Y175" s="6">
        <f t="shared" si="47"/>
        <v>983500</v>
      </c>
      <c r="Z175" s="6">
        <f t="shared" si="48"/>
        <v>0</v>
      </c>
      <c r="AA175" s="4">
        <f>SUM(P175:$P$1480)+$Z$25</f>
        <v>2121500.0000000028</v>
      </c>
      <c r="AB175" s="4">
        <f>SUM(V175:$W$1480)</f>
        <v>792279.16000000096</v>
      </c>
      <c r="AC175" s="4">
        <f t="shared" si="60"/>
        <v>1138000.0000000028</v>
      </c>
    </row>
    <row r="176" spans="1:29" x14ac:dyDescent="0.15">
      <c r="A176" s="22">
        <v>1</v>
      </c>
      <c r="B176" s="1">
        <v>42891</v>
      </c>
      <c r="C176">
        <v>197.6</v>
      </c>
      <c r="D176">
        <v>197.9</v>
      </c>
      <c r="E176">
        <v>196.4</v>
      </c>
      <c r="F176">
        <v>197</v>
      </c>
      <c r="G176">
        <v>106257500</v>
      </c>
      <c r="H176" s="2">
        <f t="shared" si="49"/>
        <v>20932727500</v>
      </c>
      <c r="I176">
        <f t="shared" si="43"/>
        <v>-3.0999999999999943</v>
      </c>
      <c r="J176" t="str">
        <f t="shared" si="50"/>
        <v/>
      </c>
      <c r="L176">
        <f t="shared" si="44"/>
        <v>-3.0999999999999943</v>
      </c>
      <c r="M176">
        <f t="shared" si="51"/>
        <v>-3.0999999999999943</v>
      </c>
      <c r="N176">
        <f t="shared" si="52"/>
        <v>3.0999999999999943</v>
      </c>
      <c r="O176" s="2">
        <f t="shared" si="45"/>
        <v>5000</v>
      </c>
      <c r="P176" s="2">
        <f t="shared" si="53"/>
        <v>-15499.999999999971</v>
      </c>
      <c r="Q176" s="2">
        <f t="shared" si="46"/>
        <v>1000500</v>
      </c>
      <c r="R176" s="2" t="str">
        <f t="shared" si="54"/>
        <v>kai</v>
      </c>
      <c r="S176" s="2" t="str">
        <f t="shared" si="55"/>
        <v>uri</v>
      </c>
      <c r="T176" s="2" t="str">
        <f t="shared" si="56"/>
        <v>kai</v>
      </c>
      <c r="U176" s="2" t="str">
        <f t="shared" si="57"/>
        <v/>
      </c>
      <c r="V176" s="2" t="str">
        <f t="shared" si="58"/>
        <v/>
      </c>
      <c r="W176" s="2">
        <f t="shared" si="61"/>
        <v>80.040000000000006</v>
      </c>
      <c r="X176" s="2" t="str">
        <f t="shared" si="59"/>
        <v/>
      </c>
      <c r="Y176" s="6">
        <f t="shared" si="47"/>
        <v>985000</v>
      </c>
      <c r="Z176" s="6">
        <f t="shared" si="48"/>
        <v>0</v>
      </c>
      <c r="AA176" s="4">
        <f>SUM(P176:$P$1480)+$Z$25</f>
        <v>2123000.0000000023</v>
      </c>
      <c r="AB176" s="4">
        <f>SUM(V176:$W$1480)</f>
        <v>792200.36000000092</v>
      </c>
      <c r="AC176" s="4">
        <f t="shared" si="60"/>
        <v>1138000.0000000023</v>
      </c>
    </row>
    <row r="177" spans="1:29" x14ac:dyDescent="0.15">
      <c r="A177" s="22">
        <v>1</v>
      </c>
      <c r="B177" s="1">
        <v>42888</v>
      </c>
      <c r="C177">
        <v>195.1</v>
      </c>
      <c r="D177">
        <v>200.9</v>
      </c>
      <c r="E177">
        <v>195</v>
      </c>
      <c r="F177">
        <v>200.1</v>
      </c>
      <c r="G177">
        <v>175604300</v>
      </c>
      <c r="H177" s="2">
        <f t="shared" si="49"/>
        <v>35138420430</v>
      </c>
      <c r="I177">
        <f t="shared" si="43"/>
        <v>6</v>
      </c>
      <c r="J177" t="str">
        <f t="shared" si="50"/>
        <v>高値超、安値超</v>
      </c>
      <c r="L177">
        <f t="shared" si="44"/>
        <v>6</v>
      </c>
      <c r="M177">
        <f t="shared" si="51"/>
        <v>6</v>
      </c>
      <c r="N177">
        <f t="shared" si="52"/>
        <v>6</v>
      </c>
      <c r="O177" s="2">
        <f t="shared" si="45"/>
        <v>5000</v>
      </c>
      <c r="P177" s="2">
        <f t="shared" si="53"/>
        <v>30000</v>
      </c>
      <c r="Q177" s="2">
        <f t="shared" si="46"/>
        <v>970500</v>
      </c>
      <c r="R177" s="2" t="str">
        <f t="shared" si="54"/>
        <v>kai</v>
      </c>
      <c r="S177" s="2" t="str">
        <f t="shared" si="55"/>
        <v>kai</v>
      </c>
      <c r="T177" s="2" t="str">
        <f t="shared" si="56"/>
        <v>kai</v>
      </c>
      <c r="U177" s="2">
        <f t="shared" si="57"/>
        <v>970500</v>
      </c>
      <c r="V177" s="2">
        <f t="shared" si="58"/>
        <v>1080</v>
      </c>
      <c r="W177" s="2">
        <f t="shared" si="61"/>
        <v>155.28</v>
      </c>
      <c r="X177" s="2" t="str">
        <f t="shared" si="59"/>
        <v/>
      </c>
      <c r="Y177" s="6">
        <f t="shared" si="47"/>
        <v>1000500</v>
      </c>
      <c r="Z177" s="6">
        <f t="shared" si="48"/>
        <v>0</v>
      </c>
      <c r="AA177" s="4">
        <f>SUM(P177:$P$1480)+$Z$25</f>
        <v>2138500.0000000023</v>
      </c>
      <c r="AB177" s="4">
        <f>SUM(V177:$W$1480)</f>
        <v>792120.32000000088</v>
      </c>
      <c r="AC177" s="4">
        <f t="shared" si="60"/>
        <v>1138000.0000000023</v>
      </c>
    </row>
    <row r="178" spans="1:29" x14ac:dyDescent="0.15">
      <c r="A178" s="22">
        <v>1</v>
      </c>
      <c r="B178" s="1">
        <v>42887</v>
      </c>
      <c r="C178">
        <v>192.3</v>
      </c>
      <c r="D178">
        <v>195.8</v>
      </c>
      <c r="E178">
        <v>192.2</v>
      </c>
      <c r="F178">
        <v>194.1</v>
      </c>
      <c r="G178">
        <v>107452000</v>
      </c>
      <c r="H178" s="2">
        <f t="shared" si="49"/>
        <v>20856433200</v>
      </c>
      <c r="I178">
        <f t="shared" si="43"/>
        <v>1.2999999999999829</v>
      </c>
      <c r="J178" t="str">
        <f t="shared" si="50"/>
        <v/>
      </c>
      <c r="L178">
        <f t="shared" si="44"/>
        <v>-1.2999999999999829</v>
      </c>
      <c r="M178">
        <f t="shared" si="51"/>
        <v>-1.2999999999999829</v>
      </c>
      <c r="N178">
        <f t="shared" si="52"/>
        <v>1.2999999999999829</v>
      </c>
      <c r="O178" s="2">
        <f t="shared" si="45"/>
        <v>5000</v>
      </c>
      <c r="P178" s="2">
        <f t="shared" si="53"/>
        <v>-6499.9999999999145</v>
      </c>
      <c r="Q178" s="2">
        <f t="shared" si="46"/>
        <v>964000</v>
      </c>
      <c r="R178" s="2" t="str">
        <f t="shared" si="54"/>
        <v>uri</v>
      </c>
      <c r="S178" s="2" t="str">
        <f t="shared" si="55"/>
        <v>kai</v>
      </c>
      <c r="T178" s="2" t="str">
        <f t="shared" si="56"/>
        <v>uri</v>
      </c>
      <c r="U178" s="2" t="str">
        <f t="shared" si="57"/>
        <v/>
      </c>
      <c r="V178" s="2" t="str">
        <f t="shared" si="58"/>
        <v/>
      </c>
      <c r="W178" s="2" t="str">
        <f t="shared" si="61"/>
        <v/>
      </c>
      <c r="X178" s="2">
        <f t="shared" si="59"/>
        <v>77.12</v>
      </c>
      <c r="Y178" s="6">
        <f t="shared" si="47"/>
        <v>970500</v>
      </c>
      <c r="Z178" s="6">
        <f t="shared" si="48"/>
        <v>0</v>
      </c>
      <c r="AA178" s="4">
        <f>SUM(P178:$P$1480)+$Z$25</f>
        <v>2108500.0000000023</v>
      </c>
      <c r="AB178" s="4">
        <f>SUM(V178:$W$1480)</f>
        <v>790885.04000000097</v>
      </c>
      <c r="AC178" s="4">
        <f t="shared" si="60"/>
        <v>1138000.0000000023</v>
      </c>
    </row>
    <row r="179" spans="1:29" x14ac:dyDescent="0.15">
      <c r="A179" s="22">
        <v>1</v>
      </c>
      <c r="B179" s="1">
        <v>42886</v>
      </c>
      <c r="C179">
        <v>193.6</v>
      </c>
      <c r="D179">
        <v>193.8</v>
      </c>
      <c r="E179">
        <v>192.4</v>
      </c>
      <c r="F179">
        <v>192.8</v>
      </c>
      <c r="G179">
        <v>99950100</v>
      </c>
      <c r="H179" s="2">
        <f t="shared" si="49"/>
        <v>19270379280</v>
      </c>
      <c r="I179">
        <f t="shared" si="43"/>
        <v>-2.3999999999999773</v>
      </c>
      <c r="J179" t="str">
        <f t="shared" si="50"/>
        <v>高値割、安値割</v>
      </c>
      <c r="L179">
        <f t="shared" si="44"/>
        <v>2.3999999999999773</v>
      </c>
      <c r="M179">
        <f t="shared" si="51"/>
        <v>2.3999999999999773</v>
      </c>
      <c r="N179">
        <f t="shared" si="52"/>
        <v>-2.3999999999999773</v>
      </c>
      <c r="O179" s="2">
        <f t="shared" si="45"/>
        <v>5000</v>
      </c>
      <c r="P179" s="2">
        <f t="shared" si="53"/>
        <v>11999.999999999887</v>
      </c>
      <c r="Q179" s="2">
        <f t="shared" si="46"/>
        <v>976000</v>
      </c>
      <c r="R179" s="2" t="str">
        <f t="shared" si="54"/>
        <v>uri</v>
      </c>
      <c r="S179" s="2" t="str">
        <f t="shared" si="55"/>
        <v>kai</v>
      </c>
      <c r="T179" s="2" t="str">
        <f t="shared" si="56"/>
        <v>uri</v>
      </c>
      <c r="U179" s="2" t="str">
        <f t="shared" si="57"/>
        <v/>
      </c>
      <c r="V179" s="2" t="str">
        <f t="shared" si="58"/>
        <v/>
      </c>
      <c r="W179" s="2" t="str">
        <f t="shared" si="61"/>
        <v/>
      </c>
      <c r="X179" s="2">
        <f t="shared" si="59"/>
        <v>78.08</v>
      </c>
      <c r="Y179" s="6">
        <f t="shared" si="47"/>
        <v>964000</v>
      </c>
      <c r="Z179" s="6">
        <f t="shared" si="48"/>
        <v>0</v>
      </c>
      <c r="AA179" s="4">
        <f>SUM(P179:$P$1480)+$Z$25</f>
        <v>2115000.0000000023</v>
      </c>
      <c r="AB179" s="4">
        <f>SUM(V179:$W$1480)</f>
        <v>790885.04000000097</v>
      </c>
      <c r="AC179" s="4">
        <f t="shared" si="60"/>
        <v>1151000.0000000023</v>
      </c>
    </row>
    <row r="180" spans="1:29" x14ac:dyDescent="0.15">
      <c r="A180" s="22">
        <v>1</v>
      </c>
      <c r="B180" s="1">
        <v>42885</v>
      </c>
      <c r="C180">
        <v>194.6</v>
      </c>
      <c r="D180">
        <v>195.4</v>
      </c>
      <c r="E180">
        <v>194.2</v>
      </c>
      <c r="F180">
        <v>195.2</v>
      </c>
      <c r="G180">
        <v>60936300</v>
      </c>
      <c r="H180" s="2">
        <f t="shared" si="49"/>
        <v>11894765760</v>
      </c>
      <c r="I180">
        <f t="shared" si="43"/>
        <v>0.19999999999998863</v>
      </c>
      <c r="J180" t="str">
        <f t="shared" si="50"/>
        <v>高値割、安値割</v>
      </c>
      <c r="L180">
        <f t="shared" si="44"/>
        <v>-0.19999999999998863</v>
      </c>
      <c r="M180">
        <f t="shared" si="51"/>
        <v>-0.19999999999998863</v>
      </c>
      <c r="N180">
        <f t="shared" si="52"/>
        <v>0.19999999999998863</v>
      </c>
      <c r="O180" s="2">
        <f t="shared" si="45"/>
        <v>5000</v>
      </c>
      <c r="P180" s="2">
        <f t="shared" si="53"/>
        <v>-999.99999999994316</v>
      </c>
      <c r="Q180" s="2">
        <f t="shared" si="46"/>
        <v>975000</v>
      </c>
      <c r="R180" s="2" t="str">
        <f t="shared" si="54"/>
        <v>uri</v>
      </c>
      <c r="S180" s="2" t="str">
        <f t="shared" si="55"/>
        <v>kai</v>
      </c>
      <c r="T180" s="2" t="str">
        <f t="shared" si="56"/>
        <v>uri</v>
      </c>
      <c r="U180" s="2" t="str">
        <f t="shared" si="57"/>
        <v/>
      </c>
      <c r="V180" s="2" t="str">
        <f t="shared" si="58"/>
        <v/>
      </c>
      <c r="W180" s="2" t="str">
        <f t="shared" si="61"/>
        <v/>
      </c>
      <c r="X180" s="2">
        <f t="shared" si="59"/>
        <v>78</v>
      </c>
      <c r="Y180" s="6">
        <f t="shared" si="47"/>
        <v>976000</v>
      </c>
      <c r="Z180" s="6">
        <f t="shared" si="48"/>
        <v>0</v>
      </c>
      <c r="AA180" s="4">
        <f>SUM(P180:$P$1480)+$Z$25</f>
        <v>2103000.0000000023</v>
      </c>
      <c r="AB180" s="4">
        <f>SUM(V180:$W$1480)</f>
        <v>790885.04000000097</v>
      </c>
      <c r="AC180" s="4">
        <f t="shared" si="60"/>
        <v>1127000.0000000023</v>
      </c>
    </row>
    <row r="181" spans="1:29" x14ac:dyDescent="0.15">
      <c r="A181" s="22">
        <v>1</v>
      </c>
      <c r="B181" s="1">
        <v>42884</v>
      </c>
      <c r="C181">
        <v>195.4</v>
      </c>
      <c r="D181">
        <v>196.1</v>
      </c>
      <c r="E181">
        <v>194.7</v>
      </c>
      <c r="F181">
        <v>195</v>
      </c>
      <c r="G181">
        <v>59287400</v>
      </c>
      <c r="H181" s="2">
        <f t="shared" si="49"/>
        <v>11561043000</v>
      </c>
      <c r="I181">
        <f t="shared" si="43"/>
        <v>-0.19999999999998863</v>
      </c>
      <c r="J181" t="str">
        <f t="shared" si="50"/>
        <v>高値割、安値割</v>
      </c>
      <c r="L181">
        <f t="shared" si="44"/>
        <v>0.19999999999998863</v>
      </c>
      <c r="M181">
        <f t="shared" si="51"/>
        <v>0.19999999999998863</v>
      </c>
      <c r="N181">
        <f t="shared" si="52"/>
        <v>-0.19999999999998863</v>
      </c>
      <c r="O181" s="2">
        <f t="shared" si="45"/>
        <v>5000</v>
      </c>
      <c r="P181" s="2">
        <f t="shared" si="53"/>
        <v>999.99999999994316</v>
      </c>
      <c r="Q181" s="2">
        <f t="shared" si="46"/>
        <v>976000</v>
      </c>
      <c r="R181" s="2" t="str">
        <f t="shared" si="54"/>
        <v>uri</v>
      </c>
      <c r="S181" s="2" t="str">
        <f t="shared" si="55"/>
        <v>kai</v>
      </c>
      <c r="T181" s="2" t="str">
        <f t="shared" si="56"/>
        <v>uri</v>
      </c>
      <c r="U181" s="2" t="str">
        <f t="shared" si="57"/>
        <v/>
      </c>
      <c r="V181" s="2" t="str">
        <f t="shared" si="58"/>
        <v/>
      </c>
      <c r="W181" s="2" t="str">
        <f t="shared" si="61"/>
        <v/>
      </c>
      <c r="X181" s="2">
        <f t="shared" si="59"/>
        <v>78.08</v>
      </c>
      <c r="Y181" s="6">
        <f t="shared" si="47"/>
        <v>975000</v>
      </c>
      <c r="Z181" s="6">
        <f t="shared" si="48"/>
        <v>0</v>
      </c>
      <c r="AA181" s="4">
        <f>SUM(P181:$P$1480)+$Z$25</f>
        <v>2104000.0000000023</v>
      </c>
      <c r="AB181" s="4">
        <f>SUM(V181:$W$1480)</f>
        <v>790885.04000000097</v>
      </c>
      <c r="AC181" s="4">
        <f t="shared" si="60"/>
        <v>1129000.0000000023</v>
      </c>
    </row>
    <row r="182" spans="1:29" x14ac:dyDescent="0.15">
      <c r="A182" s="22">
        <v>1</v>
      </c>
      <c r="B182" s="1">
        <v>42881</v>
      </c>
      <c r="C182">
        <v>196.4</v>
      </c>
      <c r="D182">
        <v>197.4</v>
      </c>
      <c r="E182">
        <v>195.2</v>
      </c>
      <c r="F182">
        <v>195.2</v>
      </c>
      <c r="G182">
        <v>74781400</v>
      </c>
      <c r="H182" s="2">
        <f t="shared" si="49"/>
        <v>14597329280</v>
      </c>
      <c r="I182">
        <f t="shared" si="43"/>
        <v>-1.6000000000000227</v>
      </c>
      <c r="J182" t="str">
        <f t="shared" si="50"/>
        <v>高値割、安値割</v>
      </c>
      <c r="L182">
        <f t="shared" si="44"/>
        <v>1.6000000000000227</v>
      </c>
      <c r="M182">
        <f t="shared" si="51"/>
        <v>1.6000000000000227</v>
      </c>
      <c r="N182">
        <f t="shared" si="52"/>
        <v>-1.6000000000000227</v>
      </c>
      <c r="O182" s="2">
        <f t="shared" si="45"/>
        <v>5000</v>
      </c>
      <c r="P182" s="2">
        <f t="shared" si="53"/>
        <v>8000.0000000001137</v>
      </c>
      <c r="Q182" s="2">
        <f t="shared" si="46"/>
        <v>984000</v>
      </c>
      <c r="R182" s="2" t="str">
        <f t="shared" si="54"/>
        <v>uri</v>
      </c>
      <c r="S182" s="2" t="str">
        <f t="shared" si="55"/>
        <v>kai</v>
      </c>
      <c r="T182" s="2" t="str">
        <f t="shared" si="56"/>
        <v>uri</v>
      </c>
      <c r="U182" s="2">
        <f t="shared" si="57"/>
        <v>984000</v>
      </c>
      <c r="V182" s="2">
        <f t="shared" si="58"/>
        <v>1080</v>
      </c>
      <c r="W182" s="2" t="str">
        <f t="shared" si="61"/>
        <v/>
      </c>
      <c r="X182" s="2">
        <f t="shared" si="59"/>
        <v>157.44</v>
      </c>
      <c r="Y182" s="6">
        <f t="shared" si="47"/>
        <v>976000</v>
      </c>
      <c r="Z182" s="6">
        <f t="shared" si="48"/>
        <v>0</v>
      </c>
      <c r="AA182" s="4">
        <f>SUM(P182:$P$1480)+$Z$25</f>
        <v>2103000.0000000023</v>
      </c>
      <c r="AB182" s="4">
        <f>SUM(V182:$W$1480)</f>
        <v>790885.04000000097</v>
      </c>
      <c r="AC182" s="4">
        <f t="shared" si="60"/>
        <v>1127000.0000000023</v>
      </c>
    </row>
    <row r="183" spans="1:29" x14ac:dyDescent="0.15">
      <c r="A183" s="22">
        <v>1</v>
      </c>
      <c r="B183" s="1">
        <v>42880</v>
      </c>
      <c r="C183">
        <v>198</v>
      </c>
      <c r="D183">
        <v>198.2</v>
      </c>
      <c r="E183">
        <v>196.5</v>
      </c>
      <c r="F183">
        <v>196.8</v>
      </c>
      <c r="G183">
        <v>94085000</v>
      </c>
      <c r="H183" s="2">
        <f t="shared" si="49"/>
        <v>18515928000</v>
      </c>
      <c r="I183">
        <f t="shared" si="43"/>
        <v>-1.6999999999999886</v>
      </c>
      <c r="J183" t="str">
        <f t="shared" si="50"/>
        <v>高値割、安値割</v>
      </c>
      <c r="L183">
        <f t="shared" si="44"/>
        <v>-1.6999999999999886</v>
      </c>
      <c r="M183">
        <f t="shared" si="51"/>
        <v>-1.6999999999999886</v>
      </c>
      <c r="N183">
        <f t="shared" si="52"/>
        <v>1.6999999999999886</v>
      </c>
      <c r="O183" s="2">
        <f t="shared" si="45"/>
        <v>5000</v>
      </c>
      <c r="P183" s="2">
        <f t="shared" si="53"/>
        <v>-8499.9999999999436</v>
      </c>
      <c r="Q183" s="2">
        <f t="shared" si="46"/>
        <v>992500</v>
      </c>
      <c r="R183" s="2" t="str">
        <f t="shared" si="54"/>
        <v>kai</v>
      </c>
      <c r="S183" s="2" t="str">
        <f t="shared" si="55"/>
        <v>uri</v>
      </c>
      <c r="T183" s="2" t="str">
        <f t="shared" si="56"/>
        <v>kai</v>
      </c>
      <c r="U183" s="2">
        <f t="shared" si="57"/>
        <v>992500</v>
      </c>
      <c r="V183" s="2">
        <f t="shared" si="58"/>
        <v>1080</v>
      </c>
      <c r="W183" s="2">
        <f t="shared" si="61"/>
        <v>158.80000000000001</v>
      </c>
      <c r="X183" s="2" t="str">
        <f t="shared" si="59"/>
        <v/>
      </c>
      <c r="Y183" s="6">
        <f t="shared" si="47"/>
        <v>984000</v>
      </c>
      <c r="Z183" s="6">
        <f t="shared" si="48"/>
        <v>0</v>
      </c>
      <c r="AA183" s="4">
        <f>SUM(P183:$P$1480)+$Z$25</f>
        <v>2095000.0000000023</v>
      </c>
      <c r="AB183" s="4">
        <f>SUM(V183:$W$1480)</f>
        <v>789805.04000000097</v>
      </c>
      <c r="AC183" s="4">
        <f t="shared" si="60"/>
        <v>1111000.0000000023</v>
      </c>
    </row>
    <row r="184" spans="1:29" x14ac:dyDescent="0.15">
      <c r="A184" s="22">
        <v>1</v>
      </c>
      <c r="B184" s="1">
        <v>42879</v>
      </c>
      <c r="C184">
        <v>199</v>
      </c>
      <c r="D184">
        <v>199.6</v>
      </c>
      <c r="E184">
        <v>197.4</v>
      </c>
      <c r="F184">
        <v>198.5</v>
      </c>
      <c r="G184">
        <v>90305300</v>
      </c>
      <c r="H184" s="2">
        <f t="shared" si="49"/>
        <v>17925602050</v>
      </c>
      <c r="I184">
        <f t="shared" si="43"/>
        <v>1.4000000000000057</v>
      </c>
      <c r="J184" t="str">
        <f t="shared" si="50"/>
        <v>高値超、安値超</v>
      </c>
      <c r="L184">
        <f t="shared" si="44"/>
        <v>-1.4000000000000057</v>
      </c>
      <c r="M184">
        <f t="shared" si="51"/>
        <v>-1.4000000000000057</v>
      </c>
      <c r="N184">
        <f t="shared" si="52"/>
        <v>1.4000000000000057</v>
      </c>
      <c r="O184" s="2">
        <f t="shared" si="45"/>
        <v>5000</v>
      </c>
      <c r="P184" s="2">
        <f t="shared" si="53"/>
        <v>-7000.0000000000282</v>
      </c>
      <c r="Q184" s="2">
        <f t="shared" si="46"/>
        <v>985500</v>
      </c>
      <c r="R184" s="2" t="str">
        <f t="shared" si="54"/>
        <v>uri</v>
      </c>
      <c r="S184" s="2" t="str">
        <f t="shared" si="55"/>
        <v>kai</v>
      </c>
      <c r="T184" s="2" t="str">
        <f t="shared" si="56"/>
        <v>uri</v>
      </c>
      <c r="U184" s="2">
        <f t="shared" si="57"/>
        <v>985500</v>
      </c>
      <c r="V184" s="2">
        <f t="shared" si="58"/>
        <v>1080</v>
      </c>
      <c r="W184" s="2" t="str">
        <f t="shared" si="61"/>
        <v/>
      </c>
      <c r="X184" s="2">
        <f t="shared" si="59"/>
        <v>157.68</v>
      </c>
      <c r="Y184" s="6">
        <f t="shared" si="47"/>
        <v>992500</v>
      </c>
      <c r="Z184" s="6">
        <f t="shared" si="48"/>
        <v>0</v>
      </c>
      <c r="AA184" s="4">
        <f>SUM(P184:$P$1480)+$Z$25</f>
        <v>2103500.0000000023</v>
      </c>
      <c r="AB184" s="4">
        <f>SUM(V184:$W$1480)</f>
        <v>788566.24000000104</v>
      </c>
      <c r="AC184" s="4">
        <f t="shared" si="60"/>
        <v>1111000.0000000023</v>
      </c>
    </row>
    <row r="185" spans="1:29" x14ac:dyDescent="0.15">
      <c r="A185" s="22">
        <v>1</v>
      </c>
      <c r="B185" s="1">
        <v>42878</v>
      </c>
      <c r="C185">
        <v>196.3</v>
      </c>
      <c r="D185">
        <v>197.5</v>
      </c>
      <c r="E185">
        <v>195.2</v>
      </c>
      <c r="F185">
        <v>197.1</v>
      </c>
      <c r="G185">
        <v>75769500</v>
      </c>
      <c r="H185" s="2">
        <f t="shared" si="49"/>
        <v>14934168450</v>
      </c>
      <c r="I185">
        <f t="shared" si="43"/>
        <v>9.9999999999994316E-2</v>
      </c>
      <c r="J185" t="str">
        <f t="shared" si="50"/>
        <v>高値割、安値割</v>
      </c>
      <c r="L185">
        <f t="shared" si="44"/>
        <v>9.9999999999994316E-2</v>
      </c>
      <c r="M185">
        <f t="shared" si="51"/>
        <v>9.9999999999994316E-2</v>
      </c>
      <c r="N185">
        <f t="shared" si="52"/>
        <v>-9.9999999999994316E-2</v>
      </c>
      <c r="O185" s="2">
        <f t="shared" si="45"/>
        <v>5000</v>
      </c>
      <c r="P185" s="2">
        <f t="shared" si="53"/>
        <v>499.99999999997158</v>
      </c>
      <c r="Q185" s="2">
        <f t="shared" si="46"/>
        <v>985000</v>
      </c>
      <c r="R185" s="2" t="str">
        <f t="shared" si="54"/>
        <v>kai</v>
      </c>
      <c r="S185" s="2" t="str">
        <f t="shared" si="55"/>
        <v>uri</v>
      </c>
      <c r="T185" s="2" t="str">
        <f t="shared" si="56"/>
        <v>kai</v>
      </c>
      <c r="U185" s="2" t="str">
        <f t="shared" si="57"/>
        <v/>
      </c>
      <c r="V185" s="2" t="str">
        <f t="shared" si="58"/>
        <v/>
      </c>
      <c r="W185" s="2">
        <f t="shared" si="61"/>
        <v>78.8</v>
      </c>
      <c r="X185" s="2" t="str">
        <f t="shared" si="59"/>
        <v/>
      </c>
      <c r="Y185" s="6">
        <f t="shared" si="47"/>
        <v>985500</v>
      </c>
      <c r="Z185" s="6">
        <f t="shared" si="48"/>
        <v>0</v>
      </c>
      <c r="AA185" s="4">
        <f>SUM(P185:$P$1480)+$Z$25</f>
        <v>2110500.0000000023</v>
      </c>
      <c r="AB185" s="4">
        <f>SUM(V185:$W$1480)</f>
        <v>787486.24000000104</v>
      </c>
      <c r="AC185" s="4">
        <f t="shared" si="60"/>
        <v>1125000.0000000023</v>
      </c>
    </row>
    <row r="186" spans="1:29" x14ac:dyDescent="0.15">
      <c r="A186" s="22">
        <v>1</v>
      </c>
      <c r="B186" s="1">
        <v>42877</v>
      </c>
      <c r="C186">
        <v>197.2</v>
      </c>
      <c r="D186">
        <v>197.7</v>
      </c>
      <c r="E186">
        <v>196.7</v>
      </c>
      <c r="F186">
        <v>197</v>
      </c>
      <c r="G186">
        <v>60491800</v>
      </c>
      <c r="H186" s="2">
        <f t="shared" si="49"/>
        <v>11916884600</v>
      </c>
      <c r="I186">
        <f t="shared" si="43"/>
        <v>0.90000000000000568</v>
      </c>
      <c r="J186" t="str">
        <f t="shared" si="50"/>
        <v>高値超、安値超</v>
      </c>
      <c r="L186">
        <f t="shared" si="44"/>
        <v>0.90000000000000568</v>
      </c>
      <c r="M186">
        <f t="shared" si="51"/>
        <v>0.90000000000000568</v>
      </c>
      <c r="N186">
        <f t="shared" si="52"/>
        <v>-0.90000000000000568</v>
      </c>
      <c r="O186" s="2">
        <f t="shared" si="45"/>
        <v>5000</v>
      </c>
      <c r="P186" s="2">
        <f t="shared" si="53"/>
        <v>4500.0000000000282</v>
      </c>
      <c r="Q186" s="2">
        <f t="shared" si="46"/>
        <v>980500</v>
      </c>
      <c r="R186" s="2" t="str">
        <f t="shared" si="54"/>
        <v>kai</v>
      </c>
      <c r="S186" s="2" t="str">
        <f t="shared" si="55"/>
        <v>uri</v>
      </c>
      <c r="T186" s="2" t="str">
        <f t="shared" si="56"/>
        <v>kai</v>
      </c>
      <c r="U186" s="2">
        <f t="shared" si="57"/>
        <v>980500</v>
      </c>
      <c r="V186" s="2">
        <f t="shared" si="58"/>
        <v>1080</v>
      </c>
      <c r="W186" s="2">
        <f t="shared" si="61"/>
        <v>156.88</v>
      </c>
      <c r="X186" s="2" t="str">
        <f t="shared" si="59"/>
        <v/>
      </c>
      <c r="Y186" s="6">
        <f t="shared" si="47"/>
        <v>985000</v>
      </c>
      <c r="Z186" s="6">
        <f t="shared" si="48"/>
        <v>0</v>
      </c>
      <c r="AA186" s="4">
        <f>SUM(P186:$P$1480)+$Z$25</f>
        <v>2110000.0000000023</v>
      </c>
      <c r="AB186" s="4">
        <f>SUM(V186:$W$1480)</f>
        <v>787407.44000000111</v>
      </c>
      <c r="AC186" s="4">
        <f t="shared" si="60"/>
        <v>1125000.0000000023</v>
      </c>
    </row>
    <row r="187" spans="1:29" x14ac:dyDescent="0.15">
      <c r="A187" s="22">
        <v>1</v>
      </c>
      <c r="B187" s="1">
        <v>42874</v>
      </c>
      <c r="C187">
        <v>194.4</v>
      </c>
      <c r="D187">
        <v>197</v>
      </c>
      <c r="E187">
        <v>194.2</v>
      </c>
      <c r="F187">
        <v>196.1</v>
      </c>
      <c r="G187">
        <v>114085400</v>
      </c>
      <c r="H187" s="2">
        <f t="shared" si="49"/>
        <v>22372146940</v>
      </c>
      <c r="I187">
        <f t="shared" si="43"/>
        <v>2.6999999999999886</v>
      </c>
      <c r="J187" t="str">
        <f t="shared" si="50"/>
        <v>高値超、安値超</v>
      </c>
      <c r="L187">
        <f t="shared" si="44"/>
        <v>-2.6999999999999886</v>
      </c>
      <c r="M187">
        <f t="shared" si="51"/>
        <v>-2.6999999999999886</v>
      </c>
      <c r="N187">
        <f t="shared" si="52"/>
        <v>2.6999999999999886</v>
      </c>
      <c r="O187" s="2">
        <f t="shared" si="45"/>
        <v>5000</v>
      </c>
      <c r="P187" s="2">
        <f t="shared" si="53"/>
        <v>-13499.999999999944</v>
      </c>
      <c r="Q187" s="2">
        <f t="shared" si="46"/>
        <v>967000</v>
      </c>
      <c r="R187" s="2" t="str">
        <f t="shared" si="54"/>
        <v>uri</v>
      </c>
      <c r="S187" s="2" t="str">
        <f t="shared" si="55"/>
        <v>kai</v>
      </c>
      <c r="T187" s="2" t="str">
        <f t="shared" si="56"/>
        <v>uri</v>
      </c>
      <c r="U187" s="2" t="str">
        <f t="shared" si="57"/>
        <v/>
      </c>
      <c r="V187" s="2" t="str">
        <f t="shared" si="58"/>
        <v/>
      </c>
      <c r="W187" s="2" t="str">
        <f t="shared" si="61"/>
        <v/>
      </c>
      <c r="X187" s="2">
        <f t="shared" si="59"/>
        <v>77.36</v>
      </c>
      <c r="Y187" s="6">
        <f t="shared" si="47"/>
        <v>980500</v>
      </c>
      <c r="Z187" s="6">
        <f t="shared" si="48"/>
        <v>0</v>
      </c>
      <c r="AA187" s="4">
        <f>SUM(P187:$P$1480)+$Z$25</f>
        <v>2105500.0000000023</v>
      </c>
      <c r="AB187" s="4">
        <f>SUM(V187:$W$1480)</f>
        <v>786170.56000000099</v>
      </c>
      <c r="AC187" s="4">
        <f t="shared" si="60"/>
        <v>1125000.0000000023</v>
      </c>
    </row>
    <row r="188" spans="1:29" x14ac:dyDescent="0.15">
      <c r="A188" s="22">
        <v>1</v>
      </c>
      <c r="B188" s="1">
        <v>42873</v>
      </c>
      <c r="C188">
        <v>194</v>
      </c>
      <c r="D188">
        <v>194</v>
      </c>
      <c r="E188">
        <v>192.2</v>
      </c>
      <c r="F188">
        <v>193.4</v>
      </c>
      <c r="G188">
        <v>168193000</v>
      </c>
      <c r="H188" s="2">
        <f t="shared" si="49"/>
        <v>32528526200</v>
      </c>
      <c r="I188">
        <f t="shared" si="43"/>
        <v>-4.5999999999999943</v>
      </c>
      <c r="J188" t="str">
        <f t="shared" si="50"/>
        <v>高値割、安値割</v>
      </c>
      <c r="L188">
        <f t="shared" si="44"/>
        <v>4.5999999999999943</v>
      </c>
      <c r="M188">
        <f t="shared" si="51"/>
        <v>4.5999999999999943</v>
      </c>
      <c r="N188">
        <f t="shared" si="52"/>
        <v>-4.5999999999999943</v>
      </c>
      <c r="O188" s="2">
        <f t="shared" si="45"/>
        <v>5000</v>
      </c>
      <c r="P188" s="2">
        <f t="shared" si="53"/>
        <v>22999.999999999971</v>
      </c>
      <c r="Q188" s="2">
        <f t="shared" si="46"/>
        <v>990000</v>
      </c>
      <c r="R188" s="2" t="str">
        <f t="shared" si="54"/>
        <v>uri</v>
      </c>
      <c r="S188" s="2" t="str">
        <f t="shared" si="55"/>
        <v>kai</v>
      </c>
      <c r="T188" s="2" t="str">
        <f t="shared" si="56"/>
        <v>uri</v>
      </c>
      <c r="U188" s="2">
        <f t="shared" si="57"/>
        <v>990000</v>
      </c>
      <c r="V188" s="2">
        <f t="shared" si="58"/>
        <v>1080</v>
      </c>
      <c r="W188" s="2" t="str">
        <f t="shared" si="61"/>
        <v/>
      </c>
      <c r="X188" s="2">
        <f t="shared" si="59"/>
        <v>158.4</v>
      </c>
      <c r="Y188" s="6">
        <f t="shared" si="47"/>
        <v>967000</v>
      </c>
      <c r="Z188" s="6">
        <f t="shared" si="48"/>
        <v>0</v>
      </c>
      <c r="AA188" s="4">
        <f>SUM(P188:$P$1480)+$Z$25</f>
        <v>2119000.0000000023</v>
      </c>
      <c r="AB188" s="4">
        <f>SUM(V188:$W$1480)</f>
        <v>786170.56000000099</v>
      </c>
      <c r="AC188" s="4">
        <f t="shared" si="60"/>
        <v>1152000.0000000023</v>
      </c>
    </row>
    <row r="189" spans="1:29" x14ac:dyDescent="0.15">
      <c r="A189" s="22">
        <v>1</v>
      </c>
      <c r="B189" s="1">
        <v>42872</v>
      </c>
      <c r="C189">
        <v>200.1</v>
      </c>
      <c r="D189">
        <v>200.4</v>
      </c>
      <c r="E189">
        <v>197.9</v>
      </c>
      <c r="F189">
        <v>198</v>
      </c>
      <c r="G189">
        <v>176633300</v>
      </c>
      <c r="H189" s="2">
        <f t="shared" si="49"/>
        <v>34973393400</v>
      </c>
      <c r="I189">
        <f t="shared" si="43"/>
        <v>-5.0999999999999943</v>
      </c>
      <c r="J189" t="str">
        <f t="shared" si="50"/>
        <v>高値割、安値割</v>
      </c>
      <c r="L189">
        <f t="shared" si="44"/>
        <v>-5.0999999999999943</v>
      </c>
      <c r="M189">
        <f t="shared" si="51"/>
        <v>-5.0999999999999943</v>
      </c>
      <c r="N189">
        <f t="shared" si="52"/>
        <v>-5.0999999999999943</v>
      </c>
      <c r="O189" s="2">
        <f t="shared" si="45"/>
        <v>5000</v>
      </c>
      <c r="P189" s="2">
        <f t="shared" si="53"/>
        <v>-25499.999999999971</v>
      </c>
      <c r="Q189" s="2">
        <f t="shared" si="46"/>
        <v>1015500</v>
      </c>
      <c r="R189" s="2" t="str">
        <f t="shared" si="54"/>
        <v>kai</v>
      </c>
      <c r="S189" s="2" t="str">
        <f t="shared" si="55"/>
        <v>kai</v>
      </c>
      <c r="T189" s="2" t="str">
        <f t="shared" si="56"/>
        <v>kai</v>
      </c>
      <c r="U189" s="2">
        <f t="shared" si="57"/>
        <v>1015500</v>
      </c>
      <c r="V189" s="2">
        <f t="shared" si="58"/>
        <v>1512</v>
      </c>
      <c r="W189" s="2">
        <f t="shared" si="61"/>
        <v>162.47999999999999</v>
      </c>
      <c r="X189" s="2" t="str">
        <f t="shared" si="59"/>
        <v/>
      </c>
      <c r="Y189" s="6">
        <f t="shared" si="47"/>
        <v>990000</v>
      </c>
      <c r="Z189" s="6">
        <f t="shared" si="48"/>
        <v>0</v>
      </c>
      <c r="AA189" s="4">
        <f>SUM(P189:$P$1480)+$Z$25</f>
        <v>2096000.0000000023</v>
      </c>
      <c r="AB189" s="4">
        <f>SUM(V189:$W$1480)</f>
        <v>785090.56000000099</v>
      </c>
      <c r="AC189" s="4">
        <f t="shared" si="60"/>
        <v>1106000.0000000023</v>
      </c>
    </row>
    <row r="190" spans="1:29" x14ac:dyDescent="0.15">
      <c r="A190" s="22">
        <v>1</v>
      </c>
      <c r="B190" s="1">
        <v>42871</v>
      </c>
      <c r="C190">
        <v>207.6</v>
      </c>
      <c r="D190">
        <v>207.7</v>
      </c>
      <c r="E190">
        <v>202.5</v>
      </c>
      <c r="F190">
        <v>203.1</v>
      </c>
      <c r="G190">
        <v>126897600</v>
      </c>
      <c r="H190" s="2">
        <f t="shared" si="49"/>
        <v>25772902560</v>
      </c>
      <c r="I190">
        <f t="shared" si="43"/>
        <v>-4</v>
      </c>
      <c r="J190" t="str">
        <f t="shared" si="50"/>
        <v/>
      </c>
      <c r="L190">
        <f t="shared" si="44"/>
        <v>4</v>
      </c>
      <c r="M190">
        <f t="shared" si="51"/>
        <v>4</v>
      </c>
      <c r="N190">
        <f t="shared" si="52"/>
        <v>-4</v>
      </c>
      <c r="O190" s="2">
        <f t="shared" si="45"/>
        <v>5000</v>
      </c>
      <c r="P190" s="2">
        <f t="shared" si="53"/>
        <v>20000</v>
      </c>
      <c r="Q190" s="2">
        <f t="shared" si="46"/>
        <v>1035500</v>
      </c>
      <c r="R190" s="2" t="str">
        <f t="shared" si="54"/>
        <v>uri</v>
      </c>
      <c r="S190" s="2" t="str">
        <f t="shared" si="55"/>
        <v>kai</v>
      </c>
      <c r="T190" s="2" t="str">
        <f t="shared" si="56"/>
        <v>uri</v>
      </c>
      <c r="U190" s="2" t="str">
        <f t="shared" si="57"/>
        <v/>
      </c>
      <c r="V190" s="2" t="str">
        <f t="shared" si="58"/>
        <v/>
      </c>
      <c r="W190" s="2" t="str">
        <f t="shared" si="61"/>
        <v/>
      </c>
      <c r="X190" s="2">
        <f t="shared" si="59"/>
        <v>82.84</v>
      </c>
      <c r="Y190" s="6">
        <f t="shared" si="47"/>
        <v>1015500</v>
      </c>
      <c r="Z190" s="6">
        <f t="shared" si="48"/>
        <v>0</v>
      </c>
      <c r="AA190" s="4">
        <f>SUM(P190:$P$1480)+$Z$25</f>
        <v>2121500.0000000023</v>
      </c>
      <c r="AB190" s="4">
        <f>SUM(V190:$W$1480)</f>
        <v>783416.08000000112</v>
      </c>
      <c r="AC190" s="4">
        <f t="shared" si="60"/>
        <v>1106000.0000000023</v>
      </c>
    </row>
    <row r="191" spans="1:29" x14ac:dyDescent="0.15">
      <c r="A191" s="22">
        <v>1</v>
      </c>
      <c r="B191" s="1">
        <v>42870</v>
      </c>
      <c r="C191">
        <v>207.3</v>
      </c>
      <c r="D191">
        <v>207.4</v>
      </c>
      <c r="E191">
        <v>205.1</v>
      </c>
      <c r="F191">
        <v>207.1</v>
      </c>
      <c r="G191">
        <v>81776900</v>
      </c>
      <c r="H191" s="2">
        <f t="shared" si="49"/>
        <v>16935995990</v>
      </c>
      <c r="I191">
        <f t="shared" si="43"/>
        <v>-1.9000000000000057</v>
      </c>
      <c r="J191" t="str">
        <f t="shared" si="50"/>
        <v>高値割、安値割</v>
      </c>
      <c r="L191">
        <f t="shared" si="44"/>
        <v>1.9000000000000057</v>
      </c>
      <c r="M191">
        <f t="shared" si="51"/>
        <v>1.9000000000000057</v>
      </c>
      <c r="N191">
        <f t="shared" si="52"/>
        <v>-1.9000000000000057</v>
      </c>
      <c r="O191" s="2">
        <f t="shared" si="45"/>
        <v>5000</v>
      </c>
      <c r="P191" s="2">
        <f t="shared" si="53"/>
        <v>9500.0000000000291</v>
      </c>
      <c r="Q191" s="2">
        <f t="shared" si="46"/>
        <v>1045000</v>
      </c>
      <c r="R191" s="2" t="str">
        <f t="shared" si="54"/>
        <v>uri</v>
      </c>
      <c r="S191" s="2" t="str">
        <f t="shared" si="55"/>
        <v>kai</v>
      </c>
      <c r="T191" s="2" t="str">
        <f t="shared" si="56"/>
        <v>uri</v>
      </c>
      <c r="U191" s="2">
        <f t="shared" si="57"/>
        <v>1045000</v>
      </c>
      <c r="V191" s="2">
        <f t="shared" si="58"/>
        <v>1512</v>
      </c>
      <c r="W191" s="2" t="str">
        <f t="shared" si="61"/>
        <v/>
      </c>
      <c r="X191" s="2">
        <f t="shared" si="59"/>
        <v>167.2</v>
      </c>
      <c r="Y191" s="6">
        <f t="shared" si="47"/>
        <v>1035500</v>
      </c>
      <c r="Z191" s="6">
        <f t="shared" si="48"/>
        <v>0</v>
      </c>
      <c r="AA191" s="4">
        <f>SUM(P191:$P$1480)+$Z$25</f>
        <v>2101500.0000000023</v>
      </c>
      <c r="AB191" s="4">
        <f>SUM(V191:$W$1480)</f>
        <v>783416.08000000112</v>
      </c>
      <c r="AC191" s="4">
        <f t="shared" si="60"/>
        <v>1066000.0000000023</v>
      </c>
    </row>
    <row r="192" spans="1:29" x14ac:dyDescent="0.15">
      <c r="A192" s="22">
        <v>1</v>
      </c>
      <c r="B192" s="1">
        <v>42867</v>
      </c>
      <c r="C192">
        <v>209</v>
      </c>
      <c r="D192">
        <v>209.8</v>
      </c>
      <c r="E192">
        <v>207.9</v>
      </c>
      <c r="F192">
        <v>209</v>
      </c>
      <c r="G192">
        <v>77230400</v>
      </c>
      <c r="H192" s="2">
        <f t="shared" si="49"/>
        <v>16141153600</v>
      </c>
      <c r="I192">
        <f t="shared" si="43"/>
        <v>-1.1999999999999886</v>
      </c>
      <c r="J192" t="str">
        <f t="shared" si="50"/>
        <v>高値割、安値割</v>
      </c>
      <c r="L192">
        <f t="shared" si="44"/>
        <v>-1.1999999999999886</v>
      </c>
      <c r="M192">
        <f t="shared" si="51"/>
        <v>-1.1999999999999886</v>
      </c>
      <c r="N192">
        <f t="shared" si="52"/>
        <v>-1.1999999999999886</v>
      </c>
      <c r="O192" s="2">
        <f t="shared" si="45"/>
        <v>5000</v>
      </c>
      <c r="P192" s="2">
        <f t="shared" si="53"/>
        <v>-5999.9999999999436</v>
      </c>
      <c r="Q192" s="2">
        <f t="shared" si="46"/>
        <v>1051000</v>
      </c>
      <c r="R192" s="2" t="str">
        <f t="shared" si="54"/>
        <v>kai</v>
      </c>
      <c r="S192" s="2" t="str">
        <f t="shared" si="55"/>
        <v>kai</v>
      </c>
      <c r="T192" s="2" t="str">
        <f t="shared" si="56"/>
        <v>kai</v>
      </c>
      <c r="U192" s="2" t="str">
        <f t="shared" si="57"/>
        <v/>
      </c>
      <c r="V192" s="2" t="str">
        <f t="shared" si="58"/>
        <v/>
      </c>
      <c r="W192" s="2">
        <f t="shared" si="61"/>
        <v>84.08</v>
      </c>
      <c r="X192" s="2" t="str">
        <f t="shared" si="59"/>
        <v/>
      </c>
      <c r="Y192" s="6">
        <f t="shared" si="47"/>
        <v>1045000</v>
      </c>
      <c r="Z192" s="6">
        <f t="shared" si="48"/>
        <v>0</v>
      </c>
      <c r="AA192" s="4">
        <f>SUM(P192:$P$1480)+$Z$25</f>
        <v>2092000.0000000023</v>
      </c>
      <c r="AB192" s="4">
        <f>SUM(V192:$W$1480)</f>
        <v>781904.08000000112</v>
      </c>
      <c r="AC192" s="4">
        <f t="shared" si="60"/>
        <v>1047000.0000000023</v>
      </c>
    </row>
    <row r="193" spans="1:29" x14ac:dyDescent="0.15">
      <c r="A193" s="22">
        <v>1</v>
      </c>
      <c r="B193" s="1">
        <v>42866</v>
      </c>
      <c r="C193">
        <v>209.4</v>
      </c>
      <c r="D193">
        <v>210.7</v>
      </c>
      <c r="E193">
        <v>208.2</v>
      </c>
      <c r="F193">
        <v>210.2</v>
      </c>
      <c r="G193">
        <v>103385900</v>
      </c>
      <c r="H193" s="2">
        <f t="shared" si="49"/>
        <v>21731716180</v>
      </c>
      <c r="I193">
        <f t="shared" si="43"/>
        <v>1.2999999999999829</v>
      </c>
      <c r="J193" t="str">
        <f t="shared" si="50"/>
        <v/>
      </c>
      <c r="L193">
        <f t="shared" si="44"/>
        <v>1.2999999999999829</v>
      </c>
      <c r="M193">
        <f t="shared" si="51"/>
        <v>1.2999999999999829</v>
      </c>
      <c r="N193">
        <f t="shared" si="52"/>
        <v>1.2999999999999829</v>
      </c>
      <c r="O193" s="2">
        <f t="shared" si="45"/>
        <v>5000</v>
      </c>
      <c r="P193" s="2">
        <f t="shared" si="53"/>
        <v>6499.9999999999145</v>
      </c>
      <c r="Q193" s="2">
        <f t="shared" si="46"/>
        <v>1044500</v>
      </c>
      <c r="R193" s="2" t="str">
        <f t="shared" si="54"/>
        <v>kai</v>
      </c>
      <c r="S193" s="2" t="str">
        <f t="shared" si="55"/>
        <v>kai</v>
      </c>
      <c r="T193" s="2" t="str">
        <f t="shared" si="56"/>
        <v>kai</v>
      </c>
      <c r="U193" s="2" t="str">
        <f t="shared" si="57"/>
        <v/>
      </c>
      <c r="V193" s="2" t="str">
        <f t="shared" si="58"/>
        <v/>
      </c>
      <c r="W193" s="2">
        <f t="shared" si="61"/>
        <v>83.56</v>
      </c>
      <c r="X193" s="2" t="str">
        <f t="shared" si="59"/>
        <v/>
      </c>
      <c r="Y193" s="6">
        <f t="shared" si="47"/>
        <v>1051000</v>
      </c>
      <c r="Z193" s="6">
        <f t="shared" si="48"/>
        <v>0</v>
      </c>
      <c r="AA193" s="4">
        <f>SUM(P193:$P$1480)+$Z$25</f>
        <v>2098000.0000000023</v>
      </c>
      <c r="AB193" s="4">
        <f>SUM(V193:$W$1480)</f>
        <v>781820.00000000116</v>
      </c>
      <c r="AC193" s="4">
        <f t="shared" si="60"/>
        <v>1047000.0000000023</v>
      </c>
    </row>
    <row r="194" spans="1:29" x14ac:dyDescent="0.15">
      <c r="A194" s="22">
        <v>1</v>
      </c>
      <c r="B194" s="1">
        <v>42865</v>
      </c>
      <c r="C194">
        <v>210</v>
      </c>
      <c r="D194">
        <v>210.4</v>
      </c>
      <c r="E194">
        <v>208.8</v>
      </c>
      <c r="F194">
        <v>208.9</v>
      </c>
      <c r="G194">
        <v>88274400</v>
      </c>
      <c r="H194" s="2">
        <f t="shared" si="49"/>
        <v>18440522160</v>
      </c>
      <c r="I194">
        <f t="shared" si="43"/>
        <v>-0.5</v>
      </c>
      <c r="J194" t="str">
        <f t="shared" si="50"/>
        <v/>
      </c>
      <c r="L194">
        <f t="shared" si="44"/>
        <v>-0.5</v>
      </c>
      <c r="M194">
        <f t="shared" si="51"/>
        <v>-0.5</v>
      </c>
      <c r="N194">
        <f t="shared" si="52"/>
        <v>-0.5</v>
      </c>
      <c r="O194" s="2">
        <f t="shared" si="45"/>
        <v>5000</v>
      </c>
      <c r="P194" s="2">
        <f t="shared" si="53"/>
        <v>-2500</v>
      </c>
      <c r="Q194" s="2">
        <f t="shared" si="46"/>
        <v>1047000</v>
      </c>
      <c r="R194" s="2" t="str">
        <f t="shared" si="54"/>
        <v>kai</v>
      </c>
      <c r="S194" s="2" t="str">
        <f t="shared" si="55"/>
        <v>kai</v>
      </c>
      <c r="T194" s="2" t="str">
        <f t="shared" si="56"/>
        <v>kai</v>
      </c>
      <c r="U194" s="2" t="str">
        <f t="shared" si="57"/>
        <v/>
      </c>
      <c r="V194" s="2" t="str">
        <f t="shared" si="58"/>
        <v/>
      </c>
      <c r="W194" s="2">
        <f t="shared" si="61"/>
        <v>83.76</v>
      </c>
      <c r="X194" s="2" t="str">
        <f t="shared" si="59"/>
        <v/>
      </c>
      <c r="Y194" s="6">
        <f t="shared" si="47"/>
        <v>1044500</v>
      </c>
      <c r="Z194" s="6">
        <f t="shared" si="48"/>
        <v>0</v>
      </c>
      <c r="AA194" s="4">
        <f>SUM(P194:$P$1480)+$Z$25</f>
        <v>2091500.0000000023</v>
      </c>
      <c r="AB194" s="4">
        <f>SUM(V194:$W$1480)</f>
        <v>781736.44000000122</v>
      </c>
      <c r="AC194" s="4">
        <f t="shared" si="60"/>
        <v>1047000.0000000023</v>
      </c>
    </row>
    <row r="195" spans="1:29" x14ac:dyDescent="0.15">
      <c r="A195" s="22">
        <v>1</v>
      </c>
      <c r="B195" s="1">
        <v>42864</v>
      </c>
      <c r="C195">
        <v>210</v>
      </c>
      <c r="D195">
        <v>210.2</v>
      </c>
      <c r="E195">
        <v>208.8</v>
      </c>
      <c r="F195">
        <v>209.4</v>
      </c>
      <c r="G195">
        <v>80558700</v>
      </c>
      <c r="H195" s="2">
        <f t="shared" si="49"/>
        <v>16868991780</v>
      </c>
      <c r="I195">
        <f t="shared" si="43"/>
        <v>-0.5</v>
      </c>
      <c r="J195" t="str">
        <f t="shared" si="50"/>
        <v/>
      </c>
      <c r="L195">
        <f t="shared" si="44"/>
        <v>-0.5</v>
      </c>
      <c r="M195">
        <f t="shared" si="51"/>
        <v>-0.5</v>
      </c>
      <c r="N195">
        <f t="shared" si="52"/>
        <v>0.5</v>
      </c>
      <c r="O195" s="2">
        <f t="shared" si="45"/>
        <v>5000</v>
      </c>
      <c r="P195" s="2">
        <f t="shared" si="53"/>
        <v>-2500</v>
      </c>
      <c r="Q195" s="2">
        <f t="shared" si="46"/>
        <v>1049500</v>
      </c>
      <c r="R195" s="2" t="str">
        <f t="shared" si="54"/>
        <v>kai</v>
      </c>
      <c r="S195" s="2" t="str">
        <f t="shared" si="55"/>
        <v>uri</v>
      </c>
      <c r="T195" s="2" t="str">
        <f t="shared" si="56"/>
        <v>kai</v>
      </c>
      <c r="U195" s="2" t="str">
        <f t="shared" si="57"/>
        <v/>
      </c>
      <c r="V195" s="2" t="str">
        <f t="shared" si="58"/>
        <v/>
      </c>
      <c r="W195" s="2">
        <f t="shared" si="61"/>
        <v>83.96</v>
      </c>
      <c r="X195" s="2" t="str">
        <f t="shared" si="59"/>
        <v/>
      </c>
      <c r="Y195" s="6">
        <f t="shared" si="47"/>
        <v>1047000</v>
      </c>
      <c r="Z195" s="6">
        <f t="shared" si="48"/>
        <v>0</v>
      </c>
      <c r="AA195" s="4">
        <f>SUM(P195:$P$1480)+$Z$25</f>
        <v>2094000.0000000023</v>
      </c>
      <c r="AB195" s="4">
        <f>SUM(V195:$W$1480)</f>
        <v>781652.68000000122</v>
      </c>
      <c r="AC195" s="4">
        <f t="shared" si="60"/>
        <v>1047000.0000000023</v>
      </c>
    </row>
    <row r="196" spans="1:29" x14ac:dyDescent="0.15">
      <c r="A196" s="22">
        <v>1</v>
      </c>
      <c r="B196" s="1">
        <v>42863</v>
      </c>
      <c r="C196">
        <v>209.3</v>
      </c>
      <c r="D196">
        <v>210.2</v>
      </c>
      <c r="E196">
        <v>209.1</v>
      </c>
      <c r="F196">
        <v>209.9</v>
      </c>
      <c r="G196">
        <v>146444300</v>
      </c>
      <c r="H196" s="2">
        <f t="shared" si="49"/>
        <v>30738658570</v>
      </c>
      <c r="I196">
        <f t="shared" si="43"/>
        <v>3.2000000000000171</v>
      </c>
      <c r="J196" t="str">
        <f t="shared" si="50"/>
        <v>高値超、安値超</v>
      </c>
      <c r="L196">
        <f t="shared" si="44"/>
        <v>3.2000000000000171</v>
      </c>
      <c r="M196">
        <f t="shared" si="51"/>
        <v>3.2000000000000171</v>
      </c>
      <c r="N196">
        <f t="shared" si="52"/>
        <v>-3.2000000000000171</v>
      </c>
      <c r="O196" s="2">
        <f t="shared" si="45"/>
        <v>5000</v>
      </c>
      <c r="P196" s="2">
        <f t="shared" si="53"/>
        <v>16000.000000000085</v>
      </c>
      <c r="Q196" s="2">
        <f t="shared" si="46"/>
        <v>1033500</v>
      </c>
      <c r="R196" s="2" t="str">
        <f t="shared" si="54"/>
        <v>kai</v>
      </c>
      <c r="S196" s="2" t="str">
        <f t="shared" si="55"/>
        <v>uri</v>
      </c>
      <c r="T196" s="2" t="str">
        <f t="shared" si="56"/>
        <v>kai</v>
      </c>
      <c r="U196" s="2">
        <f t="shared" si="57"/>
        <v>1033500</v>
      </c>
      <c r="V196" s="2">
        <f t="shared" si="58"/>
        <v>1512</v>
      </c>
      <c r="W196" s="2">
        <f t="shared" si="61"/>
        <v>165.36</v>
      </c>
      <c r="X196" s="2" t="str">
        <f t="shared" si="59"/>
        <v/>
      </c>
      <c r="Y196" s="6">
        <f t="shared" si="47"/>
        <v>1049500</v>
      </c>
      <c r="Z196" s="6">
        <f t="shared" si="48"/>
        <v>0</v>
      </c>
      <c r="AA196" s="4">
        <f>SUM(P196:$P$1480)+$Z$25</f>
        <v>2096500.0000000023</v>
      </c>
      <c r="AB196" s="4">
        <f>SUM(V196:$W$1480)</f>
        <v>781568.72000000125</v>
      </c>
      <c r="AC196" s="4">
        <f t="shared" si="60"/>
        <v>1047000.0000000023</v>
      </c>
    </row>
    <row r="197" spans="1:29" x14ac:dyDescent="0.15">
      <c r="A197" s="22">
        <v>1</v>
      </c>
      <c r="B197" s="1">
        <v>42857</v>
      </c>
      <c r="C197">
        <v>205.9</v>
      </c>
      <c r="D197">
        <v>207.5</v>
      </c>
      <c r="E197">
        <v>205.6</v>
      </c>
      <c r="F197">
        <v>206.7</v>
      </c>
      <c r="G197">
        <v>90707600</v>
      </c>
      <c r="H197" s="2">
        <f t="shared" si="49"/>
        <v>18749260920</v>
      </c>
      <c r="I197">
        <f t="shared" si="43"/>
        <v>1.5</v>
      </c>
      <c r="J197" t="str">
        <f t="shared" si="50"/>
        <v>高値超、安値超</v>
      </c>
      <c r="L197">
        <f t="shared" si="44"/>
        <v>-1.5</v>
      </c>
      <c r="M197">
        <f t="shared" si="51"/>
        <v>-1.5</v>
      </c>
      <c r="N197">
        <f t="shared" si="52"/>
        <v>1.5</v>
      </c>
      <c r="O197" s="2">
        <f t="shared" si="45"/>
        <v>5000</v>
      </c>
      <c r="P197" s="2">
        <f t="shared" si="53"/>
        <v>-7500</v>
      </c>
      <c r="Q197" s="2">
        <f t="shared" si="46"/>
        <v>1026000</v>
      </c>
      <c r="R197" s="2" t="str">
        <f t="shared" si="54"/>
        <v>uri</v>
      </c>
      <c r="S197" s="2" t="str">
        <f t="shared" si="55"/>
        <v>kai</v>
      </c>
      <c r="T197" s="2" t="str">
        <f t="shared" si="56"/>
        <v>uri</v>
      </c>
      <c r="U197" s="2" t="str">
        <f t="shared" si="57"/>
        <v/>
      </c>
      <c r="V197" s="2" t="str">
        <f t="shared" si="58"/>
        <v/>
      </c>
      <c r="W197" s="2" t="str">
        <f t="shared" si="61"/>
        <v/>
      </c>
      <c r="X197" s="2">
        <f t="shared" si="59"/>
        <v>82.08</v>
      </c>
      <c r="Y197" s="6">
        <f t="shared" si="47"/>
        <v>1033500</v>
      </c>
      <c r="Z197" s="6">
        <f t="shared" si="48"/>
        <v>0</v>
      </c>
      <c r="AA197" s="4">
        <f>SUM(P197:$P$1480)+$Z$25</f>
        <v>2080500.0000000028</v>
      </c>
      <c r="AB197" s="4">
        <f>SUM(V197:$W$1480)</f>
        <v>779891.36000000115</v>
      </c>
      <c r="AC197" s="4">
        <f t="shared" si="60"/>
        <v>1047000.0000000028</v>
      </c>
    </row>
    <row r="198" spans="1:29" x14ac:dyDescent="0.15">
      <c r="A198" s="22">
        <v>1</v>
      </c>
      <c r="B198" s="1">
        <v>42856</v>
      </c>
      <c r="C198">
        <v>203</v>
      </c>
      <c r="D198">
        <v>205.4</v>
      </c>
      <c r="E198">
        <v>202.4</v>
      </c>
      <c r="F198">
        <v>205.2</v>
      </c>
      <c r="G198">
        <v>79524300</v>
      </c>
      <c r="H198" s="2">
        <f t="shared" si="49"/>
        <v>16318386360</v>
      </c>
      <c r="I198">
        <f t="shared" si="43"/>
        <v>1.5999999999999943</v>
      </c>
      <c r="J198" t="str">
        <f t="shared" si="50"/>
        <v>高値割、安値割</v>
      </c>
      <c r="L198">
        <f t="shared" si="44"/>
        <v>-1.5999999999999943</v>
      </c>
      <c r="M198">
        <f t="shared" si="51"/>
        <v>-1.5999999999999943</v>
      </c>
      <c r="N198">
        <f t="shared" si="52"/>
        <v>1.5999999999999943</v>
      </c>
      <c r="O198" s="2">
        <f t="shared" si="45"/>
        <v>5000</v>
      </c>
      <c r="P198" s="2">
        <f t="shared" si="53"/>
        <v>-7999.9999999999718</v>
      </c>
      <c r="Q198" s="2">
        <f t="shared" si="46"/>
        <v>1018000</v>
      </c>
      <c r="R198" s="2" t="str">
        <f t="shared" si="54"/>
        <v>uri</v>
      </c>
      <c r="S198" s="2" t="str">
        <f t="shared" si="55"/>
        <v>kai</v>
      </c>
      <c r="T198" s="2" t="str">
        <f t="shared" si="56"/>
        <v>uri</v>
      </c>
      <c r="U198" s="2">
        <f t="shared" si="57"/>
        <v>1018000</v>
      </c>
      <c r="V198" s="2">
        <f t="shared" si="58"/>
        <v>1512</v>
      </c>
      <c r="W198" s="2" t="str">
        <f t="shared" si="61"/>
        <v/>
      </c>
      <c r="X198" s="2">
        <f t="shared" si="59"/>
        <v>162.88</v>
      </c>
      <c r="Y198" s="6">
        <f t="shared" si="47"/>
        <v>1026000</v>
      </c>
      <c r="Z198" s="6">
        <f t="shared" si="48"/>
        <v>0</v>
      </c>
      <c r="AA198" s="4">
        <f>SUM(P198:$P$1480)+$Z$25</f>
        <v>2088000.0000000023</v>
      </c>
      <c r="AB198" s="4">
        <f>SUM(V198:$W$1480)</f>
        <v>779891.36000000115</v>
      </c>
      <c r="AC198" s="4">
        <f t="shared" si="60"/>
        <v>1062000.0000000023</v>
      </c>
    </row>
    <row r="199" spans="1:29" x14ac:dyDescent="0.15">
      <c r="A199" s="22">
        <v>1</v>
      </c>
      <c r="B199" s="1">
        <v>42853</v>
      </c>
      <c r="C199">
        <v>205.9</v>
      </c>
      <c r="D199">
        <v>206.3</v>
      </c>
      <c r="E199">
        <v>203.1</v>
      </c>
      <c r="F199">
        <v>203.6</v>
      </c>
      <c r="G199">
        <v>95200900</v>
      </c>
      <c r="H199" s="2">
        <f t="shared" si="49"/>
        <v>19382903240</v>
      </c>
      <c r="I199">
        <f t="shared" si="43"/>
        <v>-3.2000000000000171</v>
      </c>
      <c r="J199" t="str">
        <f t="shared" si="50"/>
        <v>高値割、安値割</v>
      </c>
      <c r="L199">
        <f t="shared" si="44"/>
        <v>-3.2000000000000171</v>
      </c>
      <c r="M199">
        <f t="shared" si="51"/>
        <v>-3.2000000000000171</v>
      </c>
      <c r="N199">
        <f t="shared" si="52"/>
        <v>3.2000000000000171</v>
      </c>
      <c r="O199" s="2">
        <f t="shared" si="45"/>
        <v>5000</v>
      </c>
      <c r="P199" s="2">
        <f t="shared" si="53"/>
        <v>-16000.000000000085</v>
      </c>
      <c r="Q199" s="2">
        <f t="shared" si="46"/>
        <v>1034000</v>
      </c>
      <c r="R199" s="2" t="str">
        <f t="shared" si="54"/>
        <v>kai</v>
      </c>
      <c r="S199" s="2" t="str">
        <f t="shared" si="55"/>
        <v>uri</v>
      </c>
      <c r="T199" s="2" t="str">
        <f t="shared" si="56"/>
        <v>kai</v>
      </c>
      <c r="U199" s="2" t="str">
        <f t="shared" si="57"/>
        <v/>
      </c>
      <c r="V199" s="2" t="str">
        <f t="shared" si="58"/>
        <v/>
      </c>
      <c r="W199" s="2">
        <f t="shared" si="61"/>
        <v>82.72</v>
      </c>
      <c r="X199" s="2" t="str">
        <f t="shared" si="59"/>
        <v/>
      </c>
      <c r="Y199" s="6">
        <f t="shared" si="47"/>
        <v>1018000</v>
      </c>
      <c r="Z199" s="6">
        <f t="shared" si="48"/>
        <v>0</v>
      </c>
      <c r="AA199" s="4">
        <f>SUM(P199:$P$1480)+$Z$25</f>
        <v>2096000.0000000023</v>
      </c>
      <c r="AB199" s="4">
        <f>SUM(V199:$W$1480)</f>
        <v>778379.36000000115</v>
      </c>
      <c r="AC199" s="4">
        <f t="shared" si="60"/>
        <v>1078000.0000000023</v>
      </c>
    </row>
    <row r="200" spans="1:29" x14ac:dyDescent="0.15">
      <c r="A200" s="22">
        <v>1</v>
      </c>
      <c r="B200" s="1">
        <v>42852</v>
      </c>
      <c r="C200">
        <v>204.9</v>
      </c>
      <c r="D200">
        <v>207.3</v>
      </c>
      <c r="E200">
        <v>204.5</v>
      </c>
      <c r="F200">
        <v>206.8</v>
      </c>
      <c r="G200">
        <v>98207800</v>
      </c>
      <c r="H200" s="2">
        <f t="shared" si="49"/>
        <v>20309373040</v>
      </c>
      <c r="I200">
        <f t="shared" si="43"/>
        <v>0.60000000000002274</v>
      </c>
      <c r="J200" t="str">
        <f t="shared" si="50"/>
        <v>高値超、安値超</v>
      </c>
      <c r="L200">
        <f t="shared" si="44"/>
        <v>0.60000000000002274</v>
      </c>
      <c r="M200">
        <f t="shared" si="51"/>
        <v>0.60000000000002274</v>
      </c>
      <c r="N200">
        <f t="shared" si="52"/>
        <v>-0.60000000000002274</v>
      </c>
      <c r="O200" s="2">
        <f t="shared" si="45"/>
        <v>5000</v>
      </c>
      <c r="P200" s="2">
        <f t="shared" si="53"/>
        <v>3000.0000000001137</v>
      </c>
      <c r="Q200" s="2">
        <f t="shared" si="46"/>
        <v>1031000</v>
      </c>
      <c r="R200" s="2" t="str">
        <f t="shared" si="54"/>
        <v>kai</v>
      </c>
      <c r="S200" s="2" t="str">
        <f t="shared" si="55"/>
        <v>uri</v>
      </c>
      <c r="T200" s="2" t="str">
        <f t="shared" si="56"/>
        <v>kai</v>
      </c>
      <c r="U200" s="2" t="str">
        <f t="shared" si="57"/>
        <v/>
      </c>
      <c r="V200" s="2" t="str">
        <f t="shared" si="58"/>
        <v/>
      </c>
      <c r="W200" s="2">
        <f t="shared" si="61"/>
        <v>82.48</v>
      </c>
      <c r="X200" s="2" t="str">
        <f t="shared" si="59"/>
        <v/>
      </c>
      <c r="Y200" s="6">
        <f t="shared" si="47"/>
        <v>1034000</v>
      </c>
      <c r="Z200" s="6">
        <f t="shared" si="48"/>
        <v>0</v>
      </c>
      <c r="AA200" s="4">
        <f>SUM(P200:$P$1480)+$Z$25</f>
        <v>2112000.0000000023</v>
      </c>
      <c r="AB200" s="4">
        <f>SUM(V200:$W$1480)</f>
        <v>778296.64000000118</v>
      </c>
      <c r="AC200" s="4">
        <f t="shared" si="60"/>
        <v>1078000.0000000023</v>
      </c>
    </row>
    <row r="201" spans="1:29" x14ac:dyDescent="0.15">
      <c r="A201" s="22">
        <v>1</v>
      </c>
      <c r="B201" s="1">
        <v>42851</v>
      </c>
      <c r="C201">
        <v>204.6</v>
      </c>
      <c r="D201">
        <v>206.4</v>
      </c>
      <c r="E201">
        <v>203.7</v>
      </c>
      <c r="F201">
        <v>206.2</v>
      </c>
      <c r="G201">
        <v>123291800</v>
      </c>
      <c r="H201" s="2">
        <f t="shared" si="49"/>
        <v>25422769160</v>
      </c>
      <c r="I201">
        <f t="shared" si="43"/>
        <v>4.0999999999999943</v>
      </c>
      <c r="J201" t="str">
        <f t="shared" si="50"/>
        <v>高値超、安値超</v>
      </c>
      <c r="L201">
        <f t="shared" si="44"/>
        <v>4.0999999999999943</v>
      </c>
      <c r="M201">
        <f t="shared" si="51"/>
        <v>4.0999999999999943</v>
      </c>
      <c r="N201">
        <f t="shared" si="52"/>
        <v>-4.0999999999999943</v>
      </c>
      <c r="O201" s="2">
        <f t="shared" si="45"/>
        <v>5000</v>
      </c>
      <c r="P201" s="2">
        <f t="shared" si="53"/>
        <v>20499.999999999971</v>
      </c>
      <c r="Q201" s="2">
        <f t="shared" si="46"/>
        <v>1010500</v>
      </c>
      <c r="R201" s="2" t="str">
        <f t="shared" si="54"/>
        <v>kai</v>
      </c>
      <c r="S201" s="2" t="str">
        <f t="shared" si="55"/>
        <v>uri</v>
      </c>
      <c r="T201" s="2" t="str">
        <f t="shared" si="56"/>
        <v>kai</v>
      </c>
      <c r="U201" s="2" t="str">
        <f t="shared" si="57"/>
        <v/>
      </c>
      <c r="V201" s="2" t="str">
        <f t="shared" si="58"/>
        <v/>
      </c>
      <c r="W201" s="2">
        <f t="shared" si="61"/>
        <v>80.84</v>
      </c>
      <c r="X201" s="2" t="str">
        <f t="shared" si="59"/>
        <v/>
      </c>
      <c r="Y201" s="6">
        <f t="shared" si="47"/>
        <v>1031000</v>
      </c>
      <c r="Z201" s="6">
        <f t="shared" si="48"/>
        <v>0</v>
      </c>
      <c r="AA201" s="4">
        <f>SUM(P201:$P$1480)+$Z$25</f>
        <v>2109000.0000000023</v>
      </c>
      <c r="AB201" s="4">
        <f>SUM(V201:$W$1480)</f>
        <v>778214.1600000012</v>
      </c>
      <c r="AC201" s="4">
        <f t="shared" si="60"/>
        <v>1078000.0000000023</v>
      </c>
    </row>
    <row r="202" spans="1:29" x14ac:dyDescent="0.15">
      <c r="A202" s="22">
        <v>1</v>
      </c>
      <c r="B202" s="1">
        <v>42850</v>
      </c>
      <c r="C202">
        <v>198.6</v>
      </c>
      <c r="D202">
        <v>202.5</v>
      </c>
      <c r="E202">
        <v>198.4</v>
      </c>
      <c r="F202">
        <v>202.1</v>
      </c>
      <c r="G202">
        <v>120606600</v>
      </c>
      <c r="H202" s="2">
        <f t="shared" si="49"/>
        <v>24374593860</v>
      </c>
      <c r="I202">
        <f t="shared" si="43"/>
        <v>4</v>
      </c>
      <c r="J202" t="str">
        <f t="shared" si="50"/>
        <v>高値超、安値超</v>
      </c>
      <c r="L202">
        <f t="shared" si="44"/>
        <v>4</v>
      </c>
      <c r="M202">
        <f t="shared" si="51"/>
        <v>4</v>
      </c>
      <c r="N202">
        <f t="shared" si="52"/>
        <v>-4</v>
      </c>
      <c r="O202" s="2">
        <f t="shared" si="45"/>
        <v>5000</v>
      </c>
      <c r="P202" s="2">
        <f t="shared" si="53"/>
        <v>20000</v>
      </c>
      <c r="Q202" s="2">
        <f t="shared" si="46"/>
        <v>990500</v>
      </c>
      <c r="R202" s="2" t="str">
        <f t="shared" si="54"/>
        <v>kai</v>
      </c>
      <c r="S202" s="2" t="str">
        <f t="shared" si="55"/>
        <v>uri</v>
      </c>
      <c r="T202" s="2" t="str">
        <f t="shared" si="56"/>
        <v>kai</v>
      </c>
      <c r="U202" s="2" t="str">
        <f t="shared" si="57"/>
        <v/>
      </c>
      <c r="V202" s="2" t="str">
        <f t="shared" si="58"/>
        <v/>
      </c>
      <c r="W202" s="2">
        <f t="shared" si="61"/>
        <v>79.239999999999995</v>
      </c>
      <c r="X202" s="2" t="str">
        <f t="shared" si="59"/>
        <v/>
      </c>
      <c r="Y202" s="6">
        <f t="shared" si="47"/>
        <v>1010500</v>
      </c>
      <c r="Z202" s="6">
        <f t="shared" si="48"/>
        <v>0</v>
      </c>
      <c r="AA202" s="4">
        <f>SUM(P202:$P$1480)+$Z$25</f>
        <v>2088500.0000000023</v>
      </c>
      <c r="AB202" s="4">
        <f>SUM(V202:$W$1480)</f>
        <v>778133.32000000111</v>
      </c>
      <c r="AC202" s="4">
        <f t="shared" si="60"/>
        <v>1078000.0000000023</v>
      </c>
    </row>
    <row r="203" spans="1:29" x14ac:dyDescent="0.15">
      <c r="A203" s="22">
        <v>1</v>
      </c>
      <c r="B203" s="1">
        <v>42849</v>
      </c>
      <c r="C203">
        <v>198</v>
      </c>
      <c r="D203">
        <v>199.5</v>
      </c>
      <c r="E203">
        <v>197.6</v>
      </c>
      <c r="F203">
        <v>198.1</v>
      </c>
      <c r="G203">
        <v>107517300</v>
      </c>
      <c r="H203" s="2">
        <f t="shared" si="49"/>
        <v>21299177130</v>
      </c>
      <c r="I203">
        <f t="shared" si="43"/>
        <v>2.0999999999999943</v>
      </c>
      <c r="J203" t="str">
        <f t="shared" si="50"/>
        <v>高値超、安値超</v>
      </c>
      <c r="L203">
        <f t="shared" si="44"/>
        <v>2.0999999999999943</v>
      </c>
      <c r="M203">
        <f t="shared" si="51"/>
        <v>2.0999999999999943</v>
      </c>
      <c r="N203">
        <f t="shared" si="52"/>
        <v>-2.0999999999999943</v>
      </c>
      <c r="O203" s="2">
        <f t="shared" si="45"/>
        <v>5000</v>
      </c>
      <c r="P203" s="2">
        <f t="shared" si="53"/>
        <v>10499.999999999971</v>
      </c>
      <c r="Q203" s="2">
        <f t="shared" si="46"/>
        <v>980000</v>
      </c>
      <c r="R203" s="2" t="str">
        <f t="shared" si="54"/>
        <v>kai</v>
      </c>
      <c r="S203" s="2" t="str">
        <f t="shared" si="55"/>
        <v>uri</v>
      </c>
      <c r="T203" s="2" t="str">
        <f t="shared" si="56"/>
        <v>kai</v>
      </c>
      <c r="U203" s="2" t="str">
        <f t="shared" si="57"/>
        <v/>
      </c>
      <c r="V203" s="2" t="str">
        <f t="shared" si="58"/>
        <v/>
      </c>
      <c r="W203" s="2">
        <f t="shared" si="61"/>
        <v>78.400000000000006</v>
      </c>
      <c r="X203" s="2" t="str">
        <f t="shared" si="59"/>
        <v/>
      </c>
      <c r="Y203" s="6">
        <f t="shared" si="47"/>
        <v>990500</v>
      </c>
      <c r="Z203" s="6">
        <f t="shared" si="48"/>
        <v>0</v>
      </c>
      <c r="AA203" s="4">
        <f>SUM(P203:$P$1480)+$Z$25</f>
        <v>2068500.0000000023</v>
      </c>
      <c r="AB203" s="4">
        <f>SUM(V203:$W$1480)</f>
        <v>778054.08000000112</v>
      </c>
      <c r="AC203" s="4">
        <f t="shared" si="60"/>
        <v>1078000.0000000023</v>
      </c>
    </row>
    <row r="204" spans="1:29" x14ac:dyDescent="0.15">
      <c r="A204" s="22">
        <v>1</v>
      </c>
      <c r="B204" s="1">
        <v>42846</v>
      </c>
      <c r="C204">
        <v>196.8</v>
      </c>
      <c r="D204">
        <v>197.3</v>
      </c>
      <c r="E204">
        <v>195.1</v>
      </c>
      <c r="F204">
        <v>196</v>
      </c>
      <c r="G204">
        <v>119210700</v>
      </c>
      <c r="H204" s="2">
        <f t="shared" si="49"/>
        <v>23365297200</v>
      </c>
      <c r="I204">
        <f t="shared" si="43"/>
        <v>2</v>
      </c>
      <c r="J204" t="str">
        <f t="shared" si="50"/>
        <v>高値超、安値超</v>
      </c>
      <c r="L204">
        <f t="shared" si="44"/>
        <v>2</v>
      </c>
      <c r="M204">
        <f t="shared" si="51"/>
        <v>2</v>
      </c>
      <c r="N204">
        <f t="shared" si="52"/>
        <v>-2</v>
      </c>
      <c r="O204" s="2">
        <f t="shared" si="45"/>
        <v>5000</v>
      </c>
      <c r="P204" s="2">
        <f t="shared" si="53"/>
        <v>10000</v>
      </c>
      <c r="Q204" s="2">
        <f t="shared" si="46"/>
        <v>970000</v>
      </c>
      <c r="R204" s="2" t="str">
        <f t="shared" si="54"/>
        <v>kai</v>
      </c>
      <c r="S204" s="2" t="str">
        <f t="shared" si="55"/>
        <v>uri</v>
      </c>
      <c r="T204" s="2" t="str">
        <f t="shared" si="56"/>
        <v>kai</v>
      </c>
      <c r="U204" s="2">
        <f t="shared" si="57"/>
        <v>970000</v>
      </c>
      <c r="V204" s="2">
        <f t="shared" si="58"/>
        <v>1080</v>
      </c>
      <c r="W204" s="2">
        <f t="shared" si="61"/>
        <v>155.19999999999999</v>
      </c>
      <c r="X204" s="2" t="str">
        <f t="shared" si="59"/>
        <v/>
      </c>
      <c r="Y204" s="6">
        <f t="shared" si="47"/>
        <v>980000</v>
      </c>
      <c r="Z204" s="6">
        <f t="shared" si="48"/>
        <v>0</v>
      </c>
      <c r="AA204" s="4">
        <f>SUM(P204:$P$1480)+$Z$25</f>
        <v>2058000.0000000023</v>
      </c>
      <c r="AB204" s="4">
        <f>SUM(V204:$W$1480)</f>
        <v>777975.68000000122</v>
      </c>
      <c r="AC204" s="4">
        <f t="shared" si="60"/>
        <v>1078000.0000000023</v>
      </c>
    </row>
    <row r="205" spans="1:29" x14ac:dyDescent="0.15">
      <c r="A205" s="22">
        <v>1</v>
      </c>
      <c r="B205" s="1">
        <v>42845</v>
      </c>
      <c r="C205">
        <v>192</v>
      </c>
      <c r="D205">
        <v>195.7</v>
      </c>
      <c r="E205">
        <v>191.4</v>
      </c>
      <c r="F205">
        <v>194</v>
      </c>
      <c r="G205">
        <v>125721800</v>
      </c>
      <c r="H205" s="2">
        <f t="shared" si="49"/>
        <v>24390029200</v>
      </c>
      <c r="I205">
        <f t="shared" si="43"/>
        <v>2.6999999999999886</v>
      </c>
      <c r="J205" t="str">
        <f t="shared" si="50"/>
        <v>高値超、安値超</v>
      </c>
      <c r="L205">
        <f t="shared" si="44"/>
        <v>-2.6999999999999886</v>
      </c>
      <c r="M205">
        <f t="shared" si="51"/>
        <v>-2.6999999999999886</v>
      </c>
      <c r="N205">
        <f t="shared" si="52"/>
        <v>2.6999999999999886</v>
      </c>
      <c r="O205" s="2">
        <f t="shared" si="45"/>
        <v>5000</v>
      </c>
      <c r="P205" s="2">
        <f t="shared" si="53"/>
        <v>-13499.999999999944</v>
      </c>
      <c r="Q205" s="2">
        <f t="shared" si="46"/>
        <v>956500</v>
      </c>
      <c r="R205" s="2" t="str">
        <f t="shared" si="54"/>
        <v>uri</v>
      </c>
      <c r="S205" s="2" t="str">
        <f t="shared" si="55"/>
        <v>kai</v>
      </c>
      <c r="T205" s="2" t="str">
        <f t="shared" si="56"/>
        <v>uri</v>
      </c>
      <c r="U205" s="2">
        <f t="shared" si="57"/>
        <v>956500</v>
      </c>
      <c r="V205" s="2">
        <f t="shared" si="58"/>
        <v>1080</v>
      </c>
      <c r="W205" s="2" t="str">
        <f t="shared" si="61"/>
        <v/>
      </c>
      <c r="X205" s="2">
        <f t="shared" si="59"/>
        <v>153.04</v>
      </c>
      <c r="Y205" s="6">
        <f t="shared" si="47"/>
        <v>970000</v>
      </c>
      <c r="Z205" s="6">
        <f t="shared" si="48"/>
        <v>0</v>
      </c>
      <c r="AA205" s="4">
        <f>SUM(P205:$P$1480)+$Z$25</f>
        <v>2048000.0000000023</v>
      </c>
      <c r="AB205" s="4">
        <f>SUM(V205:$W$1480)</f>
        <v>776740.48000000103</v>
      </c>
      <c r="AC205" s="4">
        <f t="shared" si="60"/>
        <v>1078000.0000000023</v>
      </c>
    </row>
    <row r="206" spans="1:29" x14ac:dyDescent="0.15">
      <c r="A206" s="22">
        <v>1</v>
      </c>
      <c r="B206" s="1">
        <v>42844</v>
      </c>
      <c r="C206">
        <v>190.4</v>
      </c>
      <c r="D206">
        <v>192.9</v>
      </c>
      <c r="E206">
        <v>189.3</v>
      </c>
      <c r="F206">
        <v>191.3</v>
      </c>
      <c r="G206">
        <v>137832300</v>
      </c>
      <c r="H206" s="2">
        <f t="shared" si="49"/>
        <v>26367318990</v>
      </c>
      <c r="I206">
        <f t="shared" si="43"/>
        <v>0.20000000000001705</v>
      </c>
      <c r="J206" t="str">
        <f t="shared" si="50"/>
        <v>高値割、安値割</v>
      </c>
      <c r="L206">
        <f t="shared" si="44"/>
        <v>0.20000000000001705</v>
      </c>
      <c r="M206">
        <f t="shared" si="51"/>
        <v>0.20000000000001705</v>
      </c>
      <c r="N206">
        <f t="shared" si="52"/>
        <v>-0.20000000000001705</v>
      </c>
      <c r="O206" s="2">
        <f t="shared" si="45"/>
        <v>5000</v>
      </c>
      <c r="P206" s="2">
        <f t="shared" si="53"/>
        <v>1000.0000000000853</v>
      </c>
      <c r="Q206" s="2">
        <f t="shared" si="46"/>
        <v>955500</v>
      </c>
      <c r="R206" s="2" t="str">
        <f t="shared" si="54"/>
        <v>kai</v>
      </c>
      <c r="S206" s="2" t="str">
        <f t="shared" si="55"/>
        <v>uri</v>
      </c>
      <c r="T206" s="2" t="str">
        <f t="shared" si="56"/>
        <v>kai</v>
      </c>
      <c r="U206" s="2">
        <f t="shared" si="57"/>
        <v>955500</v>
      </c>
      <c r="V206" s="2">
        <f t="shared" si="58"/>
        <v>1080</v>
      </c>
      <c r="W206" s="2">
        <f t="shared" si="61"/>
        <v>152.88</v>
      </c>
      <c r="X206" s="2" t="str">
        <f t="shared" si="59"/>
        <v/>
      </c>
      <c r="Y206" s="6">
        <f t="shared" si="47"/>
        <v>956500</v>
      </c>
      <c r="Z206" s="6">
        <f t="shared" si="48"/>
        <v>0</v>
      </c>
      <c r="AA206" s="4">
        <f>SUM(P206:$P$1480)+$Z$25</f>
        <v>2061500.0000000023</v>
      </c>
      <c r="AB206" s="4">
        <f>SUM(V206:$W$1480)</f>
        <v>775660.48000000103</v>
      </c>
      <c r="AC206" s="4">
        <f t="shared" si="60"/>
        <v>1105000.0000000023</v>
      </c>
    </row>
    <row r="207" spans="1:29" x14ac:dyDescent="0.15">
      <c r="A207" s="22">
        <v>1</v>
      </c>
      <c r="B207" s="1">
        <v>42843</v>
      </c>
      <c r="C207">
        <v>191.7</v>
      </c>
      <c r="D207">
        <v>193.2</v>
      </c>
      <c r="E207">
        <v>190.7</v>
      </c>
      <c r="F207">
        <v>191.1</v>
      </c>
      <c r="G207">
        <v>124448200</v>
      </c>
      <c r="H207" s="2">
        <f t="shared" si="49"/>
        <v>23782051020</v>
      </c>
      <c r="I207">
        <f t="shared" si="43"/>
        <v>2.0999999999999943</v>
      </c>
      <c r="J207" t="str">
        <f t="shared" si="50"/>
        <v>高値超、安値超</v>
      </c>
      <c r="L207">
        <f t="shared" si="44"/>
        <v>-2.0999999999999943</v>
      </c>
      <c r="M207">
        <f t="shared" si="51"/>
        <v>-2.0999999999999943</v>
      </c>
      <c r="N207">
        <f t="shared" si="52"/>
        <v>2.0999999999999943</v>
      </c>
      <c r="O207" s="2">
        <f t="shared" si="45"/>
        <v>5000</v>
      </c>
      <c r="P207" s="2">
        <f t="shared" si="53"/>
        <v>-10499.999999999971</v>
      </c>
      <c r="Q207" s="2">
        <f t="shared" si="46"/>
        <v>945000</v>
      </c>
      <c r="R207" s="2" t="str">
        <f t="shared" si="54"/>
        <v>uri</v>
      </c>
      <c r="S207" s="2" t="str">
        <f t="shared" si="55"/>
        <v>kai</v>
      </c>
      <c r="T207" s="2" t="str">
        <f t="shared" si="56"/>
        <v>uri</v>
      </c>
      <c r="U207" s="2" t="str">
        <f t="shared" si="57"/>
        <v/>
      </c>
      <c r="V207" s="2" t="str">
        <f t="shared" si="58"/>
        <v/>
      </c>
      <c r="W207" s="2" t="str">
        <f t="shared" si="61"/>
        <v/>
      </c>
      <c r="X207" s="2">
        <f t="shared" si="59"/>
        <v>75.599999999999994</v>
      </c>
      <c r="Y207" s="6">
        <f t="shared" si="47"/>
        <v>955500</v>
      </c>
      <c r="Z207" s="6">
        <f t="shared" si="48"/>
        <v>0</v>
      </c>
      <c r="AA207" s="4">
        <f>SUM(P207:$P$1480)+$Z$25</f>
        <v>2060500.0000000023</v>
      </c>
      <c r="AB207" s="4">
        <f>SUM(V207:$W$1480)</f>
        <v>774427.60000000102</v>
      </c>
      <c r="AC207" s="4">
        <f t="shared" si="60"/>
        <v>1105000.0000000023</v>
      </c>
    </row>
    <row r="208" spans="1:29" x14ac:dyDescent="0.15">
      <c r="A208" s="22">
        <v>1</v>
      </c>
      <c r="B208" s="1">
        <v>42842</v>
      </c>
      <c r="C208">
        <v>188.1</v>
      </c>
      <c r="D208">
        <v>189.2</v>
      </c>
      <c r="E208">
        <v>186.7</v>
      </c>
      <c r="F208">
        <v>189</v>
      </c>
      <c r="G208">
        <v>102022600</v>
      </c>
      <c r="H208" s="2">
        <f t="shared" si="49"/>
        <v>19282271400</v>
      </c>
      <c r="I208">
        <f t="shared" si="43"/>
        <v>-9.9999999999994316E-2</v>
      </c>
      <c r="J208" t="str">
        <f t="shared" si="50"/>
        <v>高値割、安値割</v>
      </c>
      <c r="L208">
        <f t="shared" si="44"/>
        <v>9.9999999999994316E-2</v>
      </c>
      <c r="M208">
        <f t="shared" si="51"/>
        <v>9.9999999999994316E-2</v>
      </c>
      <c r="N208">
        <f t="shared" si="52"/>
        <v>-9.9999999999994316E-2</v>
      </c>
      <c r="O208" s="2">
        <f t="shared" si="45"/>
        <v>5000</v>
      </c>
      <c r="P208" s="2">
        <f t="shared" si="53"/>
        <v>499.99999999997158</v>
      </c>
      <c r="Q208" s="2">
        <f t="shared" si="46"/>
        <v>945500</v>
      </c>
      <c r="R208" s="2" t="str">
        <f t="shared" si="54"/>
        <v>uri</v>
      </c>
      <c r="S208" s="2" t="str">
        <f t="shared" si="55"/>
        <v>kai</v>
      </c>
      <c r="T208" s="2" t="str">
        <f t="shared" si="56"/>
        <v>uri</v>
      </c>
      <c r="U208" s="2" t="str">
        <f t="shared" si="57"/>
        <v/>
      </c>
      <c r="V208" s="2" t="str">
        <f t="shared" si="58"/>
        <v/>
      </c>
      <c r="W208" s="2" t="str">
        <f t="shared" si="61"/>
        <v/>
      </c>
      <c r="X208" s="2">
        <f t="shared" si="59"/>
        <v>75.64</v>
      </c>
      <c r="Y208" s="6">
        <f t="shared" si="47"/>
        <v>945000</v>
      </c>
      <c r="Z208" s="6">
        <f t="shared" si="48"/>
        <v>0</v>
      </c>
      <c r="AA208" s="4">
        <f>SUM(P208:$P$1480)+$Z$25</f>
        <v>2071000.0000000023</v>
      </c>
      <c r="AB208" s="4">
        <f>SUM(V208:$W$1480)</f>
        <v>774427.60000000102</v>
      </c>
      <c r="AC208" s="4">
        <f t="shared" si="60"/>
        <v>1126000.0000000023</v>
      </c>
    </row>
    <row r="209" spans="1:29" x14ac:dyDescent="0.15">
      <c r="A209" s="22">
        <v>1</v>
      </c>
      <c r="B209" s="1">
        <v>42839</v>
      </c>
      <c r="C209">
        <v>188</v>
      </c>
      <c r="D209">
        <v>189.9</v>
      </c>
      <c r="E209">
        <v>187.5</v>
      </c>
      <c r="F209">
        <v>189.1</v>
      </c>
      <c r="G209">
        <v>109734500</v>
      </c>
      <c r="H209" s="2">
        <f t="shared" si="49"/>
        <v>20750793950</v>
      </c>
      <c r="I209">
        <f t="shared" si="43"/>
        <v>-0.90000000000000568</v>
      </c>
      <c r="J209" t="str">
        <f t="shared" si="50"/>
        <v>高値割、安値割</v>
      </c>
      <c r="L209">
        <f t="shared" si="44"/>
        <v>0.90000000000000568</v>
      </c>
      <c r="M209">
        <f t="shared" si="51"/>
        <v>0.90000000000000568</v>
      </c>
      <c r="N209">
        <f t="shared" si="52"/>
        <v>-0.90000000000000568</v>
      </c>
      <c r="O209" s="2">
        <f t="shared" si="45"/>
        <v>5000</v>
      </c>
      <c r="P209" s="2">
        <f t="shared" si="53"/>
        <v>4500.0000000000282</v>
      </c>
      <c r="Q209" s="2">
        <f t="shared" si="46"/>
        <v>950000</v>
      </c>
      <c r="R209" s="2" t="str">
        <f t="shared" si="54"/>
        <v>uri</v>
      </c>
      <c r="S209" s="2" t="str">
        <f t="shared" si="55"/>
        <v>kai</v>
      </c>
      <c r="T209" s="2" t="str">
        <f t="shared" si="56"/>
        <v>uri</v>
      </c>
      <c r="U209" s="2" t="str">
        <f t="shared" si="57"/>
        <v/>
      </c>
      <c r="V209" s="2" t="str">
        <f t="shared" si="58"/>
        <v/>
      </c>
      <c r="W209" s="2" t="str">
        <f t="shared" si="61"/>
        <v/>
      </c>
      <c r="X209" s="2">
        <f t="shared" si="59"/>
        <v>76</v>
      </c>
      <c r="Y209" s="6">
        <f t="shared" si="47"/>
        <v>945500</v>
      </c>
      <c r="Z209" s="6">
        <f t="shared" si="48"/>
        <v>0</v>
      </c>
      <c r="AA209" s="4">
        <f>SUM(P209:$P$1480)+$Z$25</f>
        <v>2070500.0000000023</v>
      </c>
      <c r="AB209" s="4">
        <f>SUM(V209:$W$1480)</f>
        <v>774427.60000000102</v>
      </c>
      <c r="AC209" s="4">
        <f t="shared" si="60"/>
        <v>1125000.0000000023</v>
      </c>
    </row>
    <row r="210" spans="1:29" x14ac:dyDescent="0.15">
      <c r="A210" s="22">
        <v>1</v>
      </c>
      <c r="B210" s="1">
        <v>42838</v>
      </c>
      <c r="C210">
        <v>191</v>
      </c>
      <c r="D210">
        <v>191</v>
      </c>
      <c r="E210">
        <v>189.1</v>
      </c>
      <c r="F210">
        <v>190</v>
      </c>
      <c r="G210">
        <v>138704900</v>
      </c>
      <c r="H210" s="2">
        <f t="shared" si="49"/>
        <v>26353931000</v>
      </c>
      <c r="I210">
        <f t="shared" si="43"/>
        <v>-2.8000000000000114</v>
      </c>
      <c r="J210" t="str">
        <f t="shared" si="50"/>
        <v>高値割、安値割</v>
      </c>
      <c r="L210">
        <f t="shared" si="44"/>
        <v>2.8000000000000114</v>
      </c>
      <c r="M210">
        <f t="shared" si="51"/>
        <v>2.8000000000000114</v>
      </c>
      <c r="N210">
        <f t="shared" si="52"/>
        <v>-2.8000000000000114</v>
      </c>
      <c r="O210" s="2">
        <f t="shared" si="45"/>
        <v>5000</v>
      </c>
      <c r="P210" s="2">
        <f t="shared" si="53"/>
        <v>14000.000000000056</v>
      </c>
      <c r="Q210" s="2">
        <f t="shared" si="46"/>
        <v>964000</v>
      </c>
      <c r="R210" s="2" t="str">
        <f t="shared" si="54"/>
        <v>uri</v>
      </c>
      <c r="S210" s="2" t="str">
        <f t="shared" si="55"/>
        <v>kai</v>
      </c>
      <c r="T210" s="2" t="str">
        <f t="shared" si="56"/>
        <v>uri</v>
      </c>
      <c r="U210" s="2" t="str">
        <f t="shared" si="57"/>
        <v/>
      </c>
      <c r="V210" s="2" t="str">
        <f t="shared" si="58"/>
        <v/>
      </c>
      <c r="W210" s="2" t="str">
        <f t="shared" si="61"/>
        <v/>
      </c>
      <c r="X210" s="2">
        <f t="shared" si="59"/>
        <v>77.12</v>
      </c>
      <c r="Y210" s="6">
        <f t="shared" si="47"/>
        <v>950000</v>
      </c>
      <c r="Z210" s="6">
        <f t="shared" si="48"/>
        <v>0</v>
      </c>
      <c r="AA210" s="4">
        <f>SUM(P210:$P$1480)+$Z$25</f>
        <v>2066000.0000000023</v>
      </c>
      <c r="AB210" s="4">
        <f>SUM(V210:$W$1480)</f>
        <v>774427.60000000102</v>
      </c>
      <c r="AC210" s="4">
        <f t="shared" si="60"/>
        <v>1116000.0000000023</v>
      </c>
    </row>
    <row r="211" spans="1:29" x14ac:dyDescent="0.15">
      <c r="A211" s="22">
        <v>1</v>
      </c>
      <c r="B211" s="1">
        <v>42837</v>
      </c>
      <c r="C211">
        <v>192.1</v>
      </c>
      <c r="D211">
        <v>193.2</v>
      </c>
      <c r="E211">
        <v>191.5</v>
      </c>
      <c r="F211">
        <v>192.8</v>
      </c>
      <c r="G211">
        <v>110437100</v>
      </c>
      <c r="H211" s="2">
        <f t="shared" si="49"/>
        <v>21292272880</v>
      </c>
      <c r="I211">
        <f t="shared" si="43"/>
        <v>-1.8999999999999773</v>
      </c>
      <c r="J211" t="str">
        <f t="shared" si="50"/>
        <v>高値割、安値割</v>
      </c>
      <c r="L211">
        <f t="shared" si="44"/>
        <v>1.8999999999999773</v>
      </c>
      <c r="M211">
        <f t="shared" si="51"/>
        <v>1.8999999999999773</v>
      </c>
      <c r="N211">
        <f t="shared" si="52"/>
        <v>-1.8999999999999773</v>
      </c>
      <c r="O211" s="2">
        <f t="shared" si="45"/>
        <v>5000</v>
      </c>
      <c r="P211" s="2">
        <f t="shared" si="53"/>
        <v>9499.9999999998872</v>
      </c>
      <c r="Q211" s="2">
        <f t="shared" si="46"/>
        <v>973500</v>
      </c>
      <c r="R211" s="2" t="str">
        <f t="shared" si="54"/>
        <v>uri</v>
      </c>
      <c r="S211" s="2" t="str">
        <f t="shared" si="55"/>
        <v>kai</v>
      </c>
      <c r="T211" s="2" t="str">
        <f t="shared" si="56"/>
        <v>uri</v>
      </c>
      <c r="U211" s="2">
        <f t="shared" si="57"/>
        <v>973500</v>
      </c>
      <c r="V211" s="2">
        <f t="shared" si="58"/>
        <v>1080</v>
      </c>
      <c r="W211" s="2" t="str">
        <f t="shared" si="61"/>
        <v/>
      </c>
      <c r="X211" s="2">
        <f t="shared" si="59"/>
        <v>155.76</v>
      </c>
      <c r="Y211" s="6">
        <f t="shared" si="47"/>
        <v>964000</v>
      </c>
      <c r="Z211" s="6">
        <f t="shared" si="48"/>
        <v>0</v>
      </c>
      <c r="AA211" s="4">
        <f>SUM(P211:$P$1480)+$Z$25</f>
        <v>2052000.0000000023</v>
      </c>
      <c r="AB211" s="4">
        <f>SUM(V211:$W$1480)</f>
        <v>774427.60000000102</v>
      </c>
      <c r="AC211" s="4">
        <f t="shared" si="60"/>
        <v>1088000.0000000023</v>
      </c>
    </row>
    <row r="212" spans="1:29" x14ac:dyDescent="0.15">
      <c r="A212" s="22">
        <v>1</v>
      </c>
      <c r="B212" s="1">
        <v>42836</v>
      </c>
      <c r="C212">
        <v>195</v>
      </c>
      <c r="D212">
        <v>195</v>
      </c>
      <c r="E212">
        <v>193.1</v>
      </c>
      <c r="F212">
        <v>194.7</v>
      </c>
      <c r="G212">
        <v>99773400</v>
      </c>
      <c r="H212" s="2">
        <f t="shared" si="49"/>
        <v>19425880980</v>
      </c>
      <c r="I212">
        <f t="shared" si="43"/>
        <v>-1.6000000000000227</v>
      </c>
      <c r="J212" t="str">
        <f t="shared" si="50"/>
        <v>高値割、安値割</v>
      </c>
      <c r="L212">
        <f t="shared" si="44"/>
        <v>-1.6000000000000227</v>
      </c>
      <c r="M212">
        <f t="shared" si="51"/>
        <v>-1.6000000000000227</v>
      </c>
      <c r="N212">
        <f t="shared" si="52"/>
        <v>1.6000000000000227</v>
      </c>
      <c r="O212" s="2">
        <f t="shared" si="45"/>
        <v>5000</v>
      </c>
      <c r="P212" s="2">
        <f t="shared" si="53"/>
        <v>-8000.0000000001137</v>
      </c>
      <c r="Q212" s="2">
        <f t="shared" si="46"/>
        <v>981500</v>
      </c>
      <c r="R212" s="2" t="str">
        <f t="shared" si="54"/>
        <v>kai</v>
      </c>
      <c r="S212" s="2" t="str">
        <f t="shared" si="55"/>
        <v>uri</v>
      </c>
      <c r="T212" s="2" t="str">
        <f t="shared" si="56"/>
        <v>kai</v>
      </c>
      <c r="U212" s="2" t="str">
        <f t="shared" si="57"/>
        <v/>
      </c>
      <c r="V212" s="2" t="str">
        <f t="shared" si="58"/>
        <v/>
      </c>
      <c r="W212" s="2">
        <f t="shared" si="61"/>
        <v>78.52</v>
      </c>
      <c r="X212" s="2" t="str">
        <f t="shared" si="59"/>
        <v/>
      </c>
      <c r="Y212" s="6">
        <f t="shared" si="47"/>
        <v>973500</v>
      </c>
      <c r="Z212" s="6">
        <f t="shared" si="48"/>
        <v>0</v>
      </c>
      <c r="AA212" s="4">
        <f>SUM(P212:$P$1480)+$Z$25</f>
        <v>2042500.0000000023</v>
      </c>
      <c r="AB212" s="4">
        <f>SUM(V212:$W$1480)</f>
        <v>773347.60000000102</v>
      </c>
      <c r="AC212" s="4">
        <f t="shared" si="60"/>
        <v>1069000.0000000023</v>
      </c>
    </row>
    <row r="213" spans="1:29" x14ac:dyDescent="0.15">
      <c r="A213" s="22">
        <v>1</v>
      </c>
      <c r="B213" s="1">
        <v>42835</v>
      </c>
      <c r="C213">
        <v>194.9</v>
      </c>
      <c r="D213">
        <v>196.6</v>
      </c>
      <c r="E213">
        <v>194.8</v>
      </c>
      <c r="F213">
        <v>196.3</v>
      </c>
      <c r="G213">
        <v>101717500</v>
      </c>
      <c r="H213" s="2">
        <f t="shared" si="49"/>
        <v>19967145250</v>
      </c>
      <c r="I213">
        <f t="shared" si="43"/>
        <v>2.4000000000000057</v>
      </c>
      <c r="J213" t="str">
        <f t="shared" si="50"/>
        <v>高値超、安値超</v>
      </c>
      <c r="L213">
        <f t="shared" si="44"/>
        <v>2.4000000000000057</v>
      </c>
      <c r="M213">
        <f t="shared" si="51"/>
        <v>2.4000000000000057</v>
      </c>
      <c r="N213">
        <f t="shared" si="52"/>
        <v>-2.4000000000000057</v>
      </c>
      <c r="O213" s="2">
        <f t="shared" si="45"/>
        <v>5000</v>
      </c>
      <c r="P213" s="2">
        <f t="shared" si="53"/>
        <v>12000.000000000029</v>
      </c>
      <c r="Q213" s="2">
        <f t="shared" si="46"/>
        <v>969500</v>
      </c>
      <c r="R213" s="2" t="str">
        <f t="shared" si="54"/>
        <v>kai</v>
      </c>
      <c r="S213" s="2" t="str">
        <f t="shared" si="55"/>
        <v>uri</v>
      </c>
      <c r="T213" s="2" t="str">
        <f t="shared" si="56"/>
        <v>kai</v>
      </c>
      <c r="U213" s="2">
        <f t="shared" si="57"/>
        <v>969500</v>
      </c>
      <c r="V213" s="2">
        <f t="shared" si="58"/>
        <v>1080</v>
      </c>
      <c r="W213" s="2">
        <f t="shared" si="61"/>
        <v>155.12</v>
      </c>
      <c r="X213" s="2" t="str">
        <f t="shared" si="59"/>
        <v/>
      </c>
      <c r="Y213" s="6">
        <f t="shared" si="47"/>
        <v>981500</v>
      </c>
      <c r="Z213" s="6">
        <f t="shared" si="48"/>
        <v>0</v>
      </c>
      <c r="AA213" s="4">
        <f>SUM(P213:$P$1480)+$Z$25</f>
        <v>2050500.0000000023</v>
      </c>
      <c r="AB213" s="4">
        <f>SUM(V213:$W$1480)</f>
        <v>773269.08000000101</v>
      </c>
      <c r="AC213" s="4">
        <f t="shared" si="60"/>
        <v>1069000.0000000023</v>
      </c>
    </row>
    <row r="214" spans="1:29" x14ac:dyDescent="0.15">
      <c r="A214" s="22">
        <v>1</v>
      </c>
      <c r="B214" s="1">
        <v>42832</v>
      </c>
      <c r="C214">
        <v>194.3</v>
      </c>
      <c r="D214">
        <v>196.2</v>
      </c>
      <c r="E214">
        <v>192.8</v>
      </c>
      <c r="F214">
        <v>193.9</v>
      </c>
      <c r="G214">
        <v>160580300</v>
      </c>
      <c r="H214" s="2">
        <f t="shared" si="49"/>
        <v>31136520170</v>
      </c>
      <c r="I214">
        <f t="shared" si="43"/>
        <v>0.80000000000001137</v>
      </c>
      <c r="J214" t="str">
        <f t="shared" si="50"/>
        <v>高値超、安値超</v>
      </c>
      <c r="L214">
        <f t="shared" si="44"/>
        <v>-0.80000000000001137</v>
      </c>
      <c r="M214">
        <f t="shared" si="51"/>
        <v>-0.80000000000001137</v>
      </c>
      <c r="N214">
        <f t="shared" si="52"/>
        <v>0.80000000000001137</v>
      </c>
      <c r="O214" s="2">
        <f t="shared" si="45"/>
        <v>5000</v>
      </c>
      <c r="P214" s="2">
        <f t="shared" si="53"/>
        <v>-4000.0000000000568</v>
      </c>
      <c r="Q214" s="2">
        <f t="shared" si="46"/>
        <v>965500</v>
      </c>
      <c r="R214" s="2" t="str">
        <f t="shared" si="54"/>
        <v>uri</v>
      </c>
      <c r="S214" s="2" t="str">
        <f t="shared" si="55"/>
        <v>kai</v>
      </c>
      <c r="T214" s="2" t="str">
        <f t="shared" si="56"/>
        <v>uri</v>
      </c>
      <c r="U214" s="2" t="str">
        <f t="shared" si="57"/>
        <v/>
      </c>
      <c r="V214" s="2" t="str">
        <f t="shared" si="58"/>
        <v/>
      </c>
      <c r="W214" s="2" t="str">
        <f t="shared" si="61"/>
        <v/>
      </c>
      <c r="X214" s="2">
        <f t="shared" si="59"/>
        <v>77.239999999999995</v>
      </c>
      <c r="Y214" s="6">
        <f t="shared" si="47"/>
        <v>969500</v>
      </c>
      <c r="Z214" s="6">
        <f t="shared" si="48"/>
        <v>0</v>
      </c>
      <c r="AA214" s="4">
        <f>SUM(P214:$P$1480)+$Z$25</f>
        <v>2038500.0000000023</v>
      </c>
      <c r="AB214" s="4">
        <f>SUM(V214:$W$1480)</f>
        <v>772033.96000000101</v>
      </c>
      <c r="AC214" s="4">
        <f t="shared" si="60"/>
        <v>1069000.0000000023</v>
      </c>
    </row>
    <row r="215" spans="1:29" x14ac:dyDescent="0.15">
      <c r="A215" s="22">
        <v>1</v>
      </c>
      <c r="B215" s="1">
        <v>42831</v>
      </c>
      <c r="C215">
        <v>194.9</v>
      </c>
      <c r="D215">
        <v>194.9</v>
      </c>
      <c r="E215">
        <v>192.3</v>
      </c>
      <c r="F215">
        <v>193.1</v>
      </c>
      <c r="G215">
        <v>180328900</v>
      </c>
      <c r="H215" s="2">
        <f t="shared" si="49"/>
        <v>34821510590</v>
      </c>
      <c r="I215">
        <f t="shared" si="43"/>
        <v>-4.0999999999999943</v>
      </c>
      <c r="J215" t="str">
        <f t="shared" si="50"/>
        <v>高値割、安値割</v>
      </c>
      <c r="L215">
        <f t="shared" si="44"/>
        <v>4.0999999999999943</v>
      </c>
      <c r="M215">
        <f t="shared" si="51"/>
        <v>4.0999999999999943</v>
      </c>
      <c r="N215">
        <f t="shared" si="52"/>
        <v>-4.0999999999999943</v>
      </c>
      <c r="O215" s="2">
        <f t="shared" si="45"/>
        <v>5000</v>
      </c>
      <c r="P215" s="2">
        <f t="shared" si="53"/>
        <v>20499.999999999971</v>
      </c>
      <c r="Q215" s="2">
        <f t="shared" si="46"/>
        <v>986000</v>
      </c>
      <c r="R215" s="2" t="str">
        <f t="shared" si="54"/>
        <v>uri</v>
      </c>
      <c r="S215" s="2" t="str">
        <f t="shared" si="55"/>
        <v>kai</v>
      </c>
      <c r="T215" s="2" t="str">
        <f t="shared" si="56"/>
        <v>uri</v>
      </c>
      <c r="U215" s="2" t="str">
        <f t="shared" si="57"/>
        <v/>
      </c>
      <c r="V215" s="2" t="str">
        <f t="shared" si="58"/>
        <v/>
      </c>
      <c r="W215" s="2" t="str">
        <f t="shared" si="61"/>
        <v/>
      </c>
      <c r="X215" s="2">
        <f t="shared" si="59"/>
        <v>78.88</v>
      </c>
      <c r="Y215" s="6">
        <f t="shared" si="47"/>
        <v>965500</v>
      </c>
      <c r="Z215" s="6">
        <f t="shared" si="48"/>
        <v>0</v>
      </c>
      <c r="AA215" s="4">
        <f>SUM(P215:$P$1480)+$Z$25</f>
        <v>2042500.0000000028</v>
      </c>
      <c r="AB215" s="4">
        <f>SUM(V215:$W$1480)</f>
        <v>772033.96000000101</v>
      </c>
      <c r="AC215" s="4">
        <f t="shared" si="60"/>
        <v>1077000.0000000028</v>
      </c>
    </row>
    <row r="216" spans="1:29" x14ac:dyDescent="0.15">
      <c r="A216" s="22">
        <v>1</v>
      </c>
      <c r="B216" s="1">
        <v>42830</v>
      </c>
      <c r="C216">
        <v>200</v>
      </c>
      <c r="D216">
        <v>200.1</v>
      </c>
      <c r="E216">
        <v>196.4</v>
      </c>
      <c r="F216">
        <v>197.2</v>
      </c>
      <c r="G216">
        <v>154547800</v>
      </c>
      <c r="H216" s="2">
        <f t="shared" si="49"/>
        <v>30476826160</v>
      </c>
      <c r="I216">
        <f t="shared" si="43"/>
        <v>-1.9000000000000057</v>
      </c>
      <c r="J216" t="str">
        <f t="shared" si="50"/>
        <v>高値割、安値割</v>
      </c>
      <c r="L216">
        <f t="shared" si="44"/>
        <v>1.9000000000000057</v>
      </c>
      <c r="M216">
        <f t="shared" si="51"/>
        <v>1.9000000000000057</v>
      </c>
      <c r="N216">
        <f t="shared" si="52"/>
        <v>-1.9000000000000057</v>
      </c>
      <c r="O216" s="2">
        <f t="shared" si="45"/>
        <v>5000</v>
      </c>
      <c r="P216" s="2">
        <f t="shared" si="53"/>
        <v>9500.0000000000291</v>
      </c>
      <c r="Q216" s="2">
        <f t="shared" si="46"/>
        <v>995500</v>
      </c>
      <c r="R216" s="2" t="str">
        <f t="shared" si="54"/>
        <v>uri</v>
      </c>
      <c r="S216" s="2" t="str">
        <f t="shared" si="55"/>
        <v>kai</v>
      </c>
      <c r="T216" s="2" t="str">
        <f t="shared" si="56"/>
        <v>uri</v>
      </c>
      <c r="U216" s="2" t="str">
        <f t="shared" si="57"/>
        <v/>
      </c>
      <c r="V216" s="2" t="str">
        <f t="shared" si="58"/>
        <v/>
      </c>
      <c r="W216" s="2" t="str">
        <f t="shared" si="61"/>
        <v/>
      </c>
      <c r="X216" s="2">
        <f t="shared" si="59"/>
        <v>79.64</v>
      </c>
      <c r="Y216" s="6">
        <f t="shared" si="47"/>
        <v>986000</v>
      </c>
      <c r="Z216" s="6">
        <f t="shared" si="48"/>
        <v>0</v>
      </c>
      <c r="AA216" s="4">
        <f>SUM(P216:$P$1480)+$Z$25</f>
        <v>2022000.0000000028</v>
      </c>
      <c r="AB216" s="4">
        <f>SUM(V216:$W$1480)</f>
        <v>772033.96000000101</v>
      </c>
      <c r="AC216" s="4">
        <f t="shared" si="60"/>
        <v>1036000.0000000028</v>
      </c>
    </row>
    <row r="217" spans="1:29" x14ac:dyDescent="0.15">
      <c r="A217" s="22">
        <v>1</v>
      </c>
      <c r="B217" s="1">
        <v>42829</v>
      </c>
      <c r="C217">
        <v>200</v>
      </c>
      <c r="D217">
        <v>200.4</v>
      </c>
      <c r="E217">
        <v>198</v>
      </c>
      <c r="F217">
        <v>199.1</v>
      </c>
      <c r="G217">
        <v>154854700</v>
      </c>
      <c r="H217" s="2">
        <f t="shared" si="49"/>
        <v>30831570770</v>
      </c>
      <c r="I217">
        <f t="shared" si="43"/>
        <v>-2</v>
      </c>
      <c r="J217" t="str">
        <f t="shared" si="50"/>
        <v>高値割、安値割</v>
      </c>
      <c r="L217">
        <f t="shared" si="44"/>
        <v>2</v>
      </c>
      <c r="M217">
        <f t="shared" si="51"/>
        <v>2</v>
      </c>
      <c r="N217">
        <f t="shared" si="52"/>
        <v>-2</v>
      </c>
      <c r="O217" s="2">
        <f t="shared" si="45"/>
        <v>5000</v>
      </c>
      <c r="P217" s="2">
        <f t="shared" si="53"/>
        <v>10000</v>
      </c>
      <c r="Q217" s="2">
        <f t="shared" si="46"/>
        <v>1005500</v>
      </c>
      <c r="R217" s="2" t="str">
        <f t="shared" si="54"/>
        <v>uri</v>
      </c>
      <c r="S217" s="2" t="str">
        <f t="shared" si="55"/>
        <v>kai</v>
      </c>
      <c r="T217" s="2" t="str">
        <f t="shared" si="56"/>
        <v>uri</v>
      </c>
      <c r="U217" s="2">
        <f t="shared" si="57"/>
        <v>1005500</v>
      </c>
      <c r="V217" s="2">
        <f t="shared" si="58"/>
        <v>1512</v>
      </c>
      <c r="W217" s="2" t="str">
        <f t="shared" si="61"/>
        <v/>
      </c>
      <c r="X217" s="2">
        <f t="shared" si="59"/>
        <v>160.88</v>
      </c>
      <c r="Y217" s="6">
        <f t="shared" si="47"/>
        <v>995500</v>
      </c>
      <c r="Z217" s="6">
        <f t="shared" si="48"/>
        <v>0</v>
      </c>
      <c r="AA217" s="4">
        <f>SUM(P217:$P$1480)+$Z$25</f>
        <v>2012500.0000000023</v>
      </c>
      <c r="AB217" s="4">
        <f>SUM(V217:$W$1480)</f>
        <v>772033.96000000101</v>
      </c>
      <c r="AC217" s="4">
        <f t="shared" si="60"/>
        <v>1017000.0000000023</v>
      </c>
    </row>
    <row r="218" spans="1:29" x14ac:dyDescent="0.15">
      <c r="A218" s="22">
        <v>1</v>
      </c>
      <c r="B218" s="1">
        <v>42828</v>
      </c>
      <c r="C218">
        <v>204.4</v>
      </c>
      <c r="D218">
        <v>204.6</v>
      </c>
      <c r="E218">
        <v>200.3</v>
      </c>
      <c r="F218">
        <v>201.1</v>
      </c>
      <c r="G218">
        <v>150971800</v>
      </c>
      <c r="H218" s="2">
        <f t="shared" si="49"/>
        <v>30360428980</v>
      </c>
      <c r="I218">
        <f t="shared" ref="I218:I281" si="62">IF(F219="","",F218-F219)</f>
        <v>-2.9000000000000057</v>
      </c>
      <c r="J218" t="str">
        <f t="shared" si="50"/>
        <v>高値割、安値割</v>
      </c>
      <c r="L218">
        <f t="shared" ref="L218:L281" si="63">IF($M$25&gt;$N$25,M218,N218)</f>
        <v>-2.9000000000000057</v>
      </c>
      <c r="M218">
        <f t="shared" si="51"/>
        <v>-2.9000000000000057</v>
      </c>
      <c r="N218">
        <f t="shared" si="52"/>
        <v>-2.9000000000000057</v>
      </c>
      <c r="O218" s="2">
        <f t="shared" ref="O218:O281" si="64">$B$3*1</f>
        <v>5000</v>
      </c>
      <c r="P218" s="2">
        <f t="shared" si="53"/>
        <v>-14500.000000000029</v>
      </c>
      <c r="Q218" s="2">
        <f t="shared" ref="Q218:Q281" si="65">IF(L219&lt;&gt;"",F219*O218,0)</f>
        <v>1020000</v>
      </c>
      <c r="R218" s="2" t="str">
        <f t="shared" si="54"/>
        <v>kai</v>
      </c>
      <c r="S218" s="2" t="str">
        <f t="shared" si="55"/>
        <v>kai</v>
      </c>
      <c r="T218" s="2" t="str">
        <f t="shared" si="56"/>
        <v>kai</v>
      </c>
      <c r="U218" s="2">
        <f t="shared" si="57"/>
        <v>1020000</v>
      </c>
      <c r="V218" s="2">
        <f t="shared" si="58"/>
        <v>1512</v>
      </c>
      <c r="W218" s="2">
        <f t="shared" si="61"/>
        <v>163.19999999999999</v>
      </c>
      <c r="X218" s="2" t="str">
        <f t="shared" si="59"/>
        <v/>
      </c>
      <c r="Y218" s="6">
        <f t="shared" ref="Y218:Y281" si="66">+F218*$B$3</f>
        <v>1005500</v>
      </c>
      <c r="Z218" s="6">
        <f t="shared" ref="Z218:Z281" si="67">IF(AND(Y218&gt;0,Y219=0),Y218,0)</f>
        <v>0</v>
      </c>
      <c r="AA218" s="4">
        <f>SUM(P218:$P$1480)+$Z$25</f>
        <v>2002500.0000000023</v>
      </c>
      <c r="AB218" s="4">
        <f>SUM(V218:$W$1480)</f>
        <v>770521.96000000101</v>
      </c>
      <c r="AC218" s="4">
        <f t="shared" si="60"/>
        <v>997000.00000000233</v>
      </c>
    </row>
    <row r="219" spans="1:29" x14ac:dyDescent="0.15">
      <c r="A219" s="22">
        <v>1</v>
      </c>
      <c r="B219" s="1">
        <v>42825</v>
      </c>
      <c r="C219">
        <v>208.3</v>
      </c>
      <c r="D219">
        <v>209.3</v>
      </c>
      <c r="E219">
        <v>204</v>
      </c>
      <c r="F219">
        <v>204</v>
      </c>
      <c r="G219">
        <v>143615600</v>
      </c>
      <c r="H219" s="2">
        <f t="shared" ref="H219:H282" si="68">+F219*G219</f>
        <v>29297582400</v>
      </c>
      <c r="I219">
        <f t="shared" si="62"/>
        <v>-3.3000000000000114</v>
      </c>
      <c r="J219" t="str">
        <f t="shared" ref="J219:J282" si="69">IF(AND(D219&lt;D220,E219&lt;E220,AVERAGE(H219:H228)&gt;50000000),"高値割、安値割",IF(AND(D219&gt;D220,E219&gt;E220,AVERAGE(H219:H228)&gt;50000000),"高値超、安値超",""))</f>
        <v/>
      </c>
      <c r="L219">
        <f t="shared" si="63"/>
        <v>3.3000000000000114</v>
      </c>
      <c r="M219">
        <f t="shared" ref="M219:M282" si="70">IF(F220="",0,IF(J220="高値割、安値割",F220-F219,-F220+F219))</f>
        <v>3.3000000000000114</v>
      </c>
      <c r="N219">
        <f t="shared" ref="N219:N282" si="71">IF(F220="",0,IF(J220&lt;&gt;"高値超、安値超",-F220+F219,F220-F219))</f>
        <v>-3.3000000000000114</v>
      </c>
      <c r="O219" s="2">
        <f t="shared" si="64"/>
        <v>5000</v>
      </c>
      <c r="P219" s="2">
        <f t="shared" ref="P219:P282" si="72">IF(L219&lt;&gt;"",L219*O219,"")</f>
        <v>16500.000000000058</v>
      </c>
      <c r="Q219" s="2">
        <f t="shared" si="65"/>
        <v>1036500</v>
      </c>
      <c r="R219" s="2" t="str">
        <f t="shared" ref="R219:R282" si="73">IF(J220="高値割、安値割","uri","kai")</f>
        <v>uri</v>
      </c>
      <c r="S219" s="2" t="str">
        <f t="shared" ref="S219:S282" si="74">IF(J220="高値超、安値超","uri","kai")</f>
        <v>kai</v>
      </c>
      <c r="T219" s="2" t="str">
        <f t="shared" ref="T219:T282" si="75">IF($M$25&gt;$N$25,R219,S219)</f>
        <v>uri</v>
      </c>
      <c r="U219" s="2" t="str">
        <f t="shared" ref="U219:U282" si="76">IF(T219&lt;&gt;T220,Q219*1,"")</f>
        <v/>
      </c>
      <c r="V219" s="2" t="str">
        <f t="shared" ref="V219:V282" si="77">IF(U219="","",IF(U219&lt;$AD$26,$AE$26,IF(U219&lt;$AD$27,$AE$27,IF(U219&lt;$AD$28,$AE$28,IF(U219&lt;$AD$29,$AE$29,IF(U219&lt;$AD$30,$AE$30,IF(U219&lt;$AD$31,$AE$31,$AE$32))))))*2)</f>
        <v/>
      </c>
      <c r="W219" s="2" t="str">
        <f t="shared" si="61"/>
        <v/>
      </c>
      <c r="X219" s="2">
        <f t="shared" ref="X219:X282" si="78">IF(AND(T220&lt;&gt;"uri",T219="uri"),Q219*2%/250*2,IF(AND(T220="uri",T219="uri"),Q219*2%/250,""))</f>
        <v>82.92</v>
      </c>
      <c r="Y219" s="6">
        <f t="shared" si="66"/>
        <v>1020000</v>
      </c>
      <c r="Z219" s="6">
        <f t="shared" si="67"/>
        <v>0</v>
      </c>
      <c r="AA219" s="4">
        <f>SUM(P219:$P$1480)+$Z$25</f>
        <v>2017000.0000000023</v>
      </c>
      <c r="AB219" s="4">
        <f>SUM(V219:$W$1480)</f>
        <v>768846.76000000094</v>
      </c>
      <c r="AC219" s="4">
        <f t="shared" ref="AC219:AC282" si="79">+AA219-Y219</f>
        <v>997000.00000000233</v>
      </c>
    </row>
    <row r="220" spans="1:29" x14ac:dyDescent="0.15">
      <c r="A220" s="22">
        <v>1</v>
      </c>
      <c r="B220" s="1">
        <v>42824</v>
      </c>
      <c r="C220">
        <v>207.5</v>
      </c>
      <c r="D220">
        <v>208.2</v>
      </c>
      <c r="E220">
        <v>206.7</v>
      </c>
      <c r="F220">
        <v>207.3</v>
      </c>
      <c r="G220">
        <v>97797400</v>
      </c>
      <c r="H220" s="2">
        <f t="shared" si="68"/>
        <v>20273401020</v>
      </c>
      <c r="I220">
        <f t="shared" si="62"/>
        <v>-1.5999999999999943</v>
      </c>
      <c r="J220" t="str">
        <f t="shared" si="69"/>
        <v>高値割、安値割</v>
      </c>
      <c r="L220">
        <f t="shared" si="63"/>
        <v>1.5999999999999943</v>
      </c>
      <c r="M220">
        <f t="shared" si="70"/>
        <v>1.5999999999999943</v>
      </c>
      <c r="N220">
        <f t="shared" si="71"/>
        <v>-1.5999999999999943</v>
      </c>
      <c r="O220" s="2">
        <f t="shared" si="64"/>
        <v>5000</v>
      </c>
      <c r="P220" s="2">
        <f t="shared" si="72"/>
        <v>7999.9999999999718</v>
      </c>
      <c r="Q220" s="2">
        <f t="shared" si="65"/>
        <v>1044500</v>
      </c>
      <c r="R220" s="2" t="str">
        <f t="shared" si="73"/>
        <v>uri</v>
      </c>
      <c r="S220" s="2" t="str">
        <f t="shared" si="74"/>
        <v>kai</v>
      </c>
      <c r="T220" s="2" t="str">
        <f t="shared" si="75"/>
        <v>uri</v>
      </c>
      <c r="U220" s="2">
        <f t="shared" si="76"/>
        <v>1044500</v>
      </c>
      <c r="V220" s="2">
        <f t="shared" si="77"/>
        <v>1512</v>
      </c>
      <c r="W220" s="2" t="str">
        <f t="shared" si="61"/>
        <v/>
      </c>
      <c r="X220" s="2">
        <f t="shared" si="78"/>
        <v>167.12</v>
      </c>
      <c r="Y220" s="6">
        <f t="shared" si="66"/>
        <v>1036500</v>
      </c>
      <c r="Z220" s="6">
        <f t="shared" si="67"/>
        <v>0</v>
      </c>
      <c r="AA220" s="4">
        <f>SUM(P220:$P$1480)+$Z$25</f>
        <v>2000500.0000000028</v>
      </c>
      <c r="AB220" s="4">
        <f>SUM(V220:$W$1480)</f>
        <v>768846.76000000094</v>
      </c>
      <c r="AC220" s="4">
        <f t="shared" si="79"/>
        <v>964000.00000000279</v>
      </c>
    </row>
    <row r="221" spans="1:29" x14ac:dyDescent="0.15">
      <c r="A221" s="22">
        <v>1</v>
      </c>
      <c r="B221" s="1">
        <v>42823</v>
      </c>
      <c r="C221">
        <v>209.3</v>
      </c>
      <c r="D221">
        <v>210.1</v>
      </c>
      <c r="E221">
        <v>208.1</v>
      </c>
      <c r="F221">
        <v>208.9</v>
      </c>
      <c r="G221">
        <v>109012000</v>
      </c>
      <c r="H221" s="2">
        <f t="shared" si="68"/>
        <v>22772606800</v>
      </c>
      <c r="I221">
        <f t="shared" si="62"/>
        <v>-2</v>
      </c>
      <c r="J221" t="str">
        <f t="shared" si="69"/>
        <v>高値割、安値割</v>
      </c>
      <c r="L221">
        <f t="shared" si="63"/>
        <v>-2</v>
      </c>
      <c r="M221">
        <f t="shared" si="70"/>
        <v>-2</v>
      </c>
      <c r="N221">
        <f t="shared" si="71"/>
        <v>2</v>
      </c>
      <c r="O221" s="2">
        <f t="shared" si="64"/>
        <v>5000</v>
      </c>
      <c r="P221" s="2">
        <f t="shared" si="72"/>
        <v>-10000</v>
      </c>
      <c r="Q221" s="2">
        <f t="shared" si="65"/>
        <v>1054500</v>
      </c>
      <c r="R221" s="2" t="str">
        <f t="shared" si="73"/>
        <v>kai</v>
      </c>
      <c r="S221" s="2" t="str">
        <f t="shared" si="74"/>
        <v>uri</v>
      </c>
      <c r="T221" s="2" t="str">
        <f t="shared" si="75"/>
        <v>kai</v>
      </c>
      <c r="U221" s="2">
        <f t="shared" si="76"/>
        <v>1054500</v>
      </c>
      <c r="V221" s="2">
        <f t="shared" si="77"/>
        <v>1512</v>
      </c>
      <c r="W221" s="2">
        <f t="shared" si="61"/>
        <v>168.72</v>
      </c>
      <c r="X221" s="2" t="str">
        <f t="shared" si="78"/>
        <v/>
      </c>
      <c r="Y221" s="6">
        <f t="shared" si="66"/>
        <v>1044500</v>
      </c>
      <c r="Z221" s="6">
        <f t="shared" si="67"/>
        <v>0</v>
      </c>
      <c r="AA221" s="4">
        <f>SUM(P221:$P$1480)+$Z$25</f>
        <v>1992500.0000000028</v>
      </c>
      <c r="AB221" s="4">
        <f>SUM(V221:$W$1480)</f>
        <v>767334.76000000082</v>
      </c>
      <c r="AC221" s="4">
        <f t="shared" si="79"/>
        <v>948000.00000000279</v>
      </c>
    </row>
    <row r="222" spans="1:29" x14ac:dyDescent="0.15">
      <c r="A222" s="22">
        <v>1</v>
      </c>
      <c r="B222" s="1">
        <v>42822</v>
      </c>
      <c r="C222">
        <v>210.1</v>
      </c>
      <c r="D222">
        <v>211.5</v>
      </c>
      <c r="E222">
        <v>209.5</v>
      </c>
      <c r="F222">
        <v>210.9</v>
      </c>
      <c r="G222">
        <v>154953300</v>
      </c>
      <c r="H222" s="2">
        <f t="shared" si="68"/>
        <v>32679650970</v>
      </c>
      <c r="I222">
        <f t="shared" si="62"/>
        <v>2.8000000000000114</v>
      </c>
      <c r="J222" t="str">
        <f t="shared" si="69"/>
        <v>高値超、安値超</v>
      </c>
      <c r="L222">
        <f t="shared" si="63"/>
        <v>-2.8000000000000114</v>
      </c>
      <c r="M222">
        <f t="shared" si="70"/>
        <v>-2.8000000000000114</v>
      </c>
      <c r="N222">
        <f t="shared" si="71"/>
        <v>2.8000000000000114</v>
      </c>
      <c r="O222" s="2">
        <f t="shared" si="64"/>
        <v>5000</v>
      </c>
      <c r="P222" s="2">
        <f t="shared" si="72"/>
        <v>-14000.000000000056</v>
      </c>
      <c r="Q222" s="2">
        <f t="shared" si="65"/>
        <v>1040500</v>
      </c>
      <c r="R222" s="2" t="str">
        <f t="shared" si="73"/>
        <v>uri</v>
      </c>
      <c r="S222" s="2" t="str">
        <f t="shared" si="74"/>
        <v>kai</v>
      </c>
      <c r="T222" s="2" t="str">
        <f t="shared" si="75"/>
        <v>uri</v>
      </c>
      <c r="U222" s="2">
        <f t="shared" si="76"/>
        <v>1040500</v>
      </c>
      <c r="V222" s="2">
        <f t="shared" si="77"/>
        <v>1512</v>
      </c>
      <c r="W222" s="2" t="str">
        <f t="shared" si="61"/>
        <v/>
      </c>
      <c r="X222" s="2">
        <f t="shared" si="78"/>
        <v>166.48</v>
      </c>
      <c r="Y222" s="6">
        <f t="shared" si="66"/>
        <v>1054500</v>
      </c>
      <c r="Z222" s="6">
        <f t="shared" si="67"/>
        <v>0</v>
      </c>
      <c r="AA222" s="4">
        <f>SUM(P222:$P$1480)+$Z$25</f>
        <v>2002500.0000000023</v>
      </c>
      <c r="AB222" s="4">
        <f>SUM(V222:$W$1480)</f>
        <v>765654.04000000097</v>
      </c>
      <c r="AC222" s="4">
        <f t="shared" si="79"/>
        <v>948000.00000000233</v>
      </c>
    </row>
    <row r="223" spans="1:29" x14ac:dyDescent="0.15">
      <c r="A223" s="22">
        <v>1</v>
      </c>
      <c r="B223" s="1">
        <v>42821</v>
      </c>
      <c r="C223">
        <v>208.3</v>
      </c>
      <c r="D223">
        <v>208.4</v>
      </c>
      <c r="E223">
        <v>207.1</v>
      </c>
      <c r="F223">
        <v>208.1</v>
      </c>
      <c r="G223">
        <v>131820400</v>
      </c>
      <c r="H223" s="2">
        <f t="shared" si="68"/>
        <v>27431825240</v>
      </c>
      <c r="I223">
        <f t="shared" si="62"/>
        <v>-1.5999999999999943</v>
      </c>
      <c r="J223" t="str">
        <f t="shared" si="69"/>
        <v>高値割、安値割</v>
      </c>
      <c r="L223">
        <f t="shared" si="63"/>
        <v>-1.5999999999999943</v>
      </c>
      <c r="M223">
        <f t="shared" si="70"/>
        <v>-1.5999999999999943</v>
      </c>
      <c r="N223">
        <f t="shared" si="71"/>
        <v>1.5999999999999943</v>
      </c>
      <c r="O223" s="2">
        <f t="shared" si="64"/>
        <v>5000</v>
      </c>
      <c r="P223" s="2">
        <f t="shared" si="72"/>
        <v>-7999.9999999999718</v>
      </c>
      <c r="Q223" s="2">
        <f t="shared" si="65"/>
        <v>1048500</v>
      </c>
      <c r="R223" s="2" t="str">
        <f t="shared" si="73"/>
        <v>kai</v>
      </c>
      <c r="S223" s="2" t="str">
        <f t="shared" si="74"/>
        <v>uri</v>
      </c>
      <c r="T223" s="2" t="str">
        <f t="shared" si="75"/>
        <v>kai</v>
      </c>
      <c r="U223" s="2" t="str">
        <f t="shared" si="76"/>
        <v/>
      </c>
      <c r="V223" s="2" t="str">
        <f t="shared" si="77"/>
        <v/>
      </c>
      <c r="W223" s="2">
        <f t="shared" si="61"/>
        <v>83.88</v>
      </c>
      <c r="X223" s="2" t="str">
        <f t="shared" si="78"/>
        <v/>
      </c>
      <c r="Y223" s="6">
        <f t="shared" si="66"/>
        <v>1040500</v>
      </c>
      <c r="Z223" s="6">
        <f t="shared" si="67"/>
        <v>0</v>
      </c>
      <c r="AA223" s="4">
        <f>SUM(P223:$P$1480)+$Z$25</f>
        <v>2016500.0000000023</v>
      </c>
      <c r="AB223" s="4">
        <f>SUM(V223:$W$1480)</f>
        <v>764142.04000000085</v>
      </c>
      <c r="AC223" s="4">
        <f t="shared" si="79"/>
        <v>976000.00000000233</v>
      </c>
    </row>
    <row r="224" spans="1:29" x14ac:dyDescent="0.15">
      <c r="A224" s="22">
        <v>1</v>
      </c>
      <c r="B224" s="1">
        <v>42818</v>
      </c>
      <c r="C224">
        <v>207.4</v>
      </c>
      <c r="D224">
        <v>211.1</v>
      </c>
      <c r="E224">
        <v>207.2</v>
      </c>
      <c r="F224">
        <v>209.7</v>
      </c>
      <c r="G224">
        <v>135968300</v>
      </c>
      <c r="H224" s="2">
        <f t="shared" si="68"/>
        <v>28512552510</v>
      </c>
      <c r="I224">
        <f t="shared" si="62"/>
        <v>2.8999999999999773</v>
      </c>
      <c r="J224" t="str">
        <f t="shared" si="69"/>
        <v>高値超、安値超</v>
      </c>
      <c r="L224">
        <f t="shared" si="63"/>
        <v>2.8999999999999773</v>
      </c>
      <c r="M224">
        <f t="shared" si="70"/>
        <v>2.8999999999999773</v>
      </c>
      <c r="N224">
        <f t="shared" si="71"/>
        <v>-2.8999999999999773</v>
      </c>
      <c r="O224" s="2">
        <f t="shared" si="64"/>
        <v>5000</v>
      </c>
      <c r="P224" s="2">
        <f t="shared" si="72"/>
        <v>14499.999999999887</v>
      </c>
      <c r="Q224" s="2">
        <f t="shared" si="65"/>
        <v>1034000</v>
      </c>
      <c r="R224" s="2" t="str">
        <f t="shared" si="73"/>
        <v>kai</v>
      </c>
      <c r="S224" s="2" t="str">
        <f t="shared" si="74"/>
        <v>uri</v>
      </c>
      <c r="T224" s="2" t="str">
        <f t="shared" si="75"/>
        <v>kai</v>
      </c>
      <c r="U224" s="2">
        <f t="shared" si="76"/>
        <v>1034000</v>
      </c>
      <c r="V224" s="2">
        <f t="shared" si="77"/>
        <v>1512</v>
      </c>
      <c r="W224" s="2">
        <f t="shared" si="61"/>
        <v>165.44</v>
      </c>
      <c r="X224" s="2" t="str">
        <f t="shared" si="78"/>
        <v/>
      </c>
      <c r="Y224" s="6">
        <f t="shared" si="66"/>
        <v>1048500</v>
      </c>
      <c r="Z224" s="6">
        <f t="shared" si="67"/>
        <v>0</v>
      </c>
      <c r="AA224" s="4">
        <f>SUM(P224:$P$1480)+$Z$25</f>
        <v>2024500.0000000028</v>
      </c>
      <c r="AB224" s="4">
        <f>SUM(V224:$W$1480)</f>
        <v>764058.16000000096</v>
      </c>
      <c r="AC224" s="4">
        <f t="shared" si="79"/>
        <v>976000.00000000279</v>
      </c>
    </row>
    <row r="225" spans="1:29" x14ac:dyDescent="0.15">
      <c r="A225" s="22">
        <v>1</v>
      </c>
      <c r="B225" s="1">
        <v>42817</v>
      </c>
      <c r="C225">
        <v>207.2</v>
      </c>
      <c r="D225">
        <v>208</v>
      </c>
      <c r="E225">
        <v>206.1</v>
      </c>
      <c r="F225">
        <v>206.8</v>
      </c>
      <c r="G225">
        <v>151665400</v>
      </c>
      <c r="H225" s="2">
        <f t="shared" si="68"/>
        <v>31364404720</v>
      </c>
      <c r="I225">
        <f t="shared" si="62"/>
        <v>0.30000000000001137</v>
      </c>
      <c r="J225" t="str">
        <f t="shared" si="69"/>
        <v>高値超、安値超</v>
      </c>
      <c r="L225">
        <f t="shared" si="63"/>
        <v>-0.30000000000001137</v>
      </c>
      <c r="M225">
        <f t="shared" si="70"/>
        <v>-0.30000000000001137</v>
      </c>
      <c r="N225">
        <f t="shared" si="71"/>
        <v>0.30000000000001137</v>
      </c>
      <c r="O225" s="2">
        <f t="shared" si="64"/>
        <v>5000</v>
      </c>
      <c r="P225" s="2">
        <f t="shared" si="72"/>
        <v>-1500.0000000000568</v>
      </c>
      <c r="Q225" s="2">
        <f t="shared" si="65"/>
        <v>1032500</v>
      </c>
      <c r="R225" s="2" t="str">
        <f t="shared" si="73"/>
        <v>uri</v>
      </c>
      <c r="S225" s="2" t="str">
        <f t="shared" si="74"/>
        <v>kai</v>
      </c>
      <c r="T225" s="2" t="str">
        <f t="shared" si="75"/>
        <v>uri</v>
      </c>
      <c r="U225" s="2" t="str">
        <f t="shared" si="76"/>
        <v/>
      </c>
      <c r="V225" s="2" t="str">
        <f t="shared" si="77"/>
        <v/>
      </c>
      <c r="W225" s="2" t="str">
        <f t="shared" ref="W225:W288" si="80">IF(AND(T226&lt;&gt;"kai",T225="kai"),Q225*2%/250*2,IF(AND(T226="kai",T225="kai"),Q225*2%/250,""))</f>
        <v/>
      </c>
      <c r="X225" s="2">
        <f t="shared" si="78"/>
        <v>82.6</v>
      </c>
      <c r="Y225" s="6">
        <f t="shared" si="66"/>
        <v>1034000</v>
      </c>
      <c r="Z225" s="6">
        <f t="shared" si="67"/>
        <v>0</v>
      </c>
      <c r="AA225" s="4">
        <f>SUM(P225:$P$1480)+$Z$25</f>
        <v>2010000.0000000028</v>
      </c>
      <c r="AB225" s="4">
        <f>SUM(V225:$W$1480)</f>
        <v>762380.7200000009</v>
      </c>
      <c r="AC225" s="4">
        <f t="shared" si="79"/>
        <v>976000.00000000279</v>
      </c>
    </row>
    <row r="226" spans="1:29" x14ac:dyDescent="0.15">
      <c r="A226" s="22">
        <v>1</v>
      </c>
      <c r="B226" s="1">
        <v>42816</v>
      </c>
      <c r="C226">
        <v>207.8</v>
      </c>
      <c r="D226">
        <v>207.9</v>
      </c>
      <c r="E226">
        <v>206</v>
      </c>
      <c r="F226">
        <v>206.5</v>
      </c>
      <c r="G226">
        <v>214578600</v>
      </c>
      <c r="H226" s="2">
        <f t="shared" si="68"/>
        <v>44310480900</v>
      </c>
      <c r="I226">
        <f t="shared" si="62"/>
        <v>-4.5</v>
      </c>
      <c r="J226" t="str">
        <f t="shared" si="69"/>
        <v>高値割、安値割</v>
      </c>
      <c r="L226">
        <f t="shared" si="63"/>
        <v>4.5</v>
      </c>
      <c r="M226">
        <f t="shared" si="70"/>
        <v>4.5</v>
      </c>
      <c r="N226">
        <f t="shared" si="71"/>
        <v>-4.5</v>
      </c>
      <c r="O226" s="2">
        <f t="shared" si="64"/>
        <v>5000</v>
      </c>
      <c r="P226" s="2">
        <f t="shared" si="72"/>
        <v>22500</v>
      </c>
      <c r="Q226" s="2">
        <f t="shared" si="65"/>
        <v>1055000</v>
      </c>
      <c r="R226" s="2" t="str">
        <f t="shared" si="73"/>
        <v>uri</v>
      </c>
      <c r="S226" s="2" t="str">
        <f t="shared" si="74"/>
        <v>kai</v>
      </c>
      <c r="T226" s="2" t="str">
        <f t="shared" si="75"/>
        <v>uri</v>
      </c>
      <c r="U226" s="2">
        <f t="shared" si="76"/>
        <v>1055000</v>
      </c>
      <c r="V226" s="2">
        <f t="shared" si="77"/>
        <v>1512</v>
      </c>
      <c r="W226" s="2" t="str">
        <f t="shared" si="80"/>
        <v/>
      </c>
      <c r="X226" s="2">
        <f t="shared" si="78"/>
        <v>168.8</v>
      </c>
      <c r="Y226" s="6">
        <f t="shared" si="66"/>
        <v>1032500</v>
      </c>
      <c r="Z226" s="6">
        <f t="shared" si="67"/>
        <v>0</v>
      </c>
      <c r="AA226" s="4">
        <f>SUM(P226:$P$1480)+$Z$25</f>
        <v>2011500.0000000028</v>
      </c>
      <c r="AB226" s="4">
        <f>SUM(V226:$W$1480)</f>
        <v>762380.7200000009</v>
      </c>
      <c r="AC226" s="4">
        <f t="shared" si="79"/>
        <v>979000.00000000279</v>
      </c>
    </row>
    <row r="227" spans="1:29" x14ac:dyDescent="0.15">
      <c r="A227" s="22">
        <v>1</v>
      </c>
      <c r="B227" s="1">
        <v>42815</v>
      </c>
      <c r="C227">
        <v>212</v>
      </c>
      <c r="D227">
        <v>212.2</v>
      </c>
      <c r="E227">
        <v>211</v>
      </c>
      <c r="F227">
        <v>211</v>
      </c>
      <c r="G227">
        <v>133476700</v>
      </c>
      <c r="H227" s="2">
        <f t="shared" si="68"/>
        <v>28163583700</v>
      </c>
      <c r="I227">
        <f t="shared" si="62"/>
        <v>-1.6999999999999886</v>
      </c>
      <c r="J227" t="str">
        <f t="shared" si="69"/>
        <v>高値割、安値割</v>
      </c>
      <c r="L227">
        <f t="shared" si="63"/>
        <v>-1.6999999999999886</v>
      </c>
      <c r="M227">
        <f t="shared" si="70"/>
        <v>-1.6999999999999886</v>
      </c>
      <c r="N227">
        <f t="shared" si="71"/>
        <v>-1.6999999999999886</v>
      </c>
      <c r="O227" s="2">
        <f t="shared" si="64"/>
        <v>5000</v>
      </c>
      <c r="P227" s="2">
        <f t="shared" si="72"/>
        <v>-8499.9999999999436</v>
      </c>
      <c r="Q227" s="2">
        <f t="shared" si="65"/>
        <v>1063500</v>
      </c>
      <c r="R227" s="2" t="str">
        <f t="shared" si="73"/>
        <v>kai</v>
      </c>
      <c r="S227" s="2" t="str">
        <f t="shared" si="74"/>
        <v>kai</v>
      </c>
      <c r="T227" s="2" t="str">
        <f t="shared" si="75"/>
        <v>kai</v>
      </c>
      <c r="U227" s="2" t="str">
        <f t="shared" si="76"/>
        <v/>
      </c>
      <c r="V227" s="2" t="str">
        <f t="shared" si="77"/>
        <v/>
      </c>
      <c r="W227" s="2">
        <f t="shared" si="80"/>
        <v>85.08</v>
      </c>
      <c r="X227" s="2" t="str">
        <f t="shared" si="78"/>
        <v/>
      </c>
      <c r="Y227" s="6">
        <f t="shared" si="66"/>
        <v>1055000</v>
      </c>
      <c r="Z227" s="6">
        <f t="shared" si="67"/>
        <v>0</v>
      </c>
      <c r="AA227" s="4">
        <f>SUM(P227:$P$1480)+$Z$25</f>
        <v>1989000.0000000028</v>
      </c>
      <c r="AB227" s="4">
        <f>SUM(V227:$W$1480)</f>
        <v>760868.7200000009</v>
      </c>
      <c r="AC227" s="4">
        <f t="shared" si="79"/>
        <v>934000.00000000279</v>
      </c>
    </row>
    <row r="228" spans="1:29" x14ac:dyDescent="0.15">
      <c r="A228" s="22">
        <v>1</v>
      </c>
      <c r="B228" s="1">
        <v>42811</v>
      </c>
      <c r="C228">
        <v>212.1</v>
      </c>
      <c r="D228">
        <v>213</v>
      </c>
      <c r="E228">
        <v>211.9</v>
      </c>
      <c r="F228">
        <v>212.7</v>
      </c>
      <c r="G228">
        <v>114780100</v>
      </c>
      <c r="H228" s="2">
        <f t="shared" si="68"/>
        <v>24413727270</v>
      </c>
      <c r="I228">
        <f t="shared" si="62"/>
        <v>0.5</v>
      </c>
      <c r="J228" t="str">
        <f t="shared" si="69"/>
        <v/>
      </c>
      <c r="L228">
        <f t="shared" si="63"/>
        <v>0.5</v>
      </c>
      <c r="M228">
        <f t="shared" si="70"/>
        <v>0.5</v>
      </c>
      <c r="N228">
        <f t="shared" si="71"/>
        <v>0.5</v>
      </c>
      <c r="O228" s="2">
        <f t="shared" si="64"/>
        <v>5000</v>
      </c>
      <c r="P228" s="2">
        <f t="shared" si="72"/>
        <v>2500</v>
      </c>
      <c r="Q228" s="2">
        <f t="shared" si="65"/>
        <v>1061000</v>
      </c>
      <c r="R228" s="2" t="str">
        <f t="shared" si="73"/>
        <v>kai</v>
      </c>
      <c r="S228" s="2" t="str">
        <f t="shared" si="74"/>
        <v>kai</v>
      </c>
      <c r="T228" s="2" t="str">
        <f t="shared" si="75"/>
        <v>kai</v>
      </c>
      <c r="U228" s="2">
        <f t="shared" si="76"/>
        <v>1061000</v>
      </c>
      <c r="V228" s="2">
        <f t="shared" si="77"/>
        <v>1512</v>
      </c>
      <c r="W228" s="2">
        <f t="shared" si="80"/>
        <v>169.76</v>
      </c>
      <c r="X228" s="2" t="str">
        <f t="shared" si="78"/>
        <v/>
      </c>
      <c r="Y228" s="6">
        <f t="shared" si="66"/>
        <v>1063500</v>
      </c>
      <c r="Z228" s="6">
        <f t="shared" si="67"/>
        <v>0</v>
      </c>
      <c r="AA228" s="4">
        <f>SUM(P228:$P$1480)+$Z$25</f>
        <v>1997500.0000000028</v>
      </c>
      <c r="AB228" s="4">
        <f>SUM(V228:$W$1480)</f>
        <v>760783.64000000095</v>
      </c>
      <c r="AC228" s="4">
        <f t="shared" si="79"/>
        <v>934000.00000000279</v>
      </c>
    </row>
    <row r="229" spans="1:29" x14ac:dyDescent="0.15">
      <c r="A229" s="22">
        <v>1</v>
      </c>
      <c r="B229" s="1">
        <v>42810</v>
      </c>
      <c r="C229">
        <v>212.2</v>
      </c>
      <c r="D229">
        <v>213.3</v>
      </c>
      <c r="E229">
        <v>211.9</v>
      </c>
      <c r="F229">
        <v>212.2</v>
      </c>
      <c r="G229">
        <v>104789300</v>
      </c>
      <c r="H229" s="2">
        <f t="shared" si="68"/>
        <v>22236289460</v>
      </c>
      <c r="I229">
        <f t="shared" si="62"/>
        <v>-1</v>
      </c>
      <c r="J229" t="str">
        <f t="shared" si="69"/>
        <v/>
      </c>
      <c r="L229">
        <f t="shared" si="63"/>
        <v>1</v>
      </c>
      <c r="M229">
        <f t="shared" si="70"/>
        <v>1</v>
      </c>
      <c r="N229">
        <f t="shared" si="71"/>
        <v>-1</v>
      </c>
      <c r="O229" s="2">
        <f t="shared" si="64"/>
        <v>5000</v>
      </c>
      <c r="P229" s="2">
        <f t="shared" si="72"/>
        <v>5000</v>
      </c>
      <c r="Q229" s="2">
        <f t="shared" si="65"/>
        <v>1066000</v>
      </c>
      <c r="R229" s="2" t="str">
        <f t="shared" si="73"/>
        <v>uri</v>
      </c>
      <c r="S229" s="2" t="str">
        <f t="shared" si="74"/>
        <v>kai</v>
      </c>
      <c r="T229" s="2" t="str">
        <f t="shared" si="75"/>
        <v>uri</v>
      </c>
      <c r="U229" s="2" t="str">
        <f t="shared" si="76"/>
        <v/>
      </c>
      <c r="V229" s="2" t="str">
        <f t="shared" si="77"/>
        <v/>
      </c>
      <c r="W229" s="2" t="str">
        <f t="shared" si="80"/>
        <v/>
      </c>
      <c r="X229" s="2">
        <f t="shared" si="78"/>
        <v>85.28</v>
      </c>
      <c r="Y229" s="6">
        <f t="shared" si="66"/>
        <v>1061000</v>
      </c>
      <c r="Z229" s="6">
        <f t="shared" si="67"/>
        <v>0</v>
      </c>
      <c r="AA229" s="4">
        <f>SUM(P229:$P$1480)+$Z$25</f>
        <v>1995000.0000000028</v>
      </c>
      <c r="AB229" s="4">
        <f>SUM(V229:$W$1480)</f>
        <v>759101.88000000082</v>
      </c>
      <c r="AC229" s="4">
        <f t="shared" si="79"/>
        <v>934000.00000000279</v>
      </c>
    </row>
    <row r="230" spans="1:29" x14ac:dyDescent="0.15">
      <c r="A230" s="22">
        <v>1</v>
      </c>
      <c r="B230" s="1">
        <v>42809</v>
      </c>
      <c r="C230">
        <v>212.6</v>
      </c>
      <c r="D230">
        <v>213.7</v>
      </c>
      <c r="E230">
        <v>211.9</v>
      </c>
      <c r="F230">
        <v>213.2</v>
      </c>
      <c r="G230">
        <v>84600800</v>
      </c>
      <c r="H230" s="2">
        <f t="shared" si="68"/>
        <v>18036890560</v>
      </c>
      <c r="I230">
        <f t="shared" si="62"/>
        <v>0.19999999999998863</v>
      </c>
      <c r="J230" t="str">
        <f t="shared" si="69"/>
        <v>高値割、安値割</v>
      </c>
      <c r="L230">
        <f t="shared" si="63"/>
        <v>-0.19999999999998863</v>
      </c>
      <c r="M230">
        <f t="shared" si="70"/>
        <v>-0.19999999999998863</v>
      </c>
      <c r="N230">
        <f t="shared" si="71"/>
        <v>0.19999999999998863</v>
      </c>
      <c r="O230" s="2">
        <f t="shared" si="64"/>
        <v>5000</v>
      </c>
      <c r="P230" s="2">
        <f t="shared" si="72"/>
        <v>-999.99999999994316</v>
      </c>
      <c r="Q230" s="2">
        <f t="shared" si="65"/>
        <v>1065000</v>
      </c>
      <c r="R230" s="2" t="str">
        <f t="shared" si="73"/>
        <v>uri</v>
      </c>
      <c r="S230" s="2" t="str">
        <f t="shared" si="74"/>
        <v>kai</v>
      </c>
      <c r="T230" s="2" t="str">
        <f t="shared" si="75"/>
        <v>uri</v>
      </c>
      <c r="U230" s="2">
        <f t="shared" si="76"/>
        <v>1065000</v>
      </c>
      <c r="V230" s="2">
        <f t="shared" si="77"/>
        <v>1512</v>
      </c>
      <c r="W230" s="2" t="str">
        <f t="shared" si="80"/>
        <v/>
      </c>
      <c r="X230" s="2">
        <f t="shared" si="78"/>
        <v>170.4</v>
      </c>
      <c r="Y230" s="6">
        <f t="shared" si="66"/>
        <v>1066000</v>
      </c>
      <c r="Z230" s="6">
        <f t="shared" si="67"/>
        <v>0</v>
      </c>
      <c r="AA230" s="4">
        <f>SUM(P230:$P$1480)+$Z$25</f>
        <v>1990000.0000000028</v>
      </c>
      <c r="AB230" s="4">
        <f>SUM(V230:$W$1480)</f>
        <v>759101.88000000082</v>
      </c>
      <c r="AC230" s="4">
        <f t="shared" si="79"/>
        <v>924000.00000000279</v>
      </c>
    </row>
    <row r="231" spans="1:29" x14ac:dyDescent="0.15">
      <c r="A231" s="22">
        <v>1</v>
      </c>
      <c r="B231" s="1">
        <v>42808</v>
      </c>
      <c r="C231">
        <v>214.2</v>
      </c>
      <c r="D231">
        <v>214.2</v>
      </c>
      <c r="E231">
        <v>212.8</v>
      </c>
      <c r="F231">
        <v>213</v>
      </c>
      <c r="G231">
        <v>95454900</v>
      </c>
      <c r="H231" s="2">
        <f t="shared" si="68"/>
        <v>20331893700</v>
      </c>
      <c r="I231">
        <f t="shared" si="62"/>
        <v>-0.90000000000000568</v>
      </c>
      <c r="J231" t="str">
        <f t="shared" si="69"/>
        <v>高値割、安値割</v>
      </c>
      <c r="L231">
        <f t="shared" si="63"/>
        <v>-0.90000000000000568</v>
      </c>
      <c r="M231">
        <f t="shared" si="70"/>
        <v>-0.90000000000000568</v>
      </c>
      <c r="N231">
        <f t="shared" si="71"/>
        <v>0.90000000000000568</v>
      </c>
      <c r="O231" s="2">
        <f t="shared" si="64"/>
        <v>5000</v>
      </c>
      <c r="P231" s="2">
        <f t="shared" si="72"/>
        <v>-4500.0000000000282</v>
      </c>
      <c r="Q231" s="2">
        <f t="shared" si="65"/>
        <v>1069500</v>
      </c>
      <c r="R231" s="2" t="str">
        <f t="shared" si="73"/>
        <v>kai</v>
      </c>
      <c r="S231" s="2" t="str">
        <f t="shared" si="74"/>
        <v>uri</v>
      </c>
      <c r="T231" s="2" t="str">
        <f t="shared" si="75"/>
        <v>kai</v>
      </c>
      <c r="U231" s="2" t="str">
        <f t="shared" si="76"/>
        <v/>
      </c>
      <c r="V231" s="2" t="str">
        <f t="shared" si="77"/>
        <v/>
      </c>
      <c r="W231" s="2">
        <f t="shared" si="80"/>
        <v>85.56</v>
      </c>
      <c r="X231" s="2" t="str">
        <f t="shared" si="78"/>
        <v/>
      </c>
      <c r="Y231" s="6">
        <f t="shared" si="66"/>
        <v>1065000</v>
      </c>
      <c r="Z231" s="6">
        <f t="shared" si="67"/>
        <v>0</v>
      </c>
      <c r="AA231" s="4">
        <f>SUM(P231:$P$1480)+$Z$25</f>
        <v>1991000.0000000028</v>
      </c>
      <c r="AB231" s="4">
        <f>SUM(V231:$W$1480)</f>
        <v>757589.88000000082</v>
      </c>
      <c r="AC231" s="4">
        <f t="shared" si="79"/>
        <v>926000.00000000279</v>
      </c>
    </row>
    <row r="232" spans="1:29" x14ac:dyDescent="0.15">
      <c r="A232" s="22">
        <v>1</v>
      </c>
      <c r="B232" s="1">
        <v>42807</v>
      </c>
      <c r="C232">
        <v>213.7</v>
      </c>
      <c r="D232">
        <v>214.4</v>
      </c>
      <c r="E232">
        <v>213.2</v>
      </c>
      <c r="F232">
        <v>213.9</v>
      </c>
      <c r="G232">
        <v>80663400</v>
      </c>
      <c r="H232" s="2">
        <f t="shared" si="68"/>
        <v>17253901260</v>
      </c>
      <c r="I232">
        <f t="shared" si="62"/>
        <v>-0.19999999999998863</v>
      </c>
      <c r="J232" t="str">
        <f t="shared" si="69"/>
        <v>高値超、安値超</v>
      </c>
      <c r="L232">
        <f t="shared" si="63"/>
        <v>-0.19999999999998863</v>
      </c>
      <c r="M232">
        <f t="shared" si="70"/>
        <v>-0.19999999999998863</v>
      </c>
      <c r="N232">
        <f t="shared" si="71"/>
        <v>0.19999999999998863</v>
      </c>
      <c r="O232" s="2">
        <f t="shared" si="64"/>
        <v>5000</v>
      </c>
      <c r="P232" s="2">
        <f t="shared" si="72"/>
        <v>-999.99999999994316</v>
      </c>
      <c r="Q232" s="2">
        <f t="shared" si="65"/>
        <v>1070500</v>
      </c>
      <c r="R232" s="2" t="str">
        <f t="shared" si="73"/>
        <v>kai</v>
      </c>
      <c r="S232" s="2" t="str">
        <f t="shared" si="74"/>
        <v>uri</v>
      </c>
      <c r="T232" s="2" t="str">
        <f t="shared" si="75"/>
        <v>kai</v>
      </c>
      <c r="U232" s="2" t="str">
        <f t="shared" si="76"/>
        <v/>
      </c>
      <c r="V232" s="2" t="str">
        <f t="shared" si="77"/>
        <v/>
      </c>
      <c r="W232" s="2">
        <f t="shared" si="80"/>
        <v>85.64</v>
      </c>
      <c r="X232" s="2" t="str">
        <f t="shared" si="78"/>
        <v/>
      </c>
      <c r="Y232" s="6">
        <f t="shared" si="66"/>
        <v>1069500</v>
      </c>
      <c r="Z232" s="6">
        <f t="shared" si="67"/>
        <v>0</v>
      </c>
      <c r="AA232" s="4">
        <f>SUM(P232:$P$1480)+$Z$25</f>
        <v>1995500.0000000028</v>
      </c>
      <c r="AB232" s="4">
        <f>SUM(V232:$W$1480)</f>
        <v>757504.32000000076</v>
      </c>
      <c r="AC232" s="4">
        <f t="shared" si="79"/>
        <v>926000.00000000279</v>
      </c>
    </row>
    <row r="233" spans="1:29" x14ac:dyDescent="0.15">
      <c r="A233" s="22">
        <v>1</v>
      </c>
      <c r="B233" s="1">
        <v>42804</v>
      </c>
      <c r="C233">
        <v>212.5</v>
      </c>
      <c r="D233">
        <v>214.1</v>
      </c>
      <c r="E233">
        <v>211.9</v>
      </c>
      <c r="F233">
        <v>214.1</v>
      </c>
      <c r="G233">
        <v>174682500</v>
      </c>
      <c r="H233" s="2">
        <f t="shared" si="68"/>
        <v>37399523250</v>
      </c>
      <c r="I233">
        <f t="shared" si="62"/>
        <v>2.7999999999999829</v>
      </c>
      <c r="J233" t="str">
        <f t="shared" si="69"/>
        <v>高値超、安値超</v>
      </c>
      <c r="L233">
        <f t="shared" si="63"/>
        <v>2.7999999999999829</v>
      </c>
      <c r="M233">
        <f t="shared" si="70"/>
        <v>2.7999999999999829</v>
      </c>
      <c r="N233">
        <f t="shared" si="71"/>
        <v>-2.7999999999999829</v>
      </c>
      <c r="O233" s="2">
        <f t="shared" si="64"/>
        <v>5000</v>
      </c>
      <c r="P233" s="2">
        <f t="shared" si="72"/>
        <v>13999.999999999915</v>
      </c>
      <c r="Q233" s="2">
        <f t="shared" si="65"/>
        <v>1056500</v>
      </c>
      <c r="R233" s="2" t="str">
        <f t="shared" si="73"/>
        <v>kai</v>
      </c>
      <c r="S233" s="2" t="str">
        <f t="shared" si="74"/>
        <v>uri</v>
      </c>
      <c r="T233" s="2" t="str">
        <f t="shared" si="75"/>
        <v>kai</v>
      </c>
      <c r="U233" s="2">
        <f t="shared" si="76"/>
        <v>1056500</v>
      </c>
      <c r="V233" s="2">
        <f t="shared" si="77"/>
        <v>1512</v>
      </c>
      <c r="W233" s="2">
        <f t="shared" si="80"/>
        <v>169.04</v>
      </c>
      <c r="X233" s="2" t="str">
        <f t="shared" si="78"/>
        <v/>
      </c>
      <c r="Y233" s="6">
        <f t="shared" si="66"/>
        <v>1070500</v>
      </c>
      <c r="Z233" s="6">
        <f t="shared" si="67"/>
        <v>0</v>
      </c>
      <c r="AA233" s="4">
        <f>SUM(P233:$P$1480)+$Z$25</f>
        <v>1996500.0000000028</v>
      </c>
      <c r="AB233" s="4">
        <f>SUM(V233:$W$1480)</f>
        <v>757418.68000000087</v>
      </c>
      <c r="AC233" s="4">
        <f t="shared" si="79"/>
        <v>926000.00000000279</v>
      </c>
    </row>
    <row r="234" spans="1:29" x14ac:dyDescent="0.15">
      <c r="A234" s="22">
        <v>1</v>
      </c>
      <c r="B234" s="1">
        <v>42803</v>
      </c>
      <c r="C234">
        <v>211.9</v>
      </c>
      <c r="D234">
        <v>212.2</v>
      </c>
      <c r="E234">
        <v>211</v>
      </c>
      <c r="F234">
        <v>211.3</v>
      </c>
      <c r="G234">
        <v>83434600</v>
      </c>
      <c r="H234" s="2">
        <f t="shared" si="68"/>
        <v>17629730980</v>
      </c>
      <c r="I234">
        <f t="shared" si="62"/>
        <v>0</v>
      </c>
      <c r="J234" t="str">
        <f t="shared" si="69"/>
        <v>高値超、安値超</v>
      </c>
      <c r="L234">
        <f t="shared" si="63"/>
        <v>0</v>
      </c>
      <c r="M234">
        <f t="shared" si="70"/>
        <v>0</v>
      </c>
      <c r="N234">
        <f t="shared" si="71"/>
        <v>0</v>
      </c>
      <c r="O234" s="2">
        <f t="shared" si="64"/>
        <v>5000</v>
      </c>
      <c r="P234" s="2">
        <f t="shared" si="72"/>
        <v>0</v>
      </c>
      <c r="Q234" s="2">
        <f t="shared" si="65"/>
        <v>1056500</v>
      </c>
      <c r="R234" s="2" t="str">
        <f t="shared" si="73"/>
        <v>uri</v>
      </c>
      <c r="S234" s="2" t="str">
        <f t="shared" si="74"/>
        <v>kai</v>
      </c>
      <c r="T234" s="2" t="str">
        <f t="shared" si="75"/>
        <v>uri</v>
      </c>
      <c r="U234" s="2">
        <f t="shared" si="76"/>
        <v>1056500</v>
      </c>
      <c r="V234" s="2">
        <f t="shared" si="77"/>
        <v>1512</v>
      </c>
      <c r="W234" s="2" t="str">
        <f t="shared" si="80"/>
        <v/>
      </c>
      <c r="X234" s="2">
        <f t="shared" si="78"/>
        <v>169.04</v>
      </c>
      <c r="Y234" s="6">
        <f t="shared" si="66"/>
        <v>1056500</v>
      </c>
      <c r="Z234" s="6">
        <f t="shared" si="67"/>
        <v>0</v>
      </c>
      <c r="AA234" s="4">
        <f>SUM(P234:$P$1480)+$Z$25</f>
        <v>1982500.0000000028</v>
      </c>
      <c r="AB234" s="4">
        <f>SUM(V234:$W$1480)</f>
        <v>755737.64000000083</v>
      </c>
      <c r="AC234" s="4">
        <f t="shared" si="79"/>
        <v>926000.00000000279</v>
      </c>
    </row>
    <row r="235" spans="1:29" x14ac:dyDescent="0.15">
      <c r="A235" s="22">
        <v>1</v>
      </c>
      <c r="B235" s="1">
        <v>42802</v>
      </c>
      <c r="C235">
        <v>211.2</v>
      </c>
      <c r="D235">
        <v>211.4</v>
      </c>
      <c r="E235">
        <v>210.5</v>
      </c>
      <c r="F235">
        <v>211.3</v>
      </c>
      <c r="G235">
        <v>74373700</v>
      </c>
      <c r="H235" s="2">
        <f t="shared" si="68"/>
        <v>15715162810</v>
      </c>
      <c r="I235">
        <f t="shared" si="62"/>
        <v>-9.9999999999994316E-2</v>
      </c>
      <c r="J235" t="str">
        <f t="shared" si="69"/>
        <v>高値割、安値割</v>
      </c>
      <c r="L235">
        <f t="shared" si="63"/>
        <v>-9.9999999999994316E-2</v>
      </c>
      <c r="M235">
        <f t="shared" si="70"/>
        <v>-9.9999999999994316E-2</v>
      </c>
      <c r="N235">
        <f t="shared" si="71"/>
        <v>-9.9999999999994316E-2</v>
      </c>
      <c r="O235" s="2">
        <f t="shared" si="64"/>
        <v>5000</v>
      </c>
      <c r="P235" s="2">
        <f t="shared" si="72"/>
        <v>-499.99999999997158</v>
      </c>
      <c r="Q235" s="2">
        <f t="shared" si="65"/>
        <v>1057000</v>
      </c>
      <c r="R235" s="2" t="str">
        <f t="shared" si="73"/>
        <v>kai</v>
      </c>
      <c r="S235" s="2" t="str">
        <f t="shared" si="74"/>
        <v>kai</v>
      </c>
      <c r="T235" s="2" t="str">
        <f t="shared" si="75"/>
        <v>kai</v>
      </c>
      <c r="U235" s="2">
        <f t="shared" si="76"/>
        <v>1057000</v>
      </c>
      <c r="V235" s="2">
        <f t="shared" si="77"/>
        <v>1512</v>
      </c>
      <c r="W235" s="2">
        <f t="shared" si="80"/>
        <v>169.12</v>
      </c>
      <c r="X235" s="2" t="str">
        <f t="shared" si="78"/>
        <v/>
      </c>
      <c r="Y235" s="6">
        <f t="shared" si="66"/>
        <v>1056500</v>
      </c>
      <c r="Z235" s="6">
        <f t="shared" si="67"/>
        <v>0</v>
      </c>
      <c r="AA235" s="4">
        <f>SUM(P235:$P$1480)+$Z$25</f>
        <v>1982500.0000000028</v>
      </c>
      <c r="AB235" s="4">
        <f>SUM(V235:$W$1480)</f>
        <v>754225.64000000083</v>
      </c>
      <c r="AC235" s="4">
        <f t="shared" si="79"/>
        <v>926000.00000000279</v>
      </c>
    </row>
    <row r="236" spans="1:29" x14ac:dyDescent="0.15">
      <c r="A236" s="22">
        <v>1</v>
      </c>
      <c r="B236" s="1">
        <v>42801</v>
      </c>
      <c r="C236">
        <v>211.6</v>
      </c>
      <c r="D236">
        <v>212.5</v>
      </c>
      <c r="E236">
        <v>210.7</v>
      </c>
      <c r="F236">
        <v>211.4</v>
      </c>
      <c r="G236">
        <v>96547200</v>
      </c>
      <c r="H236" s="2">
        <f t="shared" si="68"/>
        <v>20410078080</v>
      </c>
      <c r="I236">
        <f t="shared" si="62"/>
        <v>-1</v>
      </c>
      <c r="J236" t="str">
        <f t="shared" si="69"/>
        <v/>
      </c>
      <c r="L236">
        <f t="shared" si="63"/>
        <v>1</v>
      </c>
      <c r="M236">
        <f t="shared" si="70"/>
        <v>1</v>
      </c>
      <c r="N236">
        <f t="shared" si="71"/>
        <v>-1</v>
      </c>
      <c r="O236" s="2">
        <f t="shared" si="64"/>
        <v>5000</v>
      </c>
      <c r="P236" s="2">
        <f t="shared" si="72"/>
        <v>5000</v>
      </c>
      <c r="Q236" s="2">
        <f t="shared" si="65"/>
        <v>1062000</v>
      </c>
      <c r="R236" s="2" t="str">
        <f t="shared" si="73"/>
        <v>uri</v>
      </c>
      <c r="S236" s="2" t="str">
        <f t="shared" si="74"/>
        <v>kai</v>
      </c>
      <c r="T236" s="2" t="str">
        <f t="shared" si="75"/>
        <v>uri</v>
      </c>
      <c r="U236" s="2" t="str">
        <f t="shared" si="76"/>
        <v/>
      </c>
      <c r="V236" s="2" t="str">
        <f t="shared" si="77"/>
        <v/>
      </c>
      <c r="W236" s="2" t="str">
        <f t="shared" si="80"/>
        <v/>
      </c>
      <c r="X236" s="2">
        <f t="shared" si="78"/>
        <v>84.96</v>
      </c>
      <c r="Y236" s="6">
        <f t="shared" si="66"/>
        <v>1057000</v>
      </c>
      <c r="Z236" s="6">
        <f t="shared" si="67"/>
        <v>0</v>
      </c>
      <c r="AA236" s="4">
        <f>SUM(P236:$P$1480)+$Z$25</f>
        <v>1983000.0000000028</v>
      </c>
      <c r="AB236" s="4">
        <f>SUM(V236:$W$1480)</f>
        <v>752544.52000000083</v>
      </c>
      <c r="AC236" s="4">
        <f t="shared" si="79"/>
        <v>926000.00000000279</v>
      </c>
    </row>
    <row r="237" spans="1:29" x14ac:dyDescent="0.15">
      <c r="A237" s="22">
        <v>1</v>
      </c>
      <c r="B237" s="1">
        <v>42800</v>
      </c>
      <c r="C237">
        <v>211.7</v>
      </c>
      <c r="D237">
        <v>213.2</v>
      </c>
      <c r="E237">
        <v>210.7</v>
      </c>
      <c r="F237">
        <v>212.4</v>
      </c>
      <c r="G237">
        <v>102480600</v>
      </c>
      <c r="H237" s="2">
        <f t="shared" si="68"/>
        <v>21766879440</v>
      </c>
      <c r="I237">
        <f t="shared" si="62"/>
        <v>-0.19999999999998863</v>
      </c>
      <c r="J237" t="str">
        <f t="shared" si="69"/>
        <v>高値割、安値割</v>
      </c>
      <c r="L237">
        <f t="shared" si="63"/>
        <v>0.19999999999998863</v>
      </c>
      <c r="M237">
        <f t="shared" si="70"/>
        <v>0.19999999999998863</v>
      </c>
      <c r="N237">
        <f t="shared" si="71"/>
        <v>-0.19999999999998863</v>
      </c>
      <c r="O237" s="2">
        <f t="shared" si="64"/>
        <v>5000</v>
      </c>
      <c r="P237" s="2">
        <f t="shared" si="72"/>
        <v>999.99999999994316</v>
      </c>
      <c r="Q237" s="2">
        <f t="shared" si="65"/>
        <v>1063000</v>
      </c>
      <c r="R237" s="2" t="str">
        <f t="shared" si="73"/>
        <v>uri</v>
      </c>
      <c r="S237" s="2" t="str">
        <f t="shared" si="74"/>
        <v>kai</v>
      </c>
      <c r="T237" s="2" t="str">
        <f t="shared" si="75"/>
        <v>uri</v>
      </c>
      <c r="U237" s="2">
        <f t="shared" si="76"/>
        <v>1063000</v>
      </c>
      <c r="V237" s="2">
        <f t="shared" si="77"/>
        <v>1512</v>
      </c>
      <c r="W237" s="2" t="str">
        <f t="shared" si="80"/>
        <v/>
      </c>
      <c r="X237" s="2">
        <f t="shared" si="78"/>
        <v>170.08</v>
      </c>
      <c r="Y237" s="6">
        <f t="shared" si="66"/>
        <v>1062000</v>
      </c>
      <c r="Z237" s="6">
        <f t="shared" si="67"/>
        <v>0</v>
      </c>
      <c r="AA237" s="4">
        <f>SUM(P237:$P$1480)+$Z$25</f>
        <v>1978000.0000000028</v>
      </c>
      <c r="AB237" s="4">
        <f>SUM(V237:$W$1480)</f>
        <v>752544.52000000083</v>
      </c>
      <c r="AC237" s="4">
        <f t="shared" si="79"/>
        <v>916000.00000000279</v>
      </c>
    </row>
    <row r="238" spans="1:29" x14ac:dyDescent="0.15">
      <c r="A238" s="22">
        <v>1</v>
      </c>
      <c r="B238" s="1">
        <v>42797</v>
      </c>
      <c r="C238">
        <v>213.8</v>
      </c>
      <c r="D238">
        <v>214</v>
      </c>
      <c r="E238">
        <v>211.5</v>
      </c>
      <c r="F238">
        <v>212.6</v>
      </c>
      <c r="G238">
        <v>126042900</v>
      </c>
      <c r="H238" s="2">
        <f t="shared" si="68"/>
        <v>26796720540</v>
      </c>
      <c r="I238">
        <f t="shared" si="62"/>
        <v>-0.70000000000001705</v>
      </c>
      <c r="J238" t="str">
        <f t="shared" si="69"/>
        <v>高値割、安値割</v>
      </c>
      <c r="L238">
        <f t="shared" si="63"/>
        <v>-0.70000000000001705</v>
      </c>
      <c r="M238">
        <f t="shared" si="70"/>
        <v>-0.70000000000001705</v>
      </c>
      <c r="N238">
        <f t="shared" si="71"/>
        <v>0.70000000000001705</v>
      </c>
      <c r="O238" s="2">
        <f t="shared" si="64"/>
        <v>5000</v>
      </c>
      <c r="P238" s="2">
        <f t="shared" si="72"/>
        <v>-3500.0000000000855</v>
      </c>
      <c r="Q238" s="2">
        <f t="shared" si="65"/>
        <v>1066500</v>
      </c>
      <c r="R238" s="2" t="str">
        <f t="shared" si="73"/>
        <v>kai</v>
      </c>
      <c r="S238" s="2" t="str">
        <f t="shared" si="74"/>
        <v>uri</v>
      </c>
      <c r="T238" s="2" t="str">
        <f t="shared" si="75"/>
        <v>kai</v>
      </c>
      <c r="U238" s="2" t="str">
        <f t="shared" si="76"/>
        <v/>
      </c>
      <c r="V238" s="2" t="str">
        <f t="shared" si="77"/>
        <v/>
      </c>
      <c r="W238" s="2">
        <f t="shared" si="80"/>
        <v>85.32</v>
      </c>
      <c r="X238" s="2" t="str">
        <f t="shared" si="78"/>
        <v/>
      </c>
      <c r="Y238" s="6">
        <f t="shared" si="66"/>
        <v>1063000</v>
      </c>
      <c r="Z238" s="6">
        <f t="shared" si="67"/>
        <v>0</v>
      </c>
      <c r="AA238" s="4">
        <f>SUM(P238:$P$1480)+$Z$25</f>
        <v>1977000.0000000028</v>
      </c>
      <c r="AB238" s="4">
        <f>SUM(V238:$W$1480)</f>
        <v>751032.52000000072</v>
      </c>
      <c r="AC238" s="4">
        <f t="shared" si="79"/>
        <v>914000.00000000279</v>
      </c>
    </row>
    <row r="239" spans="1:29" x14ac:dyDescent="0.15">
      <c r="A239" s="22">
        <v>1</v>
      </c>
      <c r="B239" s="1">
        <v>42796</v>
      </c>
      <c r="C239">
        <v>213.7</v>
      </c>
      <c r="D239">
        <v>215</v>
      </c>
      <c r="E239">
        <v>213.1</v>
      </c>
      <c r="F239">
        <v>213.3</v>
      </c>
      <c r="G239">
        <v>203061600</v>
      </c>
      <c r="H239" s="2">
        <f t="shared" si="68"/>
        <v>43313039280</v>
      </c>
      <c r="I239">
        <f t="shared" si="62"/>
        <v>2.8000000000000114</v>
      </c>
      <c r="J239" t="str">
        <f t="shared" si="69"/>
        <v>高値超、安値超</v>
      </c>
      <c r="L239">
        <f t="shared" si="63"/>
        <v>2.8000000000000114</v>
      </c>
      <c r="M239">
        <f t="shared" si="70"/>
        <v>2.8000000000000114</v>
      </c>
      <c r="N239">
        <f t="shared" si="71"/>
        <v>2.8000000000000114</v>
      </c>
      <c r="O239" s="2">
        <f t="shared" si="64"/>
        <v>5000</v>
      </c>
      <c r="P239" s="2">
        <f t="shared" si="72"/>
        <v>14000.000000000056</v>
      </c>
      <c r="Q239" s="2">
        <f t="shared" si="65"/>
        <v>1052500</v>
      </c>
      <c r="R239" s="2" t="str">
        <f t="shared" si="73"/>
        <v>kai</v>
      </c>
      <c r="S239" s="2" t="str">
        <f t="shared" si="74"/>
        <v>kai</v>
      </c>
      <c r="T239" s="2" t="str">
        <f t="shared" si="75"/>
        <v>kai</v>
      </c>
      <c r="U239" s="2" t="str">
        <f t="shared" si="76"/>
        <v/>
      </c>
      <c r="V239" s="2" t="str">
        <f t="shared" si="77"/>
        <v/>
      </c>
      <c r="W239" s="2">
        <f t="shared" si="80"/>
        <v>84.2</v>
      </c>
      <c r="X239" s="2" t="str">
        <f t="shared" si="78"/>
        <v/>
      </c>
      <c r="Y239" s="6">
        <f t="shared" si="66"/>
        <v>1066500</v>
      </c>
      <c r="Z239" s="6">
        <f t="shared" si="67"/>
        <v>0</v>
      </c>
      <c r="AA239" s="4">
        <f>SUM(P239:$P$1480)+$Z$25</f>
        <v>1980500.0000000028</v>
      </c>
      <c r="AB239" s="4">
        <f>SUM(V239:$W$1480)</f>
        <v>750947.20000000077</v>
      </c>
      <c r="AC239" s="4">
        <f t="shared" si="79"/>
        <v>914000.00000000279</v>
      </c>
    </row>
    <row r="240" spans="1:29" x14ac:dyDescent="0.15">
      <c r="A240" s="22">
        <v>1</v>
      </c>
      <c r="B240" s="1">
        <v>42795</v>
      </c>
      <c r="C240">
        <v>210.3</v>
      </c>
      <c r="D240">
        <v>211.2</v>
      </c>
      <c r="E240">
        <v>208.5</v>
      </c>
      <c r="F240">
        <v>210.5</v>
      </c>
      <c r="G240">
        <v>161923800</v>
      </c>
      <c r="H240" s="2">
        <f t="shared" si="68"/>
        <v>34084959900</v>
      </c>
      <c r="I240">
        <f t="shared" si="62"/>
        <v>0.80000000000001137</v>
      </c>
      <c r="J240" t="str">
        <f t="shared" si="69"/>
        <v/>
      </c>
      <c r="L240">
        <f t="shared" si="63"/>
        <v>0.80000000000001137</v>
      </c>
      <c r="M240">
        <f t="shared" si="70"/>
        <v>0.80000000000001137</v>
      </c>
      <c r="N240">
        <f t="shared" si="71"/>
        <v>-0.80000000000001137</v>
      </c>
      <c r="O240" s="2">
        <f t="shared" si="64"/>
        <v>5000</v>
      </c>
      <c r="P240" s="2">
        <f t="shared" si="72"/>
        <v>4000.0000000000568</v>
      </c>
      <c r="Q240" s="2">
        <f t="shared" si="65"/>
        <v>1048500</v>
      </c>
      <c r="R240" s="2" t="str">
        <f t="shared" si="73"/>
        <v>kai</v>
      </c>
      <c r="S240" s="2" t="str">
        <f t="shared" si="74"/>
        <v>uri</v>
      </c>
      <c r="T240" s="2" t="str">
        <f t="shared" si="75"/>
        <v>kai</v>
      </c>
      <c r="U240" s="2">
        <f t="shared" si="76"/>
        <v>1048500</v>
      </c>
      <c r="V240" s="2">
        <f t="shared" si="77"/>
        <v>1512</v>
      </c>
      <c r="W240" s="2">
        <f t="shared" si="80"/>
        <v>167.76</v>
      </c>
      <c r="X240" s="2" t="str">
        <f t="shared" si="78"/>
        <v/>
      </c>
      <c r="Y240" s="6">
        <f t="shared" si="66"/>
        <v>1052500</v>
      </c>
      <c r="Z240" s="6">
        <f t="shared" si="67"/>
        <v>0</v>
      </c>
      <c r="AA240" s="4">
        <f>SUM(P240:$P$1480)+$Z$25</f>
        <v>1966500.0000000028</v>
      </c>
      <c r="AB240" s="4">
        <f>SUM(V240:$W$1480)</f>
        <v>750863.0000000007</v>
      </c>
      <c r="AC240" s="4">
        <f t="shared" si="79"/>
        <v>914000.00000000279</v>
      </c>
    </row>
    <row r="241" spans="1:29" x14ac:dyDescent="0.15">
      <c r="A241" s="22">
        <v>1</v>
      </c>
      <c r="B241" s="1">
        <v>42794</v>
      </c>
      <c r="C241">
        <v>209.1</v>
      </c>
      <c r="D241">
        <v>210.6</v>
      </c>
      <c r="E241">
        <v>208.9</v>
      </c>
      <c r="F241">
        <v>209.7</v>
      </c>
      <c r="G241">
        <v>116024300</v>
      </c>
      <c r="H241" s="2">
        <f t="shared" si="68"/>
        <v>24330295710</v>
      </c>
      <c r="I241">
        <f t="shared" si="62"/>
        <v>1.2999999999999829</v>
      </c>
      <c r="J241" t="str">
        <f t="shared" si="69"/>
        <v>高値超、安値超</v>
      </c>
      <c r="L241">
        <f t="shared" si="63"/>
        <v>-1.2999999999999829</v>
      </c>
      <c r="M241">
        <f t="shared" si="70"/>
        <v>-1.2999999999999829</v>
      </c>
      <c r="N241">
        <f t="shared" si="71"/>
        <v>1.2999999999999829</v>
      </c>
      <c r="O241" s="2">
        <f t="shared" si="64"/>
        <v>5000</v>
      </c>
      <c r="P241" s="2">
        <f t="shared" si="72"/>
        <v>-6499.9999999999145</v>
      </c>
      <c r="Q241" s="2">
        <f t="shared" si="65"/>
        <v>1042000</v>
      </c>
      <c r="R241" s="2" t="str">
        <f t="shared" si="73"/>
        <v>uri</v>
      </c>
      <c r="S241" s="2" t="str">
        <f t="shared" si="74"/>
        <v>kai</v>
      </c>
      <c r="T241" s="2" t="str">
        <f t="shared" si="75"/>
        <v>uri</v>
      </c>
      <c r="U241" s="2">
        <f t="shared" si="76"/>
        <v>1042000</v>
      </c>
      <c r="V241" s="2">
        <f t="shared" si="77"/>
        <v>1512</v>
      </c>
      <c r="W241" s="2" t="str">
        <f t="shared" si="80"/>
        <v/>
      </c>
      <c r="X241" s="2">
        <f t="shared" si="78"/>
        <v>166.72</v>
      </c>
      <c r="Y241" s="6">
        <f t="shared" si="66"/>
        <v>1048500</v>
      </c>
      <c r="Z241" s="6">
        <f t="shared" si="67"/>
        <v>0</v>
      </c>
      <c r="AA241" s="4">
        <f>SUM(P241:$P$1480)+$Z$25</f>
        <v>1962500.0000000028</v>
      </c>
      <c r="AB241" s="4">
        <f>SUM(V241:$W$1480)</f>
        <v>749183.24000000069</v>
      </c>
      <c r="AC241" s="4">
        <f t="shared" si="79"/>
        <v>914000.00000000279</v>
      </c>
    </row>
    <row r="242" spans="1:29" x14ac:dyDescent="0.15">
      <c r="A242" s="22">
        <v>1</v>
      </c>
      <c r="B242" s="1">
        <v>42793</v>
      </c>
      <c r="C242">
        <v>209.8</v>
      </c>
      <c r="D242">
        <v>210</v>
      </c>
      <c r="E242">
        <v>208</v>
      </c>
      <c r="F242">
        <v>208.4</v>
      </c>
      <c r="G242">
        <v>149571400</v>
      </c>
      <c r="H242" s="2">
        <f t="shared" si="68"/>
        <v>31170679760</v>
      </c>
      <c r="I242">
        <f t="shared" si="62"/>
        <v>-2.6999999999999886</v>
      </c>
      <c r="J242" t="str">
        <f t="shared" si="69"/>
        <v>高値割、安値割</v>
      </c>
      <c r="L242">
        <f t="shared" si="63"/>
        <v>-2.6999999999999886</v>
      </c>
      <c r="M242">
        <f t="shared" si="70"/>
        <v>-2.6999999999999886</v>
      </c>
      <c r="N242">
        <f t="shared" si="71"/>
        <v>-2.6999999999999886</v>
      </c>
      <c r="O242" s="2">
        <f t="shared" si="64"/>
        <v>5000</v>
      </c>
      <c r="P242" s="2">
        <f t="shared" si="72"/>
        <v>-13499.999999999944</v>
      </c>
      <c r="Q242" s="2">
        <f t="shared" si="65"/>
        <v>1055500</v>
      </c>
      <c r="R242" s="2" t="str">
        <f t="shared" si="73"/>
        <v>kai</v>
      </c>
      <c r="S242" s="2" t="str">
        <f t="shared" si="74"/>
        <v>kai</v>
      </c>
      <c r="T242" s="2" t="str">
        <f t="shared" si="75"/>
        <v>kai</v>
      </c>
      <c r="U242" s="2">
        <f t="shared" si="76"/>
        <v>1055500</v>
      </c>
      <c r="V242" s="2">
        <f t="shared" si="77"/>
        <v>1512</v>
      </c>
      <c r="W242" s="2">
        <f t="shared" si="80"/>
        <v>168.88</v>
      </c>
      <c r="X242" s="2" t="str">
        <f t="shared" si="78"/>
        <v/>
      </c>
      <c r="Y242" s="6">
        <f t="shared" si="66"/>
        <v>1042000</v>
      </c>
      <c r="Z242" s="6">
        <f t="shared" si="67"/>
        <v>0</v>
      </c>
      <c r="AA242" s="4">
        <f>SUM(P242:$P$1480)+$Z$25</f>
        <v>1969000.0000000028</v>
      </c>
      <c r="AB242" s="4">
        <f>SUM(V242:$W$1480)</f>
        <v>747671.24000000081</v>
      </c>
      <c r="AC242" s="4">
        <f t="shared" si="79"/>
        <v>927000.00000000279</v>
      </c>
    </row>
    <row r="243" spans="1:29" x14ac:dyDescent="0.15">
      <c r="A243" s="22">
        <v>1</v>
      </c>
      <c r="B243" s="1">
        <v>42790</v>
      </c>
      <c r="C243">
        <v>210.7</v>
      </c>
      <c r="D243">
        <v>211.8</v>
      </c>
      <c r="E243">
        <v>210</v>
      </c>
      <c r="F243">
        <v>211.1</v>
      </c>
      <c r="G243">
        <v>85223400</v>
      </c>
      <c r="H243" s="2">
        <f t="shared" si="68"/>
        <v>17990659740</v>
      </c>
      <c r="I243">
        <f t="shared" si="62"/>
        <v>-0.30000000000001137</v>
      </c>
      <c r="J243" t="str">
        <f t="shared" si="69"/>
        <v/>
      </c>
      <c r="L243">
        <f t="shared" si="63"/>
        <v>0.30000000000001137</v>
      </c>
      <c r="M243">
        <f t="shared" si="70"/>
        <v>0.30000000000001137</v>
      </c>
      <c r="N243">
        <f t="shared" si="71"/>
        <v>-0.30000000000001137</v>
      </c>
      <c r="O243" s="2">
        <f t="shared" si="64"/>
        <v>5000</v>
      </c>
      <c r="P243" s="2">
        <f t="shared" si="72"/>
        <v>1500.0000000000568</v>
      </c>
      <c r="Q243" s="2">
        <f t="shared" si="65"/>
        <v>1057000</v>
      </c>
      <c r="R243" s="2" t="str">
        <f t="shared" si="73"/>
        <v>uri</v>
      </c>
      <c r="S243" s="2" t="str">
        <f t="shared" si="74"/>
        <v>kai</v>
      </c>
      <c r="T243" s="2" t="str">
        <f t="shared" si="75"/>
        <v>uri</v>
      </c>
      <c r="U243" s="2">
        <f t="shared" si="76"/>
        <v>1057000</v>
      </c>
      <c r="V243" s="2">
        <f t="shared" si="77"/>
        <v>1512</v>
      </c>
      <c r="W243" s="2" t="str">
        <f t="shared" si="80"/>
        <v/>
      </c>
      <c r="X243" s="2">
        <f t="shared" si="78"/>
        <v>169.12</v>
      </c>
      <c r="Y243" s="6">
        <f t="shared" si="66"/>
        <v>1055500</v>
      </c>
      <c r="Z243" s="6">
        <f t="shared" si="67"/>
        <v>0</v>
      </c>
      <c r="AA243" s="4">
        <f>SUM(P243:$P$1480)+$Z$25</f>
        <v>1982500.0000000028</v>
      </c>
      <c r="AB243" s="4">
        <f>SUM(V243:$W$1480)</f>
        <v>745990.3600000008</v>
      </c>
      <c r="AC243" s="4">
        <f t="shared" si="79"/>
        <v>927000.00000000279</v>
      </c>
    </row>
    <row r="244" spans="1:29" x14ac:dyDescent="0.15">
      <c r="A244" s="22">
        <v>1</v>
      </c>
      <c r="B244" s="1">
        <v>42789</v>
      </c>
      <c r="C244">
        <v>211.8</v>
      </c>
      <c r="D244">
        <v>211.9</v>
      </c>
      <c r="E244">
        <v>209.7</v>
      </c>
      <c r="F244">
        <v>211.4</v>
      </c>
      <c r="G244">
        <v>105069800</v>
      </c>
      <c r="H244" s="2">
        <f t="shared" si="68"/>
        <v>22211755720</v>
      </c>
      <c r="I244">
        <f t="shared" si="62"/>
        <v>-0.59999999999999432</v>
      </c>
      <c r="J244" t="str">
        <f t="shared" si="69"/>
        <v>高値割、安値割</v>
      </c>
      <c r="L244">
        <f t="shared" si="63"/>
        <v>-0.59999999999999432</v>
      </c>
      <c r="M244">
        <f t="shared" si="70"/>
        <v>-0.59999999999999432</v>
      </c>
      <c r="N244">
        <f t="shared" si="71"/>
        <v>0.59999999999999432</v>
      </c>
      <c r="O244" s="2">
        <f t="shared" si="64"/>
        <v>5000</v>
      </c>
      <c r="P244" s="2">
        <f t="shared" si="72"/>
        <v>-2999.9999999999718</v>
      </c>
      <c r="Q244" s="2">
        <f t="shared" si="65"/>
        <v>1060000</v>
      </c>
      <c r="R244" s="2" t="str">
        <f t="shared" si="73"/>
        <v>kai</v>
      </c>
      <c r="S244" s="2" t="str">
        <f t="shared" si="74"/>
        <v>uri</v>
      </c>
      <c r="T244" s="2" t="str">
        <f t="shared" si="75"/>
        <v>kai</v>
      </c>
      <c r="U244" s="2" t="str">
        <f t="shared" si="76"/>
        <v/>
      </c>
      <c r="V244" s="2" t="str">
        <f t="shared" si="77"/>
        <v/>
      </c>
      <c r="W244" s="2">
        <f t="shared" si="80"/>
        <v>84.8</v>
      </c>
      <c r="X244" s="2" t="str">
        <f t="shared" si="78"/>
        <v/>
      </c>
      <c r="Y244" s="6">
        <f t="shared" si="66"/>
        <v>1057000</v>
      </c>
      <c r="Z244" s="6">
        <f t="shared" si="67"/>
        <v>0</v>
      </c>
      <c r="AA244" s="4">
        <f>SUM(P244:$P$1480)+$Z$25</f>
        <v>1981000.0000000028</v>
      </c>
      <c r="AB244" s="4">
        <f>SUM(V244:$W$1480)</f>
        <v>744478.36000000092</v>
      </c>
      <c r="AC244" s="4">
        <f t="shared" si="79"/>
        <v>924000.00000000279</v>
      </c>
    </row>
    <row r="245" spans="1:29" x14ac:dyDescent="0.15">
      <c r="A245" s="22">
        <v>1</v>
      </c>
      <c r="B245" s="1">
        <v>42788</v>
      </c>
      <c r="C245">
        <v>212.4</v>
      </c>
      <c r="D245">
        <v>212.5</v>
      </c>
      <c r="E245">
        <v>211.1</v>
      </c>
      <c r="F245">
        <v>212</v>
      </c>
      <c r="G245">
        <v>90603700</v>
      </c>
      <c r="H245" s="2">
        <f t="shared" si="68"/>
        <v>19207984400</v>
      </c>
      <c r="I245">
        <f t="shared" si="62"/>
        <v>0.30000000000001137</v>
      </c>
      <c r="J245" t="str">
        <f t="shared" si="69"/>
        <v>高値超、安値超</v>
      </c>
      <c r="L245">
        <f t="shared" si="63"/>
        <v>0.30000000000001137</v>
      </c>
      <c r="M245">
        <f t="shared" si="70"/>
        <v>0.30000000000001137</v>
      </c>
      <c r="N245">
        <f t="shared" si="71"/>
        <v>-0.30000000000001137</v>
      </c>
      <c r="O245" s="2">
        <f t="shared" si="64"/>
        <v>5000</v>
      </c>
      <c r="P245" s="2">
        <f t="shared" si="72"/>
        <v>1500.0000000000568</v>
      </c>
      <c r="Q245" s="2">
        <f t="shared" si="65"/>
        <v>1058500</v>
      </c>
      <c r="R245" s="2" t="str">
        <f t="shared" si="73"/>
        <v>kai</v>
      </c>
      <c r="S245" s="2" t="str">
        <f t="shared" si="74"/>
        <v>uri</v>
      </c>
      <c r="T245" s="2" t="str">
        <f t="shared" si="75"/>
        <v>kai</v>
      </c>
      <c r="U245" s="2">
        <f t="shared" si="76"/>
        <v>1058500</v>
      </c>
      <c r="V245" s="2">
        <f t="shared" si="77"/>
        <v>1512</v>
      </c>
      <c r="W245" s="2">
        <f t="shared" si="80"/>
        <v>169.36</v>
      </c>
      <c r="X245" s="2" t="str">
        <f t="shared" si="78"/>
        <v/>
      </c>
      <c r="Y245" s="6">
        <f t="shared" si="66"/>
        <v>1060000</v>
      </c>
      <c r="Z245" s="6">
        <f t="shared" si="67"/>
        <v>0</v>
      </c>
      <c r="AA245" s="4">
        <f>SUM(P245:$P$1480)+$Z$25</f>
        <v>1984000.0000000028</v>
      </c>
      <c r="AB245" s="4">
        <f>SUM(V245:$W$1480)</f>
        <v>744393.56000000099</v>
      </c>
      <c r="AC245" s="4">
        <f t="shared" si="79"/>
        <v>924000.00000000279</v>
      </c>
    </row>
    <row r="246" spans="1:29" x14ac:dyDescent="0.15">
      <c r="A246" s="22">
        <v>1</v>
      </c>
      <c r="B246" s="1">
        <v>42787</v>
      </c>
      <c r="C246">
        <v>210.9</v>
      </c>
      <c r="D246">
        <v>212.3</v>
      </c>
      <c r="E246">
        <v>210.3</v>
      </c>
      <c r="F246">
        <v>211.7</v>
      </c>
      <c r="G246">
        <v>82614200</v>
      </c>
      <c r="H246" s="2">
        <f t="shared" si="68"/>
        <v>17489426140</v>
      </c>
      <c r="I246">
        <f t="shared" si="62"/>
        <v>1.2999999999999829</v>
      </c>
      <c r="J246" t="str">
        <f t="shared" si="69"/>
        <v>高値超、安値超</v>
      </c>
      <c r="L246">
        <f t="shared" si="63"/>
        <v>-1.2999999999999829</v>
      </c>
      <c r="M246">
        <f t="shared" si="70"/>
        <v>-1.2999999999999829</v>
      </c>
      <c r="N246">
        <f t="shared" si="71"/>
        <v>1.2999999999999829</v>
      </c>
      <c r="O246" s="2">
        <f t="shared" si="64"/>
        <v>5000</v>
      </c>
      <c r="P246" s="2">
        <f t="shared" si="72"/>
        <v>-6499.9999999999145</v>
      </c>
      <c r="Q246" s="2">
        <f t="shared" si="65"/>
        <v>1052000</v>
      </c>
      <c r="R246" s="2" t="str">
        <f t="shared" si="73"/>
        <v>uri</v>
      </c>
      <c r="S246" s="2" t="str">
        <f t="shared" si="74"/>
        <v>kai</v>
      </c>
      <c r="T246" s="2" t="str">
        <f t="shared" si="75"/>
        <v>uri</v>
      </c>
      <c r="U246" s="2" t="str">
        <f t="shared" si="76"/>
        <v/>
      </c>
      <c r="V246" s="2" t="str">
        <f t="shared" si="77"/>
        <v/>
      </c>
      <c r="W246" s="2" t="str">
        <f t="shared" si="80"/>
        <v/>
      </c>
      <c r="X246" s="2">
        <f t="shared" si="78"/>
        <v>84.16</v>
      </c>
      <c r="Y246" s="6">
        <f t="shared" si="66"/>
        <v>1058500</v>
      </c>
      <c r="Z246" s="6">
        <f t="shared" si="67"/>
        <v>0</v>
      </c>
      <c r="AA246" s="4">
        <f>SUM(P246:$P$1480)+$Z$25</f>
        <v>1982500.0000000023</v>
      </c>
      <c r="AB246" s="4">
        <f>SUM(V246:$W$1480)</f>
        <v>742712.20000000088</v>
      </c>
      <c r="AC246" s="4">
        <f t="shared" si="79"/>
        <v>924000.00000000233</v>
      </c>
    </row>
    <row r="247" spans="1:29" x14ac:dyDescent="0.15">
      <c r="A247" s="22">
        <v>1</v>
      </c>
      <c r="B247" s="1">
        <v>42786</v>
      </c>
      <c r="C247">
        <v>208.5</v>
      </c>
      <c r="D247">
        <v>210.5</v>
      </c>
      <c r="E247">
        <v>207.9</v>
      </c>
      <c r="F247">
        <v>210.4</v>
      </c>
      <c r="G247">
        <v>84312100</v>
      </c>
      <c r="H247" s="2">
        <f t="shared" si="68"/>
        <v>17739265840</v>
      </c>
      <c r="I247">
        <f t="shared" si="62"/>
        <v>0.70000000000001705</v>
      </c>
      <c r="J247" t="str">
        <f t="shared" si="69"/>
        <v>高値割、安値割</v>
      </c>
      <c r="L247">
        <f t="shared" si="63"/>
        <v>-0.70000000000001705</v>
      </c>
      <c r="M247">
        <f t="shared" si="70"/>
        <v>-0.70000000000001705</v>
      </c>
      <c r="N247">
        <f t="shared" si="71"/>
        <v>0.70000000000001705</v>
      </c>
      <c r="O247" s="2">
        <f t="shared" si="64"/>
        <v>5000</v>
      </c>
      <c r="P247" s="2">
        <f t="shared" si="72"/>
        <v>-3500.0000000000855</v>
      </c>
      <c r="Q247" s="2">
        <f t="shared" si="65"/>
        <v>1048500</v>
      </c>
      <c r="R247" s="2" t="str">
        <f t="shared" si="73"/>
        <v>uri</v>
      </c>
      <c r="S247" s="2" t="str">
        <f t="shared" si="74"/>
        <v>kai</v>
      </c>
      <c r="T247" s="2" t="str">
        <f t="shared" si="75"/>
        <v>uri</v>
      </c>
      <c r="U247" s="2" t="str">
        <f t="shared" si="76"/>
        <v/>
      </c>
      <c r="V247" s="2" t="str">
        <f t="shared" si="77"/>
        <v/>
      </c>
      <c r="W247" s="2" t="str">
        <f t="shared" si="80"/>
        <v/>
      </c>
      <c r="X247" s="2">
        <f t="shared" si="78"/>
        <v>83.88</v>
      </c>
      <c r="Y247" s="6">
        <f t="shared" si="66"/>
        <v>1052000</v>
      </c>
      <c r="Z247" s="6">
        <f t="shared" si="67"/>
        <v>0</v>
      </c>
      <c r="AA247" s="4">
        <f>SUM(P247:$P$1480)+$Z$25</f>
        <v>1989000.0000000023</v>
      </c>
      <c r="AB247" s="4">
        <f>SUM(V247:$W$1480)</f>
        <v>742712.20000000088</v>
      </c>
      <c r="AC247" s="4">
        <f t="shared" si="79"/>
        <v>937000.00000000233</v>
      </c>
    </row>
    <row r="248" spans="1:29" x14ac:dyDescent="0.15">
      <c r="A248" s="22">
        <v>1</v>
      </c>
      <c r="B248" s="1">
        <v>42783</v>
      </c>
      <c r="C248">
        <v>209.9</v>
      </c>
      <c r="D248">
        <v>211</v>
      </c>
      <c r="E248">
        <v>208.5</v>
      </c>
      <c r="F248">
        <v>209.7</v>
      </c>
      <c r="G248">
        <v>103500800</v>
      </c>
      <c r="H248" s="2">
        <f t="shared" si="68"/>
        <v>21704117760</v>
      </c>
      <c r="I248">
        <f t="shared" si="62"/>
        <v>-1</v>
      </c>
      <c r="J248" t="str">
        <f t="shared" si="69"/>
        <v>高値割、安値割</v>
      </c>
      <c r="L248">
        <f t="shared" si="63"/>
        <v>1</v>
      </c>
      <c r="M248">
        <f t="shared" si="70"/>
        <v>1</v>
      </c>
      <c r="N248">
        <f t="shared" si="71"/>
        <v>-1</v>
      </c>
      <c r="O248" s="2">
        <f t="shared" si="64"/>
        <v>5000</v>
      </c>
      <c r="P248" s="2">
        <f t="shared" si="72"/>
        <v>5000</v>
      </c>
      <c r="Q248" s="2">
        <f t="shared" si="65"/>
        <v>1053500</v>
      </c>
      <c r="R248" s="2" t="str">
        <f t="shared" si="73"/>
        <v>uri</v>
      </c>
      <c r="S248" s="2" t="str">
        <f t="shared" si="74"/>
        <v>kai</v>
      </c>
      <c r="T248" s="2" t="str">
        <f t="shared" si="75"/>
        <v>uri</v>
      </c>
      <c r="U248" s="2">
        <f t="shared" si="76"/>
        <v>1053500</v>
      </c>
      <c r="V248" s="2">
        <f t="shared" si="77"/>
        <v>1512</v>
      </c>
      <c r="W248" s="2" t="str">
        <f t="shared" si="80"/>
        <v/>
      </c>
      <c r="X248" s="2">
        <f t="shared" si="78"/>
        <v>168.56</v>
      </c>
      <c r="Y248" s="6">
        <f t="shared" si="66"/>
        <v>1048500</v>
      </c>
      <c r="Z248" s="6">
        <f t="shared" si="67"/>
        <v>0</v>
      </c>
      <c r="AA248" s="4">
        <f>SUM(P248:$P$1480)+$Z$25</f>
        <v>1992500.0000000023</v>
      </c>
      <c r="AB248" s="4">
        <f>SUM(V248:$W$1480)</f>
        <v>742712.20000000088</v>
      </c>
      <c r="AC248" s="4">
        <f t="shared" si="79"/>
        <v>944000.00000000233</v>
      </c>
    </row>
    <row r="249" spans="1:29" x14ac:dyDescent="0.15">
      <c r="A249" s="22">
        <v>1</v>
      </c>
      <c r="B249" s="1">
        <v>42782</v>
      </c>
      <c r="C249">
        <v>211.5</v>
      </c>
      <c r="D249">
        <v>212.5</v>
      </c>
      <c r="E249">
        <v>209.4</v>
      </c>
      <c r="F249">
        <v>210.7</v>
      </c>
      <c r="G249">
        <v>128797700</v>
      </c>
      <c r="H249" s="2">
        <f t="shared" si="68"/>
        <v>27137675390</v>
      </c>
      <c r="I249">
        <f t="shared" si="62"/>
        <v>-0.20000000000001705</v>
      </c>
      <c r="J249" t="str">
        <f t="shared" si="69"/>
        <v>高値割、安値割</v>
      </c>
      <c r="L249">
        <f t="shared" si="63"/>
        <v>-0.20000000000001705</v>
      </c>
      <c r="M249">
        <f t="shared" si="70"/>
        <v>-0.20000000000001705</v>
      </c>
      <c r="N249">
        <f t="shared" si="71"/>
        <v>0.20000000000001705</v>
      </c>
      <c r="O249" s="2">
        <f t="shared" si="64"/>
        <v>5000</v>
      </c>
      <c r="P249" s="2">
        <f t="shared" si="72"/>
        <v>-1000.0000000000853</v>
      </c>
      <c r="Q249" s="2">
        <f t="shared" si="65"/>
        <v>1054500</v>
      </c>
      <c r="R249" s="2" t="str">
        <f t="shared" si="73"/>
        <v>kai</v>
      </c>
      <c r="S249" s="2" t="str">
        <f t="shared" si="74"/>
        <v>uri</v>
      </c>
      <c r="T249" s="2" t="str">
        <f t="shared" si="75"/>
        <v>kai</v>
      </c>
      <c r="U249" s="2">
        <f t="shared" si="76"/>
        <v>1054500</v>
      </c>
      <c r="V249" s="2">
        <f t="shared" si="77"/>
        <v>1512</v>
      </c>
      <c r="W249" s="2">
        <f t="shared" si="80"/>
        <v>168.72</v>
      </c>
      <c r="X249" s="2" t="str">
        <f t="shared" si="78"/>
        <v/>
      </c>
      <c r="Y249" s="6">
        <f t="shared" si="66"/>
        <v>1053500</v>
      </c>
      <c r="Z249" s="6">
        <f t="shared" si="67"/>
        <v>0</v>
      </c>
      <c r="AA249" s="4">
        <f>SUM(P249:$P$1480)+$Z$25</f>
        <v>1987500.0000000023</v>
      </c>
      <c r="AB249" s="4">
        <f>SUM(V249:$W$1480)</f>
        <v>741200.200000001</v>
      </c>
      <c r="AC249" s="4">
        <f t="shared" si="79"/>
        <v>934000.00000000233</v>
      </c>
    </row>
    <row r="250" spans="1:29" x14ac:dyDescent="0.15">
      <c r="A250" s="22">
        <v>1</v>
      </c>
      <c r="B250" s="1">
        <v>42781</v>
      </c>
      <c r="C250">
        <v>211.1</v>
      </c>
      <c r="D250">
        <v>213</v>
      </c>
      <c r="E250">
        <v>210.8</v>
      </c>
      <c r="F250">
        <v>210.9</v>
      </c>
      <c r="G250">
        <v>129859300</v>
      </c>
      <c r="H250" s="2">
        <f t="shared" si="68"/>
        <v>27387326370</v>
      </c>
      <c r="I250">
        <f t="shared" si="62"/>
        <v>2.4000000000000057</v>
      </c>
      <c r="J250" t="str">
        <f t="shared" si="69"/>
        <v>高値超、安値超</v>
      </c>
      <c r="L250">
        <f t="shared" si="63"/>
        <v>-2.4000000000000057</v>
      </c>
      <c r="M250">
        <f t="shared" si="70"/>
        <v>-2.4000000000000057</v>
      </c>
      <c r="N250">
        <f t="shared" si="71"/>
        <v>2.4000000000000057</v>
      </c>
      <c r="O250" s="2">
        <f t="shared" si="64"/>
        <v>5000</v>
      </c>
      <c r="P250" s="2">
        <f t="shared" si="72"/>
        <v>-12000.000000000029</v>
      </c>
      <c r="Q250" s="2">
        <f t="shared" si="65"/>
        <v>1042500</v>
      </c>
      <c r="R250" s="2" t="str">
        <f t="shared" si="73"/>
        <v>uri</v>
      </c>
      <c r="S250" s="2" t="str">
        <f t="shared" si="74"/>
        <v>kai</v>
      </c>
      <c r="T250" s="2" t="str">
        <f t="shared" si="75"/>
        <v>uri</v>
      </c>
      <c r="U250" s="2">
        <f t="shared" si="76"/>
        <v>1042500</v>
      </c>
      <c r="V250" s="2">
        <f t="shared" si="77"/>
        <v>1512</v>
      </c>
      <c r="W250" s="2" t="str">
        <f t="shared" si="80"/>
        <v/>
      </c>
      <c r="X250" s="2">
        <f t="shared" si="78"/>
        <v>166.8</v>
      </c>
      <c r="Y250" s="6">
        <f t="shared" si="66"/>
        <v>1054500</v>
      </c>
      <c r="Z250" s="6">
        <f t="shared" si="67"/>
        <v>0</v>
      </c>
      <c r="AA250" s="4">
        <f>SUM(P250:$P$1480)+$Z$25</f>
        <v>1988500.0000000023</v>
      </c>
      <c r="AB250" s="4">
        <f>SUM(V250:$W$1480)</f>
        <v>739519.48000000091</v>
      </c>
      <c r="AC250" s="4">
        <f t="shared" si="79"/>
        <v>934000.00000000233</v>
      </c>
    </row>
    <row r="251" spans="1:29" x14ac:dyDescent="0.15">
      <c r="A251" s="22">
        <v>1</v>
      </c>
      <c r="B251" s="1">
        <v>42780</v>
      </c>
      <c r="C251">
        <v>212.1</v>
      </c>
      <c r="D251">
        <v>212.1</v>
      </c>
      <c r="E251">
        <v>208.5</v>
      </c>
      <c r="F251">
        <v>208.5</v>
      </c>
      <c r="G251">
        <v>118899000</v>
      </c>
      <c r="H251" s="2">
        <f t="shared" si="68"/>
        <v>24790441500</v>
      </c>
      <c r="I251">
        <f t="shared" si="62"/>
        <v>-2.6999999999999886</v>
      </c>
      <c r="J251" t="str">
        <f t="shared" si="69"/>
        <v>高値割、安値割</v>
      </c>
      <c r="L251">
        <f t="shared" si="63"/>
        <v>-2.6999999999999886</v>
      </c>
      <c r="M251">
        <f t="shared" si="70"/>
        <v>-2.6999999999999886</v>
      </c>
      <c r="N251">
        <f t="shared" si="71"/>
        <v>2.6999999999999886</v>
      </c>
      <c r="O251" s="2">
        <f t="shared" si="64"/>
        <v>5000</v>
      </c>
      <c r="P251" s="2">
        <f t="shared" si="72"/>
        <v>-13499.999999999944</v>
      </c>
      <c r="Q251" s="2">
        <f t="shared" si="65"/>
        <v>1056000</v>
      </c>
      <c r="R251" s="2" t="str">
        <f t="shared" si="73"/>
        <v>kai</v>
      </c>
      <c r="S251" s="2" t="str">
        <f t="shared" si="74"/>
        <v>uri</v>
      </c>
      <c r="T251" s="2" t="str">
        <f t="shared" si="75"/>
        <v>kai</v>
      </c>
      <c r="U251" s="2" t="str">
        <f t="shared" si="76"/>
        <v/>
      </c>
      <c r="V251" s="2" t="str">
        <f t="shared" si="77"/>
        <v/>
      </c>
      <c r="W251" s="2">
        <f t="shared" si="80"/>
        <v>84.48</v>
      </c>
      <c r="X251" s="2" t="str">
        <f t="shared" si="78"/>
        <v/>
      </c>
      <c r="Y251" s="6">
        <f t="shared" si="66"/>
        <v>1042500</v>
      </c>
      <c r="Z251" s="6">
        <f t="shared" si="67"/>
        <v>0</v>
      </c>
      <c r="AA251" s="4">
        <f>SUM(P251:$P$1480)+$Z$25</f>
        <v>2000500.0000000028</v>
      </c>
      <c r="AB251" s="4">
        <f>SUM(V251:$W$1480)</f>
        <v>738007.48000000091</v>
      </c>
      <c r="AC251" s="4">
        <f t="shared" si="79"/>
        <v>958000.00000000279</v>
      </c>
    </row>
    <row r="252" spans="1:29" x14ac:dyDescent="0.15">
      <c r="A252" s="22">
        <v>1</v>
      </c>
      <c r="B252" s="1">
        <v>42779</v>
      </c>
      <c r="C252">
        <v>213.4</v>
      </c>
      <c r="D252">
        <v>213.9</v>
      </c>
      <c r="E252">
        <v>211</v>
      </c>
      <c r="F252">
        <v>211.2</v>
      </c>
      <c r="G252">
        <v>112489800</v>
      </c>
      <c r="H252" s="2">
        <f t="shared" si="68"/>
        <v>23757845760</v>
      </c>
      <c r="I252">
        <f t="shared" si="62"/>
        <v>0.39999999999997726</v>
      </c>
      <c r="J252" t="str">
        <f t="shared" si="69"/>
        <v>高値超、安値超</v>
      </c>
      <c r="L252">
        <f t="shared" si="63"/>
        <v>0.39999999999997726</v>
      </c>
      <c r="M252">
        <f t="shared" si="70"/>
        <v>0.39999999999997726</v>
      </c>
      <c r="N252">
        <f t="shared" si="71"/>
        <v>-0.39999999999997726</v>
      </c>
      <c r="O252" s="2">
        <f t="shared" si="64"/>
        <v>5000</v>
      </c>
      <c r="P252" s="2">
        <f t="shared" si="72"/>
        <v>1999.9999999998863</v>
      </c>
      <c r="Q252" s="2">
        <f t="shared" si="65"/>
        <v>1054000</v>
      </c>
      <c r="R252" s="2" t="str">
        <f t="shared" si="73"/>
        <v>kai</v>
      </c>
      <c r="S252" s="2" t="str">
        <f t="shared" si="74"/>
        <v>uri</v>
      </c>
      <c r="T252" s="2" t="str">
        <f t="shared" si="75"/>
        <v>kai</v>
      </c>
      <c r="U252" s="2">
        <f t="shared" si="76"/>
        <v>1054000</v>
      </c>
      <c r="V252" s="2">
        <f t="shared" si="77"/>
        <v>1512</v>
      </c>
      <c r="W252" s="2">
        <f t="shared" si="80"/>
        <v>168.64</v>
      </c>
      <c r="X252" s="2" t="str">
        <f t="shared" si="78"/>
        <v/>
      </c>
      <c r="Y252" s="6">
        <f t="shared" si="66"/>
        <v>1056000</v>
      </c>
      <c r="Z252" s="6">
        <f t="shared" si="67"/>
        <v>0</v>
      </c>
      <c r="AA252" s="4">
        <f>SUM(P252:$P$1480)+$Z$25</f>
        <v>2014000.0000000023</v>
      </c>
      <c r="AB252" s="4">
        <f>SUM(V252:$W$1480)</f>
        <v>737923.00000000093</v>
      </c>
      <c r="AC252" s="4">
        <f t="shared" si="79"/>
        <v>958000.00000000233</v>
      </c>
    </row>
    <row r="253" spans="1:29" x14ac:dyDescent="0.15">
      <c r="A253" s="22">
        <v>1</v>
      </c>
      <c r="B253" s="1">
        <v>42776</v>
      </c>
      <c r="C253">
        <v>210</v>
      </c>
      <c r="D253">
        <v>211.5</v>
      </c>
      <c r="E253">
        <v>209.2</v>
      </c>
      <c r="F253">
        <v>210.8</v>
      </c>
      <c r="G253">
        <v>172060000</v>
      </c>
      <c r="H253" s="2">
        <f t="shared" si="68"/>
        <v>36270248000</v>
      </c>
      <c r="I253">
        <f t="shared" si="62"/>
        <v>3.7000000000000171</v>
      </c>
      <c r="J253" t="str">
        <f t="shared" si="69"/>
        <v>高値超、安値超</v>
      </c>
      <c r="L253">
        <f t="shared" si="63"/>
        <v>-3.7000000000000171</v>
      </c>
      <c r="M253">
        <f t="shared" si="70"/>
        <v>-3.7000000000000171</v>
      </c>
      <c r="N253">
        <f t="shared" si="71"/>
        <v>3.7000000000000171</v>
      </c>
      <c r="O253" s="2">
        <f t="shared" si="64"/>
        <v>5000</v>
      </c>
      <c r="P253" s="2">
        <f t="shared" si="72"/>
        <v>-18500.000000000084</v>
      </c>
      <c r="Q253" s="2">
        <f t="shared" si="65"/>
        <v>1035500</v>
      </c>
      <c r="R253" s="2" t="str">
        <f t="shared" si="73"/>
        <v>uri</v>
      </c>
      <c r="S253" s="2" t="str">
        <f t="shared" si="74"/>
        <v>kai</v>
      </c>
      <c r="T253" s="2" t="str">
        <f t="shared" si="75"/>
        <v>uri</v>
      </c>
      <c r="U253" s="2">
        <f t="shared" si="76"/>
        <v>1035500</v>
      </c>
      <c r="V253" s="2">
        <f t="shared" si="77"/>
        <v>1512</v>
      </c>
      <c r="W253" s="2" t="str">
        <f t="shared" si="80"/>
        <v/>
      </c>
      <c r="X253" s="2">
        <f t="shared" si="78"/>
        <v>165.68</v>
      </c>
      <c r="Y253" s="6">
        <f t="shared" si="66"/>
        <v>1054000</v>
      </c>
      <c r="Z253" s="6">
        <f t="shared" si="67"/>
        <v>0</v>
      </c>
      <c r="AA253" s="4">
        <f>SUM(P253:$P$1480)+$Z$25</f>
        <v>2012000.0000000023</v>
      </c>
      <c r="AB253" s="4">
        <f>SUM(V253:$W$1480)</f>
        <v>736242.36000000103</v>
      </c>
      <c r="AC253" s="4">
        <f t="shared" si="79"/>
        <v>958000.00000000233</v>
      </c>
    </row>
    <row r="254" spans="1:29" x14ac:dyDescent="0.15">
      <c r="A254" s="22">
        <v>1</v>
      </c>
      <c r="B254" s="1">
        <v>42775</v>
      </c>
      <c r="C254">
        <v>208</v>
      </c>
      <c r="D254">
        <v>208.2</v>
      </c>
      <c r="E254">
        <v>206.7</v>
      </c>
      <c r="F254">
        <v>207.1</v>
      </c>
      <c r="G254">
        <v>109175300</v>
      </c>
      <c r="H254" s="2">
        <f t="shared" si="68"/>
        <v>22610204630</v>
      </c>
      <c r="I254">
        <f t="shared" si="62"/>
        <v>-2.0999999999999943</v>
      </c>
      <c r="J254" t="str">
        <f t="shared" si="69"/>
        <v>高値割、安値割</v>
      </c>
      <c r="L254">
        <f t="shared" si="63"/>
        <v>-2.0999999999999943</v>
      </c>
      <c r="M254">
        <f t="shared" si="70"/>
        <v>-2.0999999999999943</v>
      </c>
      <c r="N254">
        <f t="shared" si="71"/>
        <v>-2.0999999999999943</v>
      </c>
      <c r="O254" s="2">
        <f t="shared" si="64"/>
        <v>5000</v>
      </c>
      <c r="P254" s="2">
        <f t="shared" si="72"/>
        <v>-10499.999999999971</v>
      </c>
      <c r="Q254" s="2">
        <f t="shared" si="65"/>
        <v>1046000</v>
      </c>
      <c r="R254" s="2" t="str">
        <f t="shared" si="73"/>
        <v>kai</v>
      </c>
      <c r="S254" s="2" t="str">
        <f t="shared" si="74"/>
        <v>kai</v>
      </c>
      <c r="T254" s="2" t="str">
        <f t="shared" si="75"/>
        <v>kai</v>
      </c>
      <c r="U254" s="2">
        <f t="shared" si="76"/>
        <v>1046000</v>
      </c>
      <c r="V254" s="2">
        <f t="shared" si="77"/>
        <v>1512</v>
      </c>
      <c r="W254" s="2">
        <f t="shared" si="80"/>
        <v>167.36</v>
      </c>
      <c r="X254" s="2" t="str">
        <f t="shared" si="78"/>
        <v/>
      </c>
      <c r="Y254" s="6">
        <f t="shared" si="66"/>
        <v>1035500</v>
      </c>
      <c r="Z254" s="6">
        <f t="shared" si="67"/>
        <v>0</v>
      </c>
      <c r="AA254" s="4">
        <f>SUM(P254:$P$1480)+$Z$25</f>
        <v>2030500.0000000028</v>
      </c>
      <c r="AB254" s="4">
        <f>SUM(V254:$W$1480)</f>
        <v>734730.36000000103</v>
      </c>
      <c r="AC254" s="4">
        <f t="shared" si="79"/>
        <v>995000.00000000279</v>
      </c>
    </row>
    <row r="255" spans="1:29" x14ac:dyDescent="0.15">
      <c r="A255" s="22">
        <v>1</v>
      </c>
      <c r="B255" s="1">
        <v>42774</v>
      </c>
      <c r="C255">
        <v>208.8</v>
      </c>
      <c r="D255">
        <v>209.5</v>
      </c>
      <c r="E255">
        <v>207.6</v>
      </c>
      <c r="F255">
        <v>209.2</v>
      </c>
      <c r="G255">
        <v>87809200</v>
      </c>
      <c r="H255" s="2">
        <f t="shared" si="68"/>
        <v>18369684640</v>
      </c>
      <c r="I255">
        <f t="shared" si="62"/>
        <v>0.69999999999998863</v>
      </c>
      <c r="J255" t="str">
        <f t="shared" si="69"/>
        <v/>
      </c>
      <c r="L255">
        <f t="shared" si="63"/>
        <v>-0.69999999999998863</v>
      </c>
      <c r="M255">
        <f t="shared" si="70"/>
        <v>-0.69999999999998863</v>
      </c>
      <c r="N255">
        <f t="shared" si="71"/>
        <v>0.69999999999998863</v>
      </c>
      <c r="O255" s="2">
        <f t="shared" si="64"/>
        <v>5000</v>
      </c>
      <c r="P255" s="2">
        <f t="shared" si="72"/>
        <v>-3499.9999999999432</v>
      </c>
      <c r="Q255" s="2">
        <f t="shared" si="65"/>
        <v>1042500</v>
      </c>
      <c r="R255" s="2" t="str">
        <f t="shared" si="73"/>
        <v>uri</v>
      </c>
      <c r="S255" s="2" t="str">
        <f t="shared" si="74"/>
        <v>kai</v>
      </c>
      <c r="T255" s="2" t="str">
        <f t="shared" si="75"/>
        <v>uri</v>
      </c>
      <c r="U255" s="2">
        <f t="shared" si="76"/>
        <v>1042500</v>
      </c>
      <c r="V255" s="2">
        <f t="shared" si="77"/>
        <v>1512</v>
      </c>
      <c r="W255" s="2" t="str">
        <f t="shared" si="80"/>
        <v/>
      </c>
      <c r="X255" s="2">
        <f t="shared" si="78"/>
        <v>166.8</v>
      </c>
      <c r="Y255" s="6">
        <f t="shared" si="66"/>
        <v>1046000</v>
      </c>
      <c r="Z255" s="6">
        <f t="shared" si="67"/>
        <v>0</v>
      </c>
      <c r="AA255" s="4">
        <f>SUM(P255:$P$1480)+$Z$25</f>
        <v>2041000.0000000028</v>
      </c>
      <c r="AB255" s="4">
        <f>SUM(V255:$W$1480)</f>
        <v>733051.00000000093</v>
      </c>
      <c r="AC255" s="4">
        <f t="shared" si="79"/>
        <v>995000.00000000279</v>
      </c>
    </row>
    <row r="256" spans="1:29" x14ac:dyDescent="0.15">
      <c r="A256" s="22">
        <v>1</v>
      </c>
      <c r="B256" s="1">
        <v>42773</v>
      </c>
      <c r="C256">
        <v>208.6</v>
      </c>
      <c r="D256">
        <v>209.9</v>
      </c>
      <c r="E256">
        <v>207.4</v>
      </c>
      <c r="F256">
        <v>208.5</v>
      </c>
      <c r="G256">
        <v>100933100</v>
      </c>
      <c r="H256" s="2">
        <f t="shared" si="68"/>
        <v>21044551350</v>
      </c>
      <c r="I256">
        <f t="shared" si="62"/>
        <v>-1</v>
      </c>
      <c r="J256" t="str">
        <f t="shared" si="69"/>
        <v>高値割、安値割</v>
      </c>
      <c r="L256">
        <f t="shared" si="63"/>
        <v>-1</v>
      </c>
      <c r="M256">
        <f t="shared" si="70"/>
        <v>-1</v>
      </c>
      <c r="N256">
        <f t="shared" si="71"/>
        <v>1</v>
      </c>
      <c r="O256" s="2">
        <f t="shared" si="64"/>
        <v>5000</v>
      </c>
      <c r="P256" s="2">
        <f t="shared" si="72"/>
        <v>-5000</v>
      </c>
      <c r="Q256" s="2">
        <f t="shared" si="65"/>
        <v>1047500</v>
      </c>
      <c r="R256" s="2" t="str">
        <f t="shared" si="73"/>
        <v>kai</v>
      </c>
      <c r="S256" s="2" t="str">
        <f t="shared" si="74"/>
        <v>uri</v>
      </c>
      <c r="T256" s="2" t="str">
        <f t="shared" si="75"/>
        <v>kai</v>
      </c>
      <c r="U256" s="2" t="str">
        <f t="shared" si="76"/>
        <v/>
      </c>
      <c r="V256" s="2" t="str">
        <f t="shared" si="77"/>
        <v/>
      </c>
      <c r="W256" s="2">
        <f t="shared" si="80"/>
        <v>83.8</v>
      </c>
      <c r="X256" s="2" t="str">
        <f t="shared" si="78"/>
        <v/>
      </c>
      <c r="Y256" s="6">
        <f t="shared" si="66"/>
        <v>1042500</v>
      </c>
      <c r="Z256" s="6">
        <f t="shared" si="67"/>
        <v>0</v>
      </c>
      <c r="AA256" s="4">
        <f>SUM(P256:$P$1480)+$Z$25</f>
        <v>2044500.0000000028</v>
      </c>
      <c r="AB256" s="4">
        <f>SUM(V256:$W$1480)</f>
        <v>731539.00000000081</v>
      </c>
      <c r="AC256" s="4">
        <f t="shared" si="79"/>
        <v>1002000.0000000028</v>
      </c>
    </row>
    <row r="257" spans="1:29" x14ac:dyDescent="0.15">
      <c r="A257" s="22">
        <v>1</v>
      </c>
      <c r="B257" s="1">
        <v>42772</v>
      </c>
      <c r="C257">
        <v>212.2</v>
      </c>
      <c r="D257">
        <v>213.6</v>
      </c>
      <c r="E257">
        <v>208.8</v>
      </c>
      <c r="F257">
        <v>209.5</v>
      </c>
      <c r="G257">
        <v>163354800</v>
      </c>
      <c r="H257" s="2">
        <f t="shared" si="68"/>
        <v>34222830600</v>
      </c>
      <c r="I257">
        <f t="shared" si="62"/>
        <v>1.5999999999999943</v>
      </c>
      <c r="J257" t="str">
        <f t="shared" si="69"/>
        <v>高値超、安値超</v>
      </c>
      <c r="L257">
        <f t="shared" si="63"/>
        <v>1.5999999999999943</v>
      </c>
      <c r="M257">
        <f t="shared" si="70"/>
        <v>1.5999999999999943</v>
      </c>
      <c r="N257">
        <f t="shared" si="71"/>
        <v>-1.5999999999999943</v>
      </c>
      <c r="O257" s="2">
        <f t="shared" si="64"/>
        <v>5000</v>
      </c>
      <c r="P257" s="2">
        <f t="shared" si="72"/>
        <v>7999.9999999999718</v>
      </c>
      <c r="Q257" s="2">
        <f t="shared" si="65"/>
        <v>1039500</v>
      </c>
      <c r="R257" s="2" t="str">
        <f t="shared" si="73"/>
        <v>kai</v>
      </c>
      <c r="S257" s="2" t="str">
        <f t="shared" si="74"/>
        <v>uri</v>
      </c>
      <c r="T257" s="2" t="str">
        <f t="shared" si="75"/>
        <v>kai</v>
      </c>
      <c r="U257" s="2" t="str">
        <f t="shared" si="76"/>
        <v/>
      </c>
      <c r="V257" s="2" t="str">
        <f t="shared" si="77"/>
        <v/>
      </c>
      <c r="W257" s="2">
        <f t="shared" si="80"/>
        <v>83.16</v>
      </c>
      <c r="X257" s="2" t="str">
        <f t="shared" si="78"/>
        <v/>
      </c>
      <c r="Y257" s="6">
        <f t="shared" si="66"/>
        <v>1047500</v>
      </c>
      <c r="Z257" s="6">
        <f t="shared" si="67"/>
        <v>0</v>
      </c>
      <c r="AA257" s="4">
        <f>SUM(P257:$P$1480)+$Z$25</f>
        <v>2049500.0000000028</v>
      </c>
      <c r="AB257" s="4">
        <f>SUM(V257:$W$1480)</f>
        <v>731455.20000000077</v>
      </c>
      <c r="AC257" s="4">
        <f t="shared" si="79"/>
        <v>1002000.0000000028</v>
      </c>
    </row>
    <row r="258" spans="1:29" x14ac:dyDescent="0.15">
      <c r="A258" s="22">
        <v>1</v>
      </c>
      <c r="B258" s="1">
        <v>42769</v>
      </c>
      <c r="C258">
        <v>206.7</v>
      </c>
      <c r="D258">
        <v>210.8</v>
      </c>
      <c r="E258">
        <v>206.1</v>
      </c>
      <c r="F258">
        <v>207.9</v>
      </c>
      <c r="G258">
        <v>199300400</v>
      </c>
      <c r="H258" s="2">
        <f t="shared" si="68"/>
        <v>41434553160</v>
      </c>
      <c r="I258">
        <f t="shared" si="62"/>
        <v>1.9000000000000057</v>
      </c>
      <c r="J258" t="str">
        <f t="shared" si="69"/>
        <v>高値超、安値超</v>
      </c>
      <c r="L258">
        <f t="shared" si="63"/>
        <v>1.9000000000000057</v>
      </c>
      <c r="M258">
        <f t="shared" si="70"/>
        <v>1.9000000000000057</v>
      </c>
      <c r="N258">
        <f t="shared" si="71"/>
        <v>1.9000000000000057</v>
      </c>
      <c r="O258" s="2">
        <f t="shared" si="64"/>
        <v>5000</v>
      </c>
      <c r="P258" s="2">
        <f t="shared" si="72"/>
        <v>9500.0000000000291</v>
      </c>
      <c r="Q258" s="2">
        <f t="shared" si="65"/>
        <v>1030000</v>
      </c>
      <c r="R258" s="2" t="str">
        <f t="shared" si="73"/>
        <v>kai</v>
      </c>
      <c r="S258" s="2" t="str">
        <f t="shared" si="74"/>
        <v>kai</v>
      </c>
      <c r="T258" s="2" t="str">
        <f t="shared" si="75"/>
        <v>kai</v>
      </c>
      <c r="U258" s="2">
        <f t="shared" si="76"/>
        <v>1030000</v>
      </c>
      <c r="V258" s="2">
        <f t="shared" si="77"/>
        <v>1512</v>
      </c>
      <c r="W258" s="2">
        <f t="shared" si="80"/>
        <v>164.8</v>
      </c>
      <c r="X258" s="2" t="str">
        <f t="shared" si="78"/>
        <v/>
      </c>
      <c r="Y258" s="6">
        <f t="shared" si="66"/>
        <v>1039500</v>
      </c>
      <c r="Z258" s="6">
        <f t="shared" si="67"/>
        <v>0</v>
      </c>
      <c r="AA258" s="4">
        <f>SUM(P258:$P$1480)+$Z$25</f>
        <v>2041500.0000000028</v>
      </c>
      <c r="AB258" s="4">
        <f>SUM(V258:$W$1480)</f>
        <v>731372.04000000085</v>
      </c>
      <c r="AC258" s="4">
        <f t="shared" si="79"/>
        <v>1002000.0000000028</v>
      </c>
    </row>
    <row r="259" spans="1:29" x14ac:dyDescent="0.15">
      <c r="A259" s="22">
        <v>1</v>
      </c>
      <c r="B259" s="1">
        <v>42768</v>
      </c>
      <c r="C259">
        <v>209.1</v>
      </c>
      <c r="D259">
        <v>209.2</v>
      </c>
      <c r="E259">
        <v>205.4</v>
      </c>
      <c r="F259">
        <v>206</v>
      </c>
      <c r="G259">
        <v>130275100</v>
      </c>
      <c r="H259" s="2">
        <f t="shared" si="68"/>
        <v>26836670600</v>
      </c>
      <c r="I259">
        <f t="shared" si="62"/>
        <v>-2.6999999999999886</v>
      </c>
      <c r="J259" t="str">
        <f t="shared" si="69"/>
        <v/>
      </c>
      <c r="L259">
        <f t="shared" si="63"/>
        <v>2.6999999999999886</v>
      </c>
      <c r="M259">
        <f t="shared" si="70"/>
        <v>2.6999999999999886</v>
      </c>
      <c r="N259">
        <f t="shared" si="71"/>
        <v>-2.6999999999999886</v>
      </c>
      <c r="O259" s="2">
        <f t="shared" si="64"/>
        <v>5000</v>
      </c>
      <c r="P259" s="2">
        <f t="shared" si="72"/>
        <v>13499.999999999944</v>
      </c>
      <c r="Q259" s="2">
        <f t="shared" si="65"/>
        <v>1043500</v>
      </c>
      <c r="R259" s="2" t="str">
        <f t="shared" si="73"/>
        <v>uri</v>
      </c>
      <c r="S259" s="2" t="str">
        <f t="shared" si="74"/>
        <v>kai</v>
      </c>
      <c r="T259" s="2" t="str">
        <f t="shared" si="75"/>
        <v>uri</v>
      </c>
      <c r="U259" s="2" t="str">
        <f t="shared" si="76"/>
        <v/>
      </c>
      <c r="V259" s="2" t="str">
        <f t="shared" si="77"/>
        <v/>
      </c>
      <c r="W259" s="2" t="str">
        <f t="shared" si="80"/>
        <v/>
      </c>
      <c r="X259" s="2">
        <f t="shared" si="78"/>
        <v>83.48</v>
      </c>
      <c r="Y259" s="6">
        <f t="shared" si="66"/>
        <v>1030000</v>
      </c>
      <c r="Z259" s="6">
        <f t="shared" si="67"/>
        <v>0</v>
      </c>
      <c r="AA259" s="4">
        <f>SUM(P259:$P$1480)+$Z$25</f>
        <v>2032000.0000000028</v>
      </c>
      <c r="AB259" s="4">
        <f>SUM(V259:$W$1480)</f>
        <v>729695.24000000081</v>
      </c>
      <c r="AC259" s="4">
        <f t="shared" si="79"/>
        <v>1002000.0000000028</v>
      </c>
    </row>
    <row r="260" spans="1:29" x14ac:dyDescent="0.15">
      <c r="A260" s="22">
        <v>1</v>
      </c>
      <c r="B260" s="1">
        <v>42767</v>
      </c>
      <c r="C260">
        <v>206</v>
      </c>
      <c r="D260">
        <v>209</v>
      </c>
      <c r="E260">
        <v>205.7</v>
      </c>
      <c r="F260">
        <v>208.7</v>
      </c>
      <c r="G260">
        <v>142998300</v>
      </c>
      <c r="H260" s="2">
        <f t="shared" si="68"/>
        <v>29843745210</v>
      </c>
      <c r="I260">
        <f t="shared" si="62"/>
        <v>-1.6000000000000227</v>
      </c>
      <c r="J260" t="str">
        <f t="shared" si="69"/>
        <v>高値割、安値割</v>
      </c>
      <c r="L260">
        <f t="shared" si="63"/>
        <v>1.6000000000000227</v>
      </c>
      <c r="M260">
        <f t="shared" si="70"/>
        <v>1.6000000000000227</v>
      </c>
      <c r="N260">
        <f t="shared" si="71"/>
        <v>-1.6000000000000227</v>
      </c>
      <c r="O260" s="2">
        <f t="shared" si="64"/>
        <v>5000</v>
      </c>
      <c r="P260" s="2">
        <f t="shared" si="72"/>
        <v>8000.0000000001137</v>
      </c>
      <c r="Q260" s="2">
        <f t="shared" si="65"/>
        <v>1051500</v>
      </c>
      <c r="R260" s="2" t="str">
        <f t="shared" si="73"/>
        <v>uri</v>
      </c>
      <c r="S260" s="2" t="str">
        <f t="shared" si="74"/>
        <v>kai</v>
      </c>
      <c r="T260" s="2" t="str">
        <f t="shared" si="75"/>
        <v>uri</v>
      </c>
      <c r="U260" s="2" t="str">
        <f t="shared" si="76"/>
        <v/>
      </c>
      <c r="V260" s="2" t="str">
        <f t="shared" si="77"/>
        <v/>
      </c>
      <c r="W260" s="2" t="str">
        <f t="shared" si="80"/>
        <v/>
      </c>
      <c r="X260" s="2">
        <f t="shared" si="78"/>
        <v>84.12</v>
      </c>
      <c r="Y260" s="6">
        <f t="shared" si="66"/>
        <v>1043500</v>
      </c>
      <c r="Z260" s="6">
        <f t="shared" si="67"/>
        <v>0</v>
      </c>
      <c r="AA260" s="4">
        <f>SUM(P260:$P$1480)+$Z$25</f>
        <v>2018500.0000000028</v>
      </c>
      <c r="AB260" s="4">
        <f>SUM(V260:$W$1480)</f>
        <v>729695.24000000081</v>
      </c>
      <c r="AC260" s="4">
        <f t="shared" si="79"/>
        <v>975000.00000000279</v>
      </c>
    </row>
    <row r="261" spans="1:29" x14ac:dyDescent="0.15">
      <c r="A261" s="22">
        <v>1</v>
      </c>
      <c r="B261" s="1">
        <v>42766</v>
      </c>
      <c r="C261">
        <v>210.2</v>
      </c>
      <c r="D261">
        <v>212.4</v>
      </c>
      <c r="E261">
        <v>210.1</v>
      </c>
      <c r="F261">
        <v>210.3</v>
      </c>
      <c r="G261">
        <v>121416200</v>
      </c>
      <c r="H261" s="2">
        <f t="shared" si="68"/>
        <v>25533826860</v>
      </c>
      <c r="I261">
        <f t="shared" si="62"/>
        <v>-4.1999999999999886</v>
      </c>
      <c r="J261" t="str">
        <f t="shared" si="69"/>
        <v>高値割、安値割</v>
      </c>
      <c r="L261">
        <f t="shared" si="63"/>
        <v>4.1999999999999886</v>
      </c>
      <c r="M261">
        <f t="shared" si="70"/>
        <v>4.1999999999999886</v>
      </c>
      <c r="N261">
        <f t="shared" si="71"/>
        <v>-4.1999999999999886</v>
      </c>
      <c r="O261" s="2">
        <f t="shared" si="64"/>
        <v>5000</v>
      </c>
      <c r="P261" s="2">
        <f t="shared" si="72"/>
        <v>20999.999999999942</v>
      </c>
      <c r="Q261" s="2">
        <f t="shared" si="65"/>
        <v>1072500</v>
      </c>
      <c r="R261" s="2" t="str">
        <f t="shared" si="73"/>
        <v>uri</v>
      </c>
      <c r="S261" s="2" t="str">
        <f t="shared" si="74"/>
        <v>kai</v>
      </c>
      <c r="T261" s="2" t="str">
        <f t="shared" si="75"/>
        <v>uri</v>
      </c>
      <c r="U261" s="2">
        <f t="shared" si="76"/>
        <v>1072500</v>
      </c>
      <c r="V261" s="2">
        <f t="shared" si="77"/>
        <v>1512</v>
      </c>
      <c r="W261" s="2" t="str">
        <f t="shared" si="80"/>
        <v/>
      </c>
      <c r="X261" s="2">
        <f t="shared" si="78"/>
        <v>171.6</v>
      </c>
      <c r="Y261" s="6">
        <f t="shared" si="66"/>
        <v>1051500</v>
      </c>
      <c r="Z261" s="6">
        <f t="shared" si="67"/>
        <v>0</v>
      </c>
      <c r="AA261" s="4">
        <f>SUM(P261:$P$1480)+$Z$25</f>
        <v>2010500.0000000023</v>
      </c>
      <c r="AB261" s="4">
        <f>SUM(V261:$W$1480)</f>
        <v>729695.24000000081</v>
      </c>
      <c r="AC261" s="4">
        <f t="shared" si="79"/>
        <v>959000.00000000233</v>
      </c>
    </row>
    <row r="262" spans="1:29" x14ac:dyDescent="0.15">
      <c r="A262" s="22">
        <v>1</v>
      </c>
      <c r="B262" s="1">
        <v>42765</v>
      </c>
      <c r="C262">
        <v>215</v>
      </c>
      <c r="D262">
        <v>215.4</v>
      </c>
      <c r="E262">
        <v>213.2</v>
      </c>
      <c r="F262">
        <v>214.5</v>
      </c>
      <c r="G262">
        <v>96499000</v>
      </c>
      <c r="H262" s="2">
        <f t="shared" si="68"/>
        <v>20699035500</v>
      </c>
      <c r="I262">
        <f t="shared" si="62"/>
        <v>-2.0999999999999943</v>
      </c>
      <c r="J262" t="str">
        <f t="shared" si="69"/>
        <v>高値割、安値割</v>
      </c>
      <c r="L262">
        <f t="shared" si="63"/>
        <v>-2.0999999999999943</v>
      </c>
      <c r="M262">
        <f t="shared" si="70"/>
        <v>-2.0999999999999943</v>
      </c>
      <c r="N262">
        <f t="shared" si="71"/>
        <v>2.0999999999999943</v>
      </c>
      <c r="O262" s="2">
        <f t="shared" si="64"/>
        <v>5000</v>
      </c>
      <c r="P262" s="2">
        <f t="shared" si="72"/>
        <v>-10499.999999999971</v>
      </c>
      <c r="Q262" s="2">
        <f t="shared" si="65"/>
        <v>1083000</v>
      </c>
      <c r="R262" s="2" t="str">
        <f t="shared" si="73"/>
        <v>kai</v>
      </c>
      <c r="S262" s="2" t="str">
        <f t="shared" si="74"/>
        <v>uri</v>
      </c>
      <c r="T262" s="2" t="str">
        <f t="shared" si="75"/>
        <v>kai</v>
      </c>
      <c r="U262" s="2" t="str">
        <f t="shared" si="76"/>
        <v/>
      </c>
      <c r="V262" s="2" t="str">
        <f t="shared" si="77"/>
        <v/>
      </c>
      <c r="W262" s="2">
        <f t="shared" si="80"/>
        <v>86.64</v>
      </c>
      <c r="X262" s="2" t="str">
        <f t="shared" si="78"/>
        <v/>
      </c>
      <c r="Y262" s="6">
        <f t="shared" si="66"/>
        <v>1072500</v>
      </c>
      <c r="Z262" s="6">
        <f t="shared" si="67"/>
        <v>0</v>
      </c>
      <c r="AA262" s="4">
        <f>SUM(P262:$P$1480)+$Z$25</f>
        <v>1989500.0000000028</v>
      </c>
      <c r="AB262" s="4">
        <f>SUM(V262:$W$1480)</f>
        <v>728183.24000000081</v>
      </c>
      <c r="AC262" s="4">
        <f t="shared" si="79"/>
        <v>917000.00000000279</v>
      </c>
    </row>
    <row r="263" spans="1:29" x14ac:dyDescent="0.15">
      <c r="A263" s="22">
        <v>1</v>
      </c>
      <c r="B263" s="1">
        <v>42762</v>
      </c>
      <c r="C263">
        <v>214.8</v>
      </c>
      <c r="D263">
        <v>217.3</v>
      </c>
      <c r="E263">
        <v>214.5</v>
      </c>
      <c r="F263">
        <v>216.6</v>
      </c>
      <c r="G263">
        <v>208873700</v>
      </c>
      <c r="H263" s="2">
        <f t="shared" si="68"/>
        <v>45242043420</v>
      </c>
      <c r="I263">
        <f t="shared" si="62"/>
        <v>3.6999999999999886</v>
      </c>
      <c r="J263" t="str">
        <f t="shared" si="69"/>
        <v>高値超、安値超</v>
      </c>
      <c r="L263">
        <f t="shared" si="63"/>
        <v>3.6999999999999886</v>
      </c>
      <c r="M263">
        <f t="shared" si="70"/>
        <v>3.6999999999999886</v>
      </c>
      <c r="N263">
        <f t="shared" si="71"/>
        <v>-3.6999999999999886</v>
      </c>
      <c r="O263" s="2">
        <f t="shared" si="64"/>
        <v>5000</v>
      </c>
      <c r="P263" s="2">
        <f t="shared" si="72"/>
        <v>18499.999999999942</v>
      </c>
      <c r="Q263" s="2">
        <f t="shared" si="65"/>
        <v>1064500</v>
      </c>
      <c r="R263" s="2" t="str">
        <f t="shared" si="73"/>
        <v>kai</v>
      </c>
      <c r="S263" s="2" t="str">
        <f t="shared" si="74"/>
        <v>uri</v>
      </c>
      <c r="T263" s="2" t="str">
        <f t="shared" si="75"/>
        <v>kai</v>
      </c>
      <c r="U263" s="2" t="str">
        <f t="shared" si="76"/>
        <v/>
      </c>
      <c r="V263" s="2" t="str">
        <f t="shared" si="77"/>
        <v/>
      </c>
      <c r="W263" s="2">
        <f t="shared" si="80"/>
        <v>85.16</v>
      </c>
      <c r="X263" s="2" t="str">
        <f t="shared" si="78"/>
        <v/>
      </c>
      <c r="Y263" s="6">
        <f t="shared" si="66"/>
        <v>1083000</v>
      </c>
      <c r="Z263" s="6">
        <f t="shared" si="67"/>
        <v>0</v>
      </c>
      <c r="AA263" s="4">
        <f>SUM(P263:$P$1480)+$Z$25</f>
        <v>2000000.0000000028</v>
      </c>
      <c r="AB263" s="4">
        <f>SUM(V263:$W$1480)</f>
        <v>728096.60000000079</v>
      </c>
      <c r="AC263" s="4">
        <f t="shared" si="79"/>
        <v>917000.00000000279</v>
      </c>
    </row>
    <row r="264" spans="1:29" x14ac:dyDescent="0.15">
      <c r="A264" s="22">
        <v>1</v>
      </c>
      <c r="B264" s="1">
        <v>42761</v>
      </c>
      <c r="C264">
        <v>210</v>
      </c>
      <c r="D264">
        <v>213</v>
      </c>
      <c r="E264">
        <v>209.6</v>
      </c>
      <c r="F264">
        <v>212.9</v>
      </c>
      <c r="G264">
        <v>214794100</v>
      </c>
      <c r="H264" s="2">
        <f t="shared" si="68"/>
        <v>45729663890</v>
      </c>
      <c r="I264">
        <f t="shared" si="62"/>
        <v>6.2000000000000171</v>
      </c>
      <c r="J264" t="str">
        <f t="shared" si="69"/>
        <v>高値超、安値超</v>
      </c>
      <c r="L264">
        <f t="shared" si="63"/>
        <v>6.2000000000000171</v>
      </c>
      <c r="M264">
        <f t="shared" si="70"/>
        <v>6.2000000000000171</v>
      </c>
      <c r="N264">
        <f t="shared" si="71"/>
        <v>6.2000000000000171</v>
      </c>
      <c r="O264" s="2">
        <f t="shared" si="64"/>
        <v>5000</v>
      </c>
      <c r="P264" s="2">
        <f t="shared" si="72"/>
        <v>31000.000000000084</v>
      </c>
      <c r="Q264" s="2">
        <f t="shared" si="65"/>
        <v>1033500</v>
      </c>
      <c r="R264" s="2" t="str">
        <f t="shared" si="73"/>
        <v>kai</v>
      </c>
      <c r="S264" s="2" t="str">
        <f t="shared" si="74"/>
        <v>kai</v>
      </c>
      <c r="T264" s="2" t="str">
        <f t="shared" si="75"/>
        <v>kai</v>
      </c>
      <c r="U264" s="2">
        <f t="shared" si="76"/>
        <v>1033500</v>
      </c>
      <c r="V264" s="2">
        <f t="shared" si="77"/>
        <v>1512</v>
      </c>
      <c r="W264" s="2">
        <f t="shared" si="80"/>
        <v>165.36</v>
      </c>
      <c r="X264" s="2" t="str">
        <f t="shared" si="78"/>
        <v/>
      </c>
      <c r="Y264" s="6">
        <f t="shared" si="66"/>
        <v>1064500</v>
      </c>
      <c r="Z264" s="6">
        <f t="shared" si="67"/>
        <v>0</v>
      </c>
      <c r="AA264" s="4">
        <f>SUM(P264:$P$1480)+$Z$25</f>
        <v>1981500.0000000028</v>
      </c>
      <c r="AB264" s="4">
        <f>SUM(V264:$W$1480)</f>
        <v>728011.44000000076</v>
      </c>
      <c r="AC264" s="4">
        <f t="shared" si="79"/>
        <v>917000.00000000279</v>
      </c>
    </row>
    <row r="265" spans="1:29" x14ac:dyDescent="0.15">
      <c r="A265" s="22">
        <v>1</v>
      </c>
      <c r="B265" s="1">
        <v>42760</v>
      </c>
      <c r="C265">
        <v>209</v>
      </c>
      <c r="D265">
        <v>209</v>
      </c>
      <c r="E265">
        <v>206</v>
      </c>
      <c r="F265">
        <v>206.7</v>
      </c>
      <c r="G265">
        <v>137878900</v>
      </c>
      <c r="H265" s="2">
        <f t="shared" si="68"/>
        <v>28499568630</v>
      </c>
      <c r="I265">
        <f t="shared" si="62"/>
        <v>0.79999999999998295</v>
      </c>
      <c r="J265" t="str">
        <f t="shared" si="69"/>
        <v/>
      </c>
      <c r="L265">
        <f t="shared" si="63"/>
        <v>-0.79999999999998295</v>
      </c>
      <c r="M265">
        <f t="shared" si="70"/>
        <v>-0.79999999999998295</v>
      </c>
      <c r="N265">
        <f t="shared" si="71"/>
        <v>0.79999999999998295</v>
      </c>
      <c r="O265" s="2">
        <f t="shared" si="64"/>
        <v>5000</v>
      </c>
      <c r="P265" s="2">
        <f t="shared" si="72"/>
        <v>-3999.9999999999145</v>
      </c>
      <c r="Q265" s="2">
        <f t="shared" si="65"/>
        <v>1029500</v>
      </c>
      <c r="R265" s="2" t="str">
        <f t="shared" si="73"/>
        <v>uri</v>
      </c>
      <c r="S265" s="2" t="str">
        <f t="shared" si="74"/>
        <v>kai</v>
      </c>
      <c r="T265" s="2" t="str">
        <f t="shared" si="75"/>
        <v>uri</v>
      </c>
      <c r="U265" s="2" t="str">
        <f t="shared" si="76"/>
        <v/>
      </c>
      <c r="V265" s="2" t="str">
        <f t="shared" si="77"/>
        <v/>
      </c>
      <c r="W265" s="2" t="str">
        <f t="shared" si="80"/>
        <v/>
      </c>
      <c r="X265" s="2">
        <f t="shared" si="78"/>
        <v>82.36</v>
      </c>
      <c r="Y265" s="6">
        <f t="shared" si="66"/>
        <v>1033500</v>
      </c>
      <c r="Z265" s="6">
        <f t="shared" si="67"/>
        <v>0</v>
      </c>
      <c r="AA265" s="4">
        <f>SUM(P265:$P$1480)+$Z$25</f>
        <v>1950500.0000000028</v>
      </c>
      <c r="AB265" s="4">
        <f>SUM(V265:$W$1480)</f>
        <v>726334.08000000077</v>
      </c>
      <c r="AC265" s="4">
        <f t="shared" si="79"/>
        <v>917000.00000000279</v>
      </c>
    </row>
    <row r="266" spans="1:29" x14ac:dyDescent="0.15">
      <c r="A266" s="22">
        <v>1</v>
      </c>
      <c r="B266" s="1">
        <v>42759</v>
      </c>
      <c r="C266">
        <v>209.2</v>
      </c>
      <c r="D266">
        <v>209.5</v>
      </c>
      <c r="E266">
        <v>205.5</v>
      </c>
      <c r="F266">
        <v>205.9</v>
      </c>
      <c r="G266">
        <v>174651600</v>
      </c>
      <c r="H266" s="2">
        <f t="shared" si="68"/>
        <v>35960764440</v>
      </c>
      <c r="I266">
        <f t="shared" si="62"/>
        <v>-5.2999999999999829</v>
      </c>
      <c r="J266" t="str">
        <f t="shared" si="69"/>
        <v>高値割、安値割</v>
      </c>
      <c r="L266">
        <f t="shared" si="63"/>
        <v>5.2999999999999829</v>
      </c>
      <c r="M266">
        <f t="shared" si="70"/>
        <v>5.2999999999999829</v>
      </c>
      <c r="N266">
        <f t="shared" si="71"/>
        <v>-5.2999999999999829</v>
      </c>
      <c r="O266" s="2">
        <f t="shared" si="64"/>
        <v>5000</v>
      </c>
      <c r="P266" s="2">
        <f t="shared" si="72"/>
        <v>26499.999999999916</v>
      </c>
      <c r="Q266" s="2">
        <f t="shared" si="65"/>
        <v>1056000</v>
      </c>
      <c r="R266" s="2" t="str">
        <f t="shared" si="73"/>
        <v>uri</v>
      </c>
      <c r="S266" s="2" t="str">
        <f t="shared" si="74"/>
        <v>kai</v>
      </c>
      <c r="T266" s="2" t="str">
        <f t="shared" si="75"/>
        <v>uri</v>
      </c>
      <c r="U266" s="2">
        <f t="shared" si="76"/>
        <v>1056000</v>
      </c>
      <c r="V266" s="2">
        <f t="shared" si="77"/>
        <v>1512</v>
      </c>
      <c r="W266" s="2" t="str">
        <f t="shared" si="80"/>
        <v/>
      </c>
      <c r="X266" s="2">
        <f t="shared" si="78"/>
        <v>168.96</v>
      </c>
      <c r="Y266" s="6">
        <f t="shared" si="66"/>
        <v>1029500</v>
      </c>
      <c r="Z266" s="6">
        <f t="shared" si="67"/>
        <v>0</v>
      </c>
      <c r="AA266" s="4">
        <f>SUM(P266:$P$1480)+$Z$25</f>
        <v>1954500.0000000023</v>
      </c>
      <c r="AB266" s="4">
        <f>SUM(V266:$W$1480)</f>
        <v>726334.08000000077</v>
      </c>
      <c r="AC266" s="4">
        <f t="shared" si="79"/>
        <v>925000.00000000233</v>
      </c>
    </row>
    <row r="267" spans="1:29" x14ac:dyDescent="0.15">
      <c r="A267" s="22">
        <v>1</v>
      </c>
      <c r="B267" s="1">
        <v>42758</v>
      </c>
      <c r="C267">
        <v>211</v>
      </c>
      <c r="D267">
        <v>212.1</v>
      </c>
      <c r="E267">
        <v>209.7</v>
      </c>
      <c r="F267">
        <v>211.2</v>
      </c>
      <c r="G267">
        <v>104602400</v>
      </c>
      <c r="H267" s="2">
        <f t="shared" si="68"/>
        <v>22092026880</v>
      </c>
      <c r="I267">
        <f t="shared" si="62"/>
        <v>-1.6000000000000227</v>
      </c>
      <c r="J267" t="str">
        <f t="shared" si="69"/>
        <v>高値割、安値割</v>
      </c>
      <c r="L267">
        <f t="shared" si="63"/>
        <v>-1.6000000000000227</v>
      </c>
      <c r="M267">
        <f t="shared" si="70"/>
        <v>-1.6000000000000227</v>
      </c>
      <c r="N267">
        <f t="shared" si="71"/>
        <v>-1.6000000000000227</v>
      </c>
      <c r="O267" s="2">
        <f t="shared" si="64"/>
        <v>5000</v>
      </c>
      <c r="P267" s="2">
        <f t="shared" si="72"/>
        <v>-8000.0000000001137</v>
      </c>
      <c r="Q267" s="2">
        <f t="shared" si="65"/>
        <v>1064000</v>
      </c>
      <c r="R267" s="2" t="str">
        <f t="shared" si="73"/>
        <v>kai</v>
      </c>
      <c r="S267" s="2" t="str">
        <f t="shared" si="74"/>
        <v>kai</v>
      </c>
      <c r="T267" s="2" t="str">
        <f t="shared" si="75"/>
        <v>kai</v>
      </c>
      <c r="U267" s="2" t="str">
        <f t="shared" si="76"/>
        <v/>
      </c>
      <c r="V267" s="2" t="str">
        <f t="shared" si="77"/>
        <v/>
      </c>
      <c r="W267" s="2">
        <f t="shared" si="80"/>
        <v>85.12</v>
      </c>
      <c r="X267" s="2" t="str">
        <f t="shared" si="78"/>
        <v/>
      </c>
      <c r="Y267" s="6">
        <f t="shared" si="66"/>
        <v>1056000</v>
      </c>
      <c r="Z267" s="6">
        <f t="shared" si="67"/>
        <v>0</v>
      </c>
      <c r="AA267" s="4">
        <f>SUM(P267:$P$1480)+$Z$25</f>
        <v>1928000.0000000023</v>
      </c>
      <c r="AB267" s="4">
        <f>SUM(V267:$W$1480)</f>
        <v>724822.08000000077</v>
      </c>
      <c r="AC267" s="4">
        <f t="shared" si="79"/>
        <v>872000.00000000233</v>
      </c>
    </row>
    <row r="268" spans="1:29" x14ac:dyDescent="0.15">
      <c r="A268" s="22">
        <v>1</v>
      </c>
      <c r="B268" s="1">
        <v>42755</v>
      </c>
      <c r="C268">
        <v>212.6</v>
      </c>
      <c r="D268">
        <v>213.6</v>
      </c>
      <c r="E268">
        <v>210.9</v>
      </c>
      <c r="F268">
        <v>212.8</v>
      </c>
      <c r="G268">
        <v>110913200</v>
      </c>
      <c r="H268" s="2">
        <f t="shared" si="68"/>
        <v>23602328960</v>
      </c>
      <c r="I268">
        <f t="shared" si="62"/>
        <v>1.2000000000000171</v>
      </c>
      <c r="J268" t="str">
        <f t="shared" si="69"/>
        <v/>
      </c>
      <c r="L268">
        <f t="shared" si="63"/>
        <v>1.2000000000000171</v>
      </c>
      <c r="M268">
        <f t="shared" si="70"/>
        <v>1.2000000000000171</v>
      </c>
      <c r="N268">
        <f t="shared" si="71"/>
        <v>-1.2000000000000171</v>
      </c>
      <c r="O268" s="2">
        <f t="shared" si="64"/>
        <v>5000</v>
      </c>
      <c r="P268" s="2">
        <f t="shared" si="72"/>
        <v>6000.0000000000855</v>
      </c>
      <c r="Q268" s="2">
        <f t="shared" si="65"/>
        <v>1058000</v>
      </c>
      <c r="R268" s="2" t="str">
        <f t="shared" si="73"/>
        <v>kai</v>
      </c>
      <c r="S268" s="2" t="str">
        <f t="shared" si="74"/>
        <v>uri</v>
      </c>
      <c r="T268" s="2" t="str">
        <f t="shared" si="75"/>
        <v>kai</v>
      </c>
      <c r="U268" s="2">
        <f t="shared" si="76"/>
        <v>1058000</v>
      </c>
      <c r="V268" s="2">
        <f t="shared" si="77"/>
        <v>1512</v>
      </c>
      <c r="W268" s="2">
        <f t="shared" si="80"/>
        <v>169.28</v>
      </c>
      <c r="X268" s="2" t="str">
        <f t="shared" si="78"/>
        <v/>
      </c>
      <c r="Y268" s="6">
        <f t="shared" si="66"/>
        <v>1064000</v>
      </c>
      <c r="Z268" s="6">
        <f t="shared" si="67"/>
        <v>0</v>
      </c>
      <c r="AA268" s="4">
        <f>SUM(P268:$P$1480)+$Z$25</f>
        <v>1936000.0000000028</v>
      </c>
      <c r="AB268" s="4">
        <f>SUM(V268:$W$1480)</f>
        <v>724736.96000000078</v>
      </c>
      <c r="AC268" s="4">
        <f t="shared" si="79"/>
        <v>872000.00000000279</v>
      </c>
    </row>
    <row r="269" spans="1:29" x14ac:dyDescent="0.15">
      <c r="A269" s="22">
        <v>1</v>
      </c>
      <c r="B269" s="1">
        <v>42754</v>
      </c>
      <c r="C269">
        <v>210.1</v>
      </c>
      <c r="D269">
        <v>214.3</v>
      </c>
      <c r="E269">
        <v>210</v>
      </c>
      <c r="F269">
        <v>211.6</v>
      </c>
      <c r="G269">
        <v>141546900</v>
      </c>
      <c r="H269" s="2">
        <f t="shared" si="68"/>
        <v>29951324040</v>
      </c>
      <c r="I269">
        <f t="shared" si="62"/>
        <v>4.2999999999999829</v>
      </c>
      <c r="J269" t="str">
        <f t="shared" si="69"/>
        <v>高値超、安値超</v>
      </c>
      <c r="L269">
        <f t="shared" si="63"/>
        <v>-4.2999999999999829</v>
      </c>
      <c r="M269">
        <f t="shared" si="70"/>
        <v>-4.2999999999999829</v>
      </c>
      <c r="N269">
        <f t="shared" si="71"/>
        <v>4.2999999999999829</v>
      </c>
      <c r="O269" s="2">
        <f t="shared" si="64"/>
        <v>5000</v>
      </c>
      <c r="P269" s="2">
        <f t="shared" si="72"/>
        <v>-21499.999999999916</v>
      </c>
      <c r="Q269" s="2">
        <f t="shared" si="65"/>
        <v>1036500</v>
      </c>
      <c r="R269" s="2" t="str">
        <f t="shared" si="73"/>
        <v>uri</v>
      </c>
      <c r="S269" s="2" t="str">
        <f t="shared" si="74"/>
        <v>kai</v>
      </c>
      <c r="T269" s="2" t="str">
        <f t="shared" si="75"/>
        <v>uri</v>
      </c>
      <c r="U269" s="2" t="str">
        <f t="shared" si="76"/>
        <v/>
      </c>
      <c r="V269" s="2" t="str">
        <f t="shared" si="77"/>
        <v/>
      </c>
      <c r="W269" s="2" t="str">
        <f t="shared" si="80"/>
        <v/>
      </c>
      <c r="X269" s="2">
        <f t="shared" si="78"/>
        <v>82.92</v>
      </c>
      <c r="Y269" s="6">
        <f t="shared" si="66"/>
        <v>1058000</v>
      </c>
      <c r="Z269" s="6">
        <f t="shared" si="67"/>
        <v>0</v>
      </c>
      <c r="AA269" s="4">
        <f>SUM(P269:$P$1480)+$Z$25</f>
        <v>1930000.0000000023</v>
      </c>
      <c r="AB269" s="4">
        <f>SUM(V269:$W$1480)</f>
        <v>723055.68000000063</v>
      </c>
      <c r="AC269" s="4">
        <f t="shared" si="79"/>
        <v>872000.00000000233</v>
      </c>
    </row>
    <row r="270" spans="1:29" x14ac:dyDescent="0.15">
      <c r="A270" s="22">
        <v>1</v>
      </c>
      <c r="B270" s="1">
        <v>42753</v>
      </c>
      <c r="C270">
        <v>207.2</v>
      </c>
      <c r="D270">
        <v>208</v>
      </c>
      <c r="E270">
        <v>204.4</v>
      </c>
      <c r="F270">
        <v>207.3</v>
      </c>
      <c r="G270">
        <v>161151800</v>
      </c>
      <c r="H270" s="2">
        <f t="shared" si="68"/>
        <v>33406768140</v>
      </c>
      <c r="I270">
        <f t="shared" si="62"/>
        <v>-1</v>
      </c>
      <c r="J270" t="str">
        <f t="shared" si="69"/>
        <v>高値割、安値割</v>
      </c>
      <c r="L270">
        <f t="shared" si="63"/>
        <v>1</v>
      </c>
      <c r="M270">
        <f t="shared" si="70"/>
        <v>1</v>
      </c>
      <c r="N270">
        <f t="shared" si="71"/>
        <v>-1</v>
      </c>
      <c r="O270" s="2">
        <f t="shared" si="64"/>
        <v>5000</v>
      </c>
      <c r="P270" s="2">
        <f t="shared" si="72"/>
        <v>5000</v>
      </c>
      <c r="Q270" s="2">
        <f t="shared" si="65"/>
        <v>1041500</v>
      </c>
      <c r="R270" s="2" t="str">
        <f t="shared" si="73"/>
        <v>uri</v>
      </c>
      <c r="S270" s="2" t="str">
        <f t="shared" si="74"/>
        <v>kai</v>
      </c>
      <c r="T270" s="2" t="str">
        <f t="shared" si="75"/>
        <v>uri</v>
      </c>
      <c r="U270" s="2">
        <f t="shared" si="76"/>
        <v>1041500</v>
      </c>
      <c r="V270" s="2">
        <f t="shared" si="77"/>
        <v>1512</v>
      </c>
      <c r="W270" s="2" t="str">
        <f t="shared" si="80"/>
        <v/>
      </c>
      <c r="X270" s="2">
        <f t="shared" si="78"/>
        <v>166.64</v>
      </c>
      <c r="Y270" s="6">
        <f t="shared" si="66"/>
        <v>1036500</v>
      </c>
      <c r="Z270" s="6">
        <f t="shared" si="67"/>
        <v>0</v>
      </c>
      <c r="AA270" s="4">
        <f>SUM(P270:$P$1480)+$Z$25</f>
        <v>1951500.0000000023</v>
      </c>
      <c r="AB270" s="4">
        <f>SUM(V270:$W$1480)</f>
        <v>723055.68000000063</v>
      </c>
      <c r="AC270" s="4">
        <f t="shared" si="79"/>
        <v>915000.00000000233</v>
      </c>
    </row>
    <row r="271" spans="1:29" x14ac:dyDescent="0.15">
      <c r="A271" s="22">
        <v>1</v>
      </c>
      <c r="B271" s="1">
        <v>42752</v>
      </c>
      <c r="C271">
        <v>210</v>
      </c>
      <c r="D271">
        <v>210.1</v>
      </c>
      <c r="E271">
        <v>207.1</v>
      </c>
      <c r="F271">
        <v>208.3</v>
      </c>
      <c r="G271">
        <v>147754800</v>
      </c>
      <c r="H271" s="2">
        <f t="shared" si="68"/>
        <v>30777324840</v>
      </c>
      <c r="I271">
        <f t="shared" si="62"/>
        <v>-3.3999999999999773</v>
      </c>
      <c r="J271" t="str">
        <f t="shared" si="69"/>
        <v>高値割、安値割</v>
      </c>
      <c r="L271">
        <f t="shared" si="63"/>
        <v>-3.3999999999999773</v>
      </c>
      <c r="M271">
        <f t="shared" si="70"/>
        <v>-3.3999999999999773</v>
      </c>
      <c r="N271">
        <f t="shared" si="71"/>
        <v>-3.3999999999999773</v>
      </c>
      <c r="O271" s="2">
        <f t="shared" si="64"/>
        <v>5000</v>
      </c>
      <c r="P271" s="2">
        <f t="shared" si="72"/>
        <v>-16999.999999999887</v>
      </c>
      <c r="Q271" s="2">
        <f t="shared" si="65"/>
        <v>1058500</v>
      </c>
      <c r="R271" s="2" t="str">
        <f t="shared" si="73"/>
        <v>kai</v>
      </c>
      <c r="S271" s="2" t="str">
        <f t="shared" si="74"/>
        <v>kai</v>
      </c>
      <c r="T271" s="2" t="str">
        <f t="shared" si="75"/>
        <v>kai</v>
      </c>
      <c r="U271" s="2" t="str">
        <f t="shared" si="76"/>
        <v/>
      </c>
      <c r="V271" s="2" t="str">
        <f t="shared" si="77"/>
        <v/>
      </c>
      <c r="W271" s="2">
        <f t="shared" si="80"/>
        <v>84.68</v>
      </c>
      <c r="X271" s="2" t="str">
        <f t="shared" si="78"/>
        <v/>
      </c>
      <c r="Y271" s="6">
        <f t="shared" si="66"/>
        <v>1041500</v>
      </c>
      <c r="Z271" s="6">
        <f t="shared" si="67"/>
        <v>0</v>
      </c>
      <c r="AA271" s="4">
        <f>SUM(P271:$P$1480)+$Z$25</f>
        <v>1946500.0000000023</v>
      </c>
      <c r="AB271" s="4">
        <f>SUM(V271:$W$1480)</f>
        <v>721543.68000000075</v>
      </c>
      <c r="AC271" s="4">
        <f t="shared" si="79"/>
        <v>905000.00000000233</v>
      </c>
    </row>
    <row r="272" spans="1:29" x14ac:dyDescent="0.15">
      <c r="A272" s="22">
        <v>1</v>
      </c>
      <c r="B272" s="1">
        <v>42751</v>
      </c>
      <c r="C272">
        <v>214.4</v>
      </c>
      <c r="D272">
        <v>214.7</v>
      </c>
      <c r="E272">
        <v>211.4</v>
      </c>
      <c r="F272">
        <v>211.7</v>
      </c>
      <c r="G272">
        <v>107602400</v>
      </c>
      <c r="H272" s="2">
        <f t="shared" si="68"/>
        <v>22779428080</v>
      </c>
      <c r="I272">
        <f t="shared" si="62"/>
        <v>-2.2000000000000171</v>
      </c>
      <c r="J272" t="str">
        <f t="shared" si="69"/>
        <v/>
      </c>
      <c r="L272">
        <f t="shared" si="63"/>
        <v>-2.2000000000000171</v>
      </c>
      <c r="M272">
        <f t="shared" si="70"/>
        <v>-2.2000000000000171</v>
      </c>
      <c r="N272">
        <f t="shared" si="71"/>
        <v>-2.2000000000000171</v>
      </c>
      <c r="O272" s="2">
        <f t="shared" si="64"/>
        <v>5000</v>
      </c>
      <c r="P272" s="2">
        <f t="shared" si="72"/>
        <v>-11000.000000000085</v>
      </c>
      <c r="Q272" s="2">
        <f t="shared" si="65"/>
        <v>1069500</v>
      </c>
      <c r="R272" s="2" t="str">
        <f t="shared" si="73"/>
        <v>kai</v>
      </c>
      <c r="S272" s="2" t="str">
        <f t="shared" si="74"/>
        <v>kai</v>
      </c>
      <c r="T272" s="2" t="str">
        <f t="shared" si="75"/>
        <v>kai</v>
      </c>
      <c r="U272" s="2">
        <f t="shared" si="76"/>
        <v>1069500</v>
      </c>
      <c r="V272" s="2">
        <f t="shared" si="77"/>
        <v>1512</v>
      </c>
      <c r="W272" s="2">
        <f t="shared" si="80"/>
        <v>171.12</v>
      </c>
      <c r="X272" s="2" t="str">
        <f t="shared" si="78"/>
        <v/>
      </c>
      <c r="Y272" s="6">
        <f t="shared" si="66"/>
        <v>1058500</v>
      </c>
      <c r="Z272" s="6">
        <f t="shared" si="67"/>
        <v>0</v>
      </c>
      <c r="AA272" s="4">
        <f>SUM(P272:$P$1480)+$Z$25</f>
        <v>1963500.0000000023</v>
      </c>
      <c r="AB272" s="4">
        <f>SUM(V272:$W$1480)</f>
        <v>721459.0000000007</v>
      </c>
      <c r="AC272" s="4">
        <f t="shared" si="79"/>
        <v>905000.00000000233</v>
      </c>
    </row>
    <row r="273" spans="1:29" x14ac:dyDescent="0.15">
      <c r="A273" s="22">
        <v>1</v>
      </c>
      <c r="B273" s="1">
        <v>42748</v>
      </c>
      <c r="C273">
        <v>212.7</v>
      </c>
      <c r="D273">
        <v>213.9</v>
      </c>
      <c r="E273">
        <v>212.1</v>
      </c>
      <c r="F273">
        <v>213.9</v>
      </c>
      <c r="G273">
        <v>102230200</v>
      </c>
      <c r="H273" s="2">
        <f t="shared" si="68"/>
        <v>21867039780</v>
      </c>
      <c r="I273">
        <f t="shared" si="62"/>
        <v>1.0999999999999943</v>
      </c>
      <c r="J273" t="str">
        <f t="shared" si="69"/>
        <v/>
      </c>
      <c r="L273">
        <f t="shared" si="63"/>
        <v>-1.0999999999999943</v>
      </c>
      <c r="M273">
        <f t="shared" si="70"/>
        <v>-1.0999999999999943</v>
      </c>
      <c r="N273">
        <f t="shared" si="71"/>
        <v>1.0999999999999943</v>
      </c>
      <c r="O273" s="2">
        <f t="shared" si="64"/>
        <v>5000</v>
      </c>
      <c r="P273" s="2">
        <f t="shared" si="72"/>
        <v>-5499.9999999999718</v>
      </c>
      <c r="Q273" s="2">
        <f t="shared" si="65"/>
        <v>1064000</v>
      </c>
      <c r="R273" s="2" t="str">
        <f t="shared" si="73"/>
        <v>uri</v>
      </c>
      <c r="S273" s="2" t="str">
        <f t="shared" si="74"/>
        <v>kai</v>
      </c>
      <c r="T273" s="2" t="str">
        <f t="shared" si="75"/>
        <v>uri</v>
      </c>
      <c r="U273" s="2">
        <f t="shared" si="76"/>
        <v>1064000</v>
      </c>
      <c r="V273" s="2">
        <f t="shared" si="77"/>
        <v>1512</v>
      </c>
      <c r="W273" s="2" t="str">
        <f t="shared" si="80"/>
        <v/>
      </c>
      <c r="X273" s="2">
        <f t="shared" si="78"/>
        <v>170.24</v>
      </c>
      <c r="Y273" s="6">
        <f t="shared" si="66"/>
        <v>1069500</v>
      </c>
      <c r="Z273" s="6">
        <f t="shared" si="67"/>
        <v>0</v>
      </c>
      <c r="AA273" s="4">
        <f>SUM(P273:$P$1480)+$Z$25</f>
        <v>1974500.0000000023</v>
      </c>
      <c r="AB273" s="4">
        <f>SUM(V273:$W$1480)</f>
        <v>719775.8800000007</v>
      </c>
      <c r="AC273" s="4">
        <f t="shared" si="79"/>
        <v>905000.00000000233</v>
      </c>
    </row>
    <row r="274" spans="1:29" x14ac:dyDescent="0.15">
      <c r="A274" s="22">
        <v>1</v>
      </c>
      <c r="B274" s="1">
        <v>42747</v>
      </c>
      <c r="C274">
        <v>214</v>
      </c>
      <c r="D274">
        <v>214.3</v>
      </c>
      <c r="E274">
        <v>211.6</v>
      </c>
      <c r="F274">
        <v>212.8</v>
      </c>
      <c r="G274">
        <v>136269800</v>
      </c>
      <c r="H274" s="2">
        <f t="shared" si="68"/>
        <v>28998213440</v>
      </c>
      <c r="I274">
        <f t="shared" si="62"/>
        <v>-2.7999999999999829</v>
      </c>
      <c r="J274" t="str">
        <f t="shared" si="69"/>
        <v>高値割、安値割</v>
      </c>
      <c r="L274">
        <f t="shared" si="63"/>
        <v>-2.7999999999999829</v>
      </c>
      <c r="M274">
        <f t="shared" si="70"/>
        <v>-2.7999999999999829</v>
      </c>
      <c r="N274">
        <f t="shared" si="71"/>
        <v>2.7999999999999829</v>
      </c>
      <c r="O274" s="2">
        <f t="shared" si="64"/>
        <v>5000</v>
      </c>
      <c r="P274" s="2">
        <f t="shared" si="72"/>
        <v>-13999.999999999915</v>
      </c>
      <c r="Q274" s="2">
        <f t="shared" si="65"/>
        <v>1078000</v>
      </c>
      <c r="R274" s="2" t="str">
        <f t="shared" si="73"/>
        <v>kai</v>
      </c>
      <c r="S274" s="2" t="str">
        <f t="shared" si="74"/>
        <v>uri</v>
      </c>
      <c r="T274" s="2" t="str">
        <f t="shared" si="75"/>
        <v>kai</v>
      </c>
      <c r="U274" s="2">
        <f t="shared" si="76"/>
        <v>1078000</v>
      </c>
      <c r="V274" s="2">
        <f t="shared" si="77"/>
        <v>1512</v>
      </c>
      <c r="W274" s="2">
        <f t="shared" si="80"/>
        <v>172.48</v>
      </c>
      <c r="X274" s="2" t="str">
        <f t="shared" si="78"/>
        <v/>
      </c>
      <c r="Y274" s="6">
        <f t="shared" si="66"/>
        <v>1064000</v>
      </c>
      <c r="Z274" s="6">
        <f t="shared" si="67"/>
        <v>0</v>
      </c>
      <c r="AA274" s="4">
        <f>SUM(P274:$P$1480)+$Z$25</f>
        <v>1980000.0000000023</v>
      </c>
      <c r="AB274" s="4">
        <f>SUM(V274:$W$1480)</f>
        <v>718263.8800000007</v>
      </c>
      <c r="AC274" s="4">
        <f t="shared" si="79"/>
        <v>916000.00000000233</v>
      </c>
    </row>
    <row r="275" spans="1:29" x14ac:dyDescent="0.15">
      <c r="A275" s="22">
        <v>1</v>
      </c>
      <c r="B275" s="1">
        <v>42746</v>
      </c>
      <c r="C275">
        <v>213.3</v>
      </c>
      <c r="D275">
        <v>215.9</v>
      </c>
      <c r="E275">
        <v>213.1</v>
      </c>
      <c r="F275">
        <v>215.6</v>
      </c>
      <c r="G275">
        <v>121067600</v>
      </c>
      <c r="H275" s="2">
        <f t="shared" si="68"/>
        <v>26102174560</v>
      </c>
      <c r="I275">
        <f t="shared" si="62"/>
        <v>3.5</v>
      </c>
      <c r="J275" t="str">
        <f t="shared" si="69"/>
        <v>高値超、安値超</v>
      </c>
      <c r="L275">
        <f t="shared" si="63"/>
        <v>-3.5</v>
      </c>
      <c r="M275">
        <f t="shared" si="70"/>
        <v>-3.5</v>
      </c>
      <c r="N275">
        <f t="shared" si="71"/>
        <v>3.5</v>
      </c>
      <c r="O275" s="2">
        <f t="shared" si="64"/>
        <v>5000</v>
      </c>
      <c r="P275" s="2">
        <f t="shared" si="72"/>
        <v>-17500</v>
      </c>
      <c r="Q275" s="2">
        <f t="shared" si="65"/>
        <v>1060500</v>
      </c>
      <c r="R275" s="2" t="str">
        <f t="shared" si="73"/>
        <v>uri</v>
      </c>
      <c r="S275" s="2" t="str">
        <f t="shared" si="74"/>
        <v>kai</v>
      </c>
      <c r="T275" s="2" t="str">
        <f t="shared" si="75"/>
        <v>uri</v>
      </c>
      <c r="U275" s="2" t="str">
        <f t="shared" si="76"/>
        <v/>
      </c>
      <c r="V275" s="2" t="str">
        <f t="shared" si="77"/>
        <v/>
      </c>
      <c r="W275" s="2" t="str">
        <f t="shared" si="80"/>
        <v/>
      </c>
      <c r="X275" s="2">
        <f t="shared" si="78"/>
        <v>84.84</v>
      </c>
      <c r="Y275" s="6">
        <f t="shared" si="66"/>
        <v>1078000</v>
      </c>
      <c r="Z275" s="6">
        <f t="shared" si="67"/>
        <v>0</v>
      </c>
      <c r="AA275" s="4">
        <f>SUM(P275:$P$1480)+$Z$25</f>
        <v>1994000.0000000023</v>
      </c>
      <c r="AB275" s="4">
        <f>SUM(V275:$W$1480)</f>
        <v>716579.40000000084</v>
      </c>
      <c r="AC275" s="4">
        <f t="shared" si="79"/>
        <v>916000.00000000233</v>
      </c>
    </row>
    <row r="276" spans="1:29" x14ac:dyDescent="0.15">
      <c r="A276" s="22">
        <v>2</v>
      </c>
      <c r="B276" s="1">
        <v>42745</v>
      </c>
      <c r="C276">
        <v>213.6</v>
      </c>
      <c r="D276">
        <v>214.3</v>
      </c>
      <c r="E276">
        <v>212.1</v>
      </c>
      <c r="F276">
        <v>212.1</v>
      </c>
      <c r="G276">
        <v>121214700</v>
      </c>
      <c r="H276" s="2">
        <f t="shared" si="68"/>
        <v>25709637870</v>
      </c>
      <c r="I276">
        <f t="shared" si="62"/>
        <v>-2.3000000000000114</v>
      </c>
      <c r="J276" t="str">
        <f t="shared" si="69"/>
        <v>高値割、安値割</v>
      </c>
      <c r="L276">
        <f t="shared" si="63"/>
        <v>2.3000000000000114</v>
      </c>
      <c r="M276">
        <f t="shared" si="70"/>
        <v>2.3000000000000114</v>
      </c>
      <c r="N276">
        <f t="shared" si="71"/>
        <v>-2.3000000000000114</v>
      </c>
      <c r="O276" s="2">
        <f t="shared" si="64"/>
        <v>5000</v>
      </c>
      <c r="P276" s="2">
        <f t="shared" si="72"/>
        <v>11500.000000000056</v>
      </c>
      <c r="Q276" s="2">
        <f t="shared" si="65"/>
        <v>1072000</v>
      </c>
      <c r="R276" s="2" t="str">
        <f t="shared" si="73"/>
        <v>uri</v>
      </c>
      <c r="S276" s="2" t="str">
        <f t="shared" si="74"/>
        <v>kai</v>
      </c>
      <c r="T276" s="2" t="str">
        <f t="shared" si="75"/>
        <v>uri</v>
      </c>
      <c r="U276" s="2">
        <f t="shared" si="76"/>
        <v>1072000</v>
      </c>
      <c r="V276" s="2">
        <f t="shared" si="77"/>
        <v>1512</v>
      </c>
      <c r="W276" s="2" t="str">
        <f t="shared" si="80"/>
        <v/>
      </c>
      <c r="X276" s="2">
        <f t="shared" si="78"/>
        <v>171.52</v>
      </c>
      <c r="Y276" s="6">
        <f t="shared" si="66"/>
        <v>1060500</v>
      </c>
      <c r="Z276" s="6">
        <f t="shared" si="67"/>
        <v>0</v>
      </c>
      <c r="AA276" s="4">
        <f>SUM(P276:$P$1480)+$Z$25</f>
        <v>2011500.0000000023</v>
      </c>
      <c r="AB276" s="4">
        <f>SUM(V276:$W$1480)</f>
        <v>716579.40000000084</v>
      </c>
      <c r="AC276" s="4">
        <f t="shared" si="79"/>
        <v>951000.00000000233</v>
      </c>
    </row>
    <row r="277" spans="1:29" x14ac:dyDescent="0.15">
      <c r="A277" s="22">
        <v>2</v>
      </c>
      <c r="B277" s="1">
        <v>42741</v>
      </c>
      <c r="C277">
        <v>213.9</v>
      </c>
      <c r="D277">
        <v>215.1</v>
      </c>
      <c r="E277">
        <v>212.9</v>
      </c>
      <c r="F277">
        <v>214.4</v>
      </c>
      <c r="G277">
        <v>127594300</v>
      </c>
      <c r="H277" s="2">
        <f t="shared" si="68"/>
        <v>27356217920</v>
      </c>
      <c r="I277">
        <f t="shared" si="62"/>
        <v>-2.0999999999999943</v>
      </c>
      <c r="J277" t="str">
        <f t="shared" si="69"/>
        <v>高値割、安値割</v>
      </c>
      <c r="L277">
        <f t="shared" si="63"/>
        <v>-2.0999999999999943</v>
      </c>
      <c r="M277">
        <f t="shared" si="70"/>
        <v>-2.0999999999999943</v>
      </c>
      <c r="N277">
        <f t="shared" si="71"/>
        <v>2.0999999999999943</v>
      </c>
      <c r="O277" s="2">
        <f t="shared" si="64"/>
        <v>5000</v>
      </c>
      <c r="P277" s="2">
        <f t="shared" si="72"/>
        <v>-10499.999999999971</v>
      </c>
      <c r="Q277" s="2">
        <f t="shared" si="65"/>
        <v>1082500</v>
      </c>
      <c r="R277" s="2" t="str">
        <f t="shared" si="73"/>
        <v>kai</v>
      </c>
      <c r="S277" s="2" t="str">
        <f t="shared" si="74"/>
        <v>uri</v>
      </c>
      <c r="T277" s="2" t="str">
        <f t="shared" si="75"/>
        <v>kai</v>
      </c>
      <c r="U277" s="2" t="str">
        <f t="shared" si="76"/>
        <v/>
      </c>
      <c r="V277" s="2" t="str">
        <f t="shared" si="77"/>
        <v/>
      </c>
      <c r="W277" s="2">
        <f t="shared" si="80"/>
        <v>86.6</v>
      </c>
      <c r="X277" s="2" t="str">
        <f t="shared" si="78"/>
        <v/>
      </c>
      <c r="Y277" s="6">
        <f t="shared" si="66"/>
        <v>1072000</v>
      </c>
      <c r="Z277" s="6">
        <f t="shared" si="67"/>
        <v>0</v>
      </c>
      <c r="AA277" s="4">
        <f>SUM(P277:$P$1480)+$Z$25</f>
        <v>2000000.0000000023</v>
      </c>
      <c r="AB277" s="4">
        <f>SUM(V277:$W$1480)</f>
        <v>715067.40000000084</v>
      </c>
      <c r="AC277" s="4">
        <f t="shared" si="79"/>
        <v>928000.00000000233</v>
      </c>
    </row>
    <row r="278" spans="1:29" x14ac:dyDescent="0.15">
      <c r="A278" s="22">
        <v>2</v>
      </c>
      <c r="B278" s="1">
        <v>42740</v>
      </c>
      <c r="C278">
        <v>217</v>
      </c>
      <c r="D278">
        <v>217.2</v>
      </c>
      <c r="E278">
        <v>215</v>
      </c>
      <c r="F278">
        <v>216.5</v>
      </c>
      <c r="G278">
        <v>135447400</v>
      </c>
      <c r="H278" s="2">
        <f t="shared" si="68"/>
        <v>29324362100</v>
      </c>
      <c r="I278">
        <f t="shared" si="62"/>
        <v>0.80000000000001137</v>
      </c>
      <c r="J278" t="str">
        <f t="shared" si="69"/>
        <v>高値超、安値超</v>
      </c>
      <c r="L278">
        <f t="shared" si="63"/>
        <v>0.80000000000001137</v>
      </c>
      <c r="M278">
        <f t="shared" si="70"/>
        <v>0.80000000000001137</v>
      </c>
      <c r="N278">
        <f t="shared" si="71"/>
        <v>-0.80000000000001137</v>
      </c>
      <c r="O278" s="2">
        <f t="shared" si="64"/>
        <v>5000</v>
      </c>
      <c r="P278" s="2">
        <f t="shared" si="72"/>
        <v>4000.0000000000568</v>
      </c>
      <c r="Q278" s="2">
        <f t="shared" si="65"/>
        <v>1078500</v>
      </c>
      <c r="R278" s="2" t="str">
        <f t="shared" si="73"/>
        <v>kai</v>
      </c>
      <c r="S278" s="2" t="str">
        <f t="shared" si="74"/>
        <v>uri</v>
      </c>
      <c r="T278" s="2" t="str">
        <f t="shared" si="75"/>
        <v>kai</v>
      </c>
      <c r="U278" s="2">
        <f t="shared" si="76"/>
        <v>1078500</v>
      </c>
      <c r="V278" s="2">
        <f t="shared" si="77"/>
        <v>1512</v>
      </c>
      <c r="W278" s="2">
        <f t="shared" si="80"/>
        <v>172.56</v>
      </c>
      <c r="X278" s="2" t="str">
        <f t="shared" si="78"/>
        <v/>
      </c>
      <c r="Y278" s="6">
        <f t="shared" si="66"/>
        <v>1082500</v>
      </c>
      <c r="Z278" s="6">
        <f t="shared" si="67"/>
        <v>0</v>
      </c>
      <c r="AA278" s="4">
        <f>SUM(P278:$P$1480)+$Z$25</f>
        <v>2010500.0000000023</v>
      </c>
      <c r="AB278" s="4">
        <f>SUM(V278:$W$1480)</f>
        <v>714980.80000000075</v>
      </c>
      <c r="AC278" s="4">
        <f t="shared" si="79"/>
        <v>928000.00000000233</v>
      </c>
    </row>
    <row r="279" spans="1:29" x14ac:dyDescent="0.15">
      <c r="A279" s="22">
        <v>2</v>
      </c>
      <c r="B279" s="1">
        <v>42739</v>
      </c>
      <c r="C279">
        <v>214</v>
      </c>
      <c r="D279">
        <v>216.6</v>
      </c>
      <c r="E279">
        <v>213.4</v>
      </c>
      <c r="F279">
        <v>215.7</v>
      </c>
      <c r="G279">
        <v>182740100</v>
      </c>
      <c r="H279" s="2">
        <f t="shared" si="68"/>
        <v>39417039570</v>
      </c>
      <c r="I279">
        <f t="shared" si="62"/>
        <v>5.8999999999999773</v>
      </c>
      <c r="J279" t="str">
        <f t="shared" si="69"/>
        <v>高値超、安値超</v>
      </c>
      <c r="L279">
        <f t="shared" si="63"/>
        <v>-5.8999999999999773</v>
      </c>
      <c r="M279">
        <f t="shared" si="70"/>
        <v>-5.8999999999999773</v>
      </c>
      <c r="N279">
        <f t="shared" si="71"/>
        <v>5.8999999999999773</v>
      </c>
      <c r="O279" s="2">
        <f t="shared" si="64"/>
        <v>5000</v>
      </c>
      <c r="P279" s="2">
        <f t="shared" si="72"/>
        <v>-29499.999999999887</v>
      </c>
      <c r="Q279" s="2">
        <f t="shared" si="65"/>
        <v>1049000</v>
      </c>
      <c r="R279" s="2" t="str">
        <f t="shared" si="73"/>
        <v>uri</v>
      </c>
      <c r="S279" s="2" t="str">
        <f t="shared" si="74"/>
        <v>kai</v>
      </c>
      <c r="T279" s="2" t="str">
        <f t="shared" si="75"/>
        <v>uri</v>
      </c>
      <c r="U279" s="2" t="str">
        <f t="shared" si="76"/>
        <v/>
      </c>
      <c r="V279" s="2" t="str">
        <f t="shared" si="77"/>
        <v/>
      </c>
      <c r="W279" s="2" t="str">
        <f t="shared" si="80"/>
        <v/>
      </c>
      <c r="X279" s="2">
        <f t="shared" si="78"/>
        <v>83.92</v>
      </c>
      <c r="Y279" s="6">
        <f t="shared" si="66"/>
        <v>1078500</v>
      </c>
      <c r="Z279" s="6">
        <f t="shared" si="67"/>
        <v>0</v>
      </c>
      <c r="AA279" s="4">
        <f>SUM(P279:$P$1480)+$Z$25</f>
        <v>2006500.0000000019</v>
      </c>
      <c r="AB279" s="4">
        <f>SUM(V279:$W$1480)</f>
        <v>713296.24000000069</v>
      </c>
      <c r="AC279" s="4">
        <f t="shared" si="79"/>
        <v>928000.00000000186</v>
      </c>
    </row>
    <row r="280" spans="1:29" x14ac:dyDescent="0.15">
      <c r="A280" s="22">
        <v>2</v>
      </c>
      <c r="B280" s="1">
        <v>42734</v>
      </c>
      <c r="C280">
        <v>206.3</v>
      </c>
      <c r="D280">
        <v>210.9</v>
      </c>
      <c r="E280">
        <v>206</v>
      </c>
      <c r="F280">
        <v>209.8</v>
      </c>
      <c r="G280">
        <v>134881600</v>
      </c>
      <c r="H280" s="2">
        <f t="shared" si="68"/>
        <v>28298159680</v>
      </c>
      <c r="I280">
        <f t="shared" si="62"/>
        <v>0.60000000000002274</v>
      </c>
      <c r="J280" t="str">
        <f t="shared" si="69"/>
        <v>高値割、安値割</v>
      </c>
      <c r="L280">
        <f t="shared" si="63"/>
        <v>-0.60000000000002274</v>
      </c>
      <c r="M280">
        <f t="shared" si="70"/>
        <v>-0.60000000000002274</v>
      </c>
      <c r="N280">
        <f t="shared" si="71"/>
        <v>0.60000000000002274</v>
      </c>
      <c r="O280" s="2">
        <f t="shared" si="64"/>
        <v>5000</v>
      </c>
      <c r="P280" s="2">
        <f t="shared" si="72"/>
        <v>-3000.0000000001137</v>
      </c>
      <c r="Q280" s="2">
        <f t="shared" si="65"/>
        <v>1046000</v>
      </c>
      <c r="R280" s="2" t="str">
        <f t="shared" si="73"/>
        <v>uri</v>
      </c>
      <c r="S280" s="2" t="str">
        <f t="shared" si="74"/>
        <v>kai</v>
      </c>
      <c r="T280" s="2" t="str">
        <f t="shared" si="75"/>
        <v>uri</v>
      </c>
      <c r="U280" s="2">
        <f t="shared" si="76"/>
        <v>1046000</v>
      </c>
      <c r="V280" s="2">
        <f t="shared" si="77"/>
        <v>1512</v>
      </c>
      <c r="W280" s="2" t="str">
        <f t="shared" si="80"/>
        <v/>
      </c>
      <c r="X280" s="2">
        <f t="shared" si="78"/>
        <v>167.36</v>
      </c>
      <c r="Y280" s="6">
        <f t="shared" si="66"/>
        <v>1049000</v>
      </c>
      <c r="Z280" s="6">
        <f t="shared" si="67"/>
        <v>0</v>
      </c>
      <c r="AA280" s="4">
        <f>SUM(P280:$P$1480)+$Z$25</f>
        <v>2036000.0000000023</v>
      </c>
      <c r="AB280" s="4">
        <f>SUM(V280:$W$1480)</f>
        <v>713296.24000000069</v>
      </c>
      <c r="AC280" s="4">
        <f t="shared" si="79"/>
        <v>987000.00000000233</v>
      </c>
    </row>
    <row r="281" spans="1:29" x14ac:dyDescent="0.15">
      <c r="A281" s="22">
        <v>2</v>
      </c>
      <c r="B281" s="1">
        <v>42733</v>
      </c>
      <c r="C281">
        <v>212.4</v>
      </c>
      <c r="D281">
        <v>212.5</v>
      </c>
      <c r="E281">
        <v>208.2</v>
      </c>
      <c r="F281">
        <v>209.2</v>
      </c>
      <c r="G281">
        <v>178763900</v>
      </c>
      <c r="H281" s="2">
        <f t="shared" si="68"/>
        <v>37397407880</v>
      </c>
      <c r="I281">
        <f t="shared" si="62"/>
        <v>-5.3000000000000114</v>
      </c>
      <c r="J281" t="str">
        <f t="shared" si="69"/>
        <v>高値割、安値割</v>
      </c>
      <c r="L281">
        <f t="shared" si="63"/>
        <v>-5.3000000000000114</v>
      </c>
      <c r="M281">
        <f t="shared" si="70"/>
        <v>-5.3000000000000114</v>
      </c>
      <c r="N281">
        <f t="shared" si="71"/>
        <v>-5.3000000000000114</v>
      </c>
      <c r="O281" s="2">
        <f t="shared" si="64"/>
        <v>5000</v>
      </c>
      <c r="P281" s="2">
        <f t="shared" si="72"/>
        <v>-26500.000000000058</v>
      </c>
      <c r="Q281" s="2">
        <f t="shared" si="65"/>
        <v>1072500</v>
      </c>
      <c r="R281" s="2" t="str">
        <f t="shared" si="73"/>
        <v>kai</v>
      </c>
      <c r="S281" s="2" t="str">
        <f t="shared" si="74"/>
        <v>kai</v>
      </c>
      <c r="T281" s="2" t="str">
        <f t="shared" si="75"/>
        <v>kai</v>
      </c>
      <c r="U281" s="2" t="str">
        <f t="shared" si="76"/>
        <v/>
      </c>
      <c r="V281" s="2" t="str">
        <f t="shared" si="77"/>
        <v/>
      </c>
      <c r="W281" s="2">
        <f t="shared" si="80"/>
        <v>85.8</v>
      </c>
      <c r="X281" s="2" t="str">
        <f t="shared" si="78"/>
        <v/>
      </c>
      <c r="Y281" s="6">
        <f t="shared" si="66"/>
        <v>1046000</v>
      </c>
      <c r="Z281" s="6">
        <f t="shared" si="67"/>
        <v>0</v>
      </c>
      <c r="AA281" s="4">
        <f>SUM(P281:$P$1480)+$Z$25</f>
        <v>2039000.0000000023</v>
      </c>
      <c r="AB281" s="4">
        <f>SUM(V281:$W$1480)</f>
        <v>711784.24000000081</v>
      </c>
      <c r="AC281" s="4">
        <f t="shared" si="79"/>
        <v>993000.00000000233</v>
      </c>
    </row>
    <row r="282" spans="1:29" x14ac:dyDescent="0.15">
      <c r="A282" s="22">
        <v>2</v>
      </c>
      <c r="B282" s="1">
        <v>42732</v>
      </c>
      <c r="C282">
        <v>216.5</v>
      </c>
      <c r="D282">
        <v>216.8</v>
      </c>
      <c r="E282">
        <v>214</v>
      </c>
      <c r="F282">
        <v>214.5</v>
      </c>
      <c r="G282">
        <v>100763000</v>
      </c>
      <c r="H282" s="2">
        <f t="shared" si="68"/>
        <v>21613663500</v>
      </c>
      <c r="I282">
        <f t="shared" ref="I282:I345" si="81">IF(F283="","",F282-F283)</f>
        <v>-1.1999999999999886</v>
      </c>
      <c r="J282" t="str">
        <f t="shared" si="69"/>
        <v/>
      </c>
      <c r="L282">
        <f t="shared" ref="L282:L345" si="82">IF($M$25&gt;$N$25,M282,N282)</f>
        <v>-1.1999999999999886</v>
      </c>
      <c r="M282">
        <f t="shared" si="70"/>
        <v>-1.1999999999999886</v>
      </c>
      <c r="N282">
        <f t="shared" si="71"/>
        <v>-1.1999999999999886</v>
      </c>
      <c r="O282" s="2">
        <f t="shared" ref="O282:O345" si="83">$B$3*1</f>
        <v>5000</v>
      </c>
      <c r="P282" s="2">
        <f t="shared" si="72"/>
        <v>-5999.9999999999436</v>
      </c>
      <c r="Q282" s="2">
        <f t="shared" ref="Q282:Q345" si="84">IF(L283&lt;&gt;"",F283*O282,0)</f>
        <v>1078500</v>
      </c>
      <c r="R282" s="2" t="str">
        <f t="shared" si="73"/>
        <v>kai</v>
      </c>
      <c r="S282" s="2" t="str">
        <f t="shared" si="74"/>
        <v>kai</v>
      </c>
      <c r="T282" s="2" t="str">
        <f t="shared" si="75"/>
        <v>kai</v>
      </c>
      <c r="U282" s="2">
        <f t="shared" si="76"/>
        <v>1078500</v>
      </c>
      <c r="V282" s="2">
        <f t="shared" si="77"/>
        <v>1512</v>
      </c>
      <c r="W282" s="2">
        <f t="shared" si="80"/>
        <v>172.56</v>
      </c>
      <c r="X282" s="2" t="str">
        <f t="shared" si="78"/>
        <v/>
      </c>
      <c r="Y282" s="6">
        <f t="shared" ref="Y282:Y345" si="85">+F282*$B$3</f>
        <v>1072500</v>
      </c>
      <c r="Z282" s="6">
        <f t="shared" ref="Z282:Z345" si="86">IF(AND(Y282&gt;0,Y283=0),Y282,0)</f>
        <v>0</v>
      </c>
      <c r="AA282" s="4">
        <f>SUM(P282:$P$1480)+$Z$25</f>
        <v>2065500.0000000023</v>
      </c>
      <c r="AB282" s="4">
        <f>SUM(V282:$W$1480)</f>
        <v>711698.44000000076</v>
      </c>
      <c r="AC282" s="4">
        <f t="shared" si="79"/>
        <v>993000.00000000233</v>
      </c>
    </row>
    <row r="283" spans="1:29" x14ac:dyDescent="0.15">
      <c r="A283" s="22">
        <v>2</v>
      </c>
      <c r="B283" s="1">
        <v>42731</v>
      </c>
      <c r="C283">
        <v>214</v>
      </c>
      <c r="D283">
        <v>217.7</v>
      </c>
      <c r="E283">
        <v>213.6</v>
      </c>
      <c r="F283">
        <v>215.7</v>
      </c>
      <c r="G283">
        <v>152006300</v>
      </c>
      <c r="H283" s="2">
        <f t="shared" ref="H283:H346" si="87">+F283*G283</f>
        <v>32787758910</v>
      </c>
      <c r="I283">
        <f t="shared" si="81"/>
        <v>0.79999999999998295</v>
      </c>
      <c r="J283" t="str">
        <f t="shared" ref="J283:J346" si="88">IF(AND(D283&lt;D284,E283&lt;E284,AVERAGE(H283:H292)&gt;50000000),"高値割、安値割",IF(AND(D283&gt;D284,E283&gt;E284,AVERAGE(H283:H292)&gt;50000000),"高値超、安値超",""))</f>
        <v/>
      </c>
      <c r="L283">
        <f t="shared" si="82"/>
        <v>-0.79999999999998295</v>
      </c>
      <c r="M283">
        <f t="shared" ref="M283:M346" si="89">IF(F284="",0,IF(J284="高値割、安値割",F284-F283,-F284+F283))</f>
        <v>-0.79999999999998295</v>
      </c>
      <c r="N283">
        <f t="shared" ref="N283:N346" si="90">IF(F284="",0,IF(J284&lt;&gt;"高値超、安値超",-F284+F283,F284-F283))</f>
        <v>0.79999999999998295</v>
      </c>
      <c r="O283" s="2">
        <f t="shared" si="83"/>
        <v>5000</v>
      </c>
      <c r="P283" s="2">
        <f t="shared" ref="P283:P346" si="91">IF(L283&lt;&gt;"",L283*O283,"")</f>
        <v>-3999.9999999999145</v>
      </c>
      <c r="Q283" s="2">
        <f t="shared" si="84"/>
        <v>1074500</v>
      </c>
      <c r="R283" s="2" t="str">
        <f t="shared" ref="R283:R346" si="92">IF(J284="高値割、安値割","uri","kai")</f>
        <v>uri</v>
      </c>
      <c r="S283" s="2" t="str">
        <f t="shared" ref="S283:S346" si="93">IF(J284="高値超、安値超","uri","kai")</f>
        <v>kai</v>
      </c>
      <c r="T283" s="2" t="str">
        <f t="shared" ref="T283:T346" si="94">IF($M$25&gt;$N$25,R283,S283)</f>
        <v>uri</v>
      </c>
      <c r="U283" s="2" t="str">
        <f t="shared" ref="U283:U346" si="95">IF(T283&lt;&gt;T284,Q283*1,"")</f>
        <v/>
      </c>
      <c r="V283" s="2" t="str">
        <f t="shared" ref="V283:V346" si="96">IF(U283="","",IF(U283&lt;$AD$26,$AE$26,IF(U283&lt;$AD$27,$AE$27,IF(U283&lt;$AD$28,$AE$28,IF(U283&lt;$AD$29,$AE$29,IF(U283&lt;$AD$30,$AE$30,IF(U283&lt;$AD$31,$AE$31,$AE$32))))))*2)</f>
        <v/>
      </c>
      <c r="W283" s="2" t="str">
        <f t="shared" si="80"/>
        <v/>
      </c>
      <c r="X283" s="2">
        <f t="shared" ref="X283:X346" si="97">IF(AND(T284&lt;&gt;"uri",T283="uri"),Q283*2%/250*2,IF(AND(T284="uri",T283="uri"),Q283*2%/250,""))</f>
        <v>85.96</v>
      </c>
      <c r="Y283" s="6">
        <f t="shared" si="85"/>
        <v>1078500</v>
      </c>
      <c r="Z283" s="6">
        <f t="shared" si="86"/>
        <v>0</v>
      </c>
      <c r="AA283" s="4">
        <f>SUM(P283:$P$1480)+$Z$25</f>
        <v>2071500.0000000023</v>
      </c>
      <c r="AB283" s="4">
        <f>SUM(V283:$W$1480)</f>
        <v>710013.8800000007</v>
      </c>
      <c r="AC283" s="4">
        <f t="shared" ref="AC283:AC346" si="98">+AA283-Y283</f>
        <v>993000.00000000233</v>
      </c>
    </row>
    <row r="284" spans="1:29" x14ac:dyDescent="0.15">
      <c r="A284" s="22">
        <v>2</v>
      </c>
      <c r="B284" s="1">
        <v>42730</v>
      </c>
      <c r="C284">
        <v>215.1</v>
      </c>
      <c r="D284">
        <v>216.1</v>
      </c>
      <c r="E284">
        <v>213.8</v>
      </c>
      <c r="F284">
        <v>214.9</v>
      </c>
      <c r="G284">
        <v>136289000</v>
      </c>
      <c r="H284" s="2">
        <f t="shared" si="87"/>
        <v>29288506100</v>
      </c>
      <c r="I284">
        <f t="shared" si="81"/>
        <v>-2.2999999999999829</v>
      </c>
      <c r="J284" t="str">
        <f t="shared" si="88"/>
        <v>高値割、安値割</v>
      </c>
      <c r="L284">
        <f t="shared" si="82"/>
        <v>2.2999999999999829</v>
      </c>
      <c r="M284">
        <f t="shared" si="89"/>
        <v>2.2999999999999829</v>
      </c>
      <c r="N284">
        <f t="shared" si="90"/>
        <v>-2.2999999999999829</v>
      </c>
      <c r="O284" s="2">
        <f t="shared" si="83"/>
        <v>5000</v>
      </c>
      <c r="P284" s="2">
        <f t="shared" si="91"/>
        <v>11499.999999999915</v>
      </c>
      <c r="Q284" s="2">
        <f t="shared" si="84"/>
        <v>1086000</v>
      </c>
      <c r="R284" s="2" t="str">
        <f t="shared" si="92"/>
        <v>uri</v>
      </c>
      <c r="S284" s="2" t="str">
        <f t="shared" si="93"/>
        <v>kai</v>
      </c>
      <c r="T284" s="2" t="str">
        <f t="shared" si="94"/>
        <v>uri</v>
      </c>
      <c r="U284" s="2">
        <f t="shared" si="95"/>
        <v>1086000</v>
      </c>
      <c r="V284" s="2">
        <f t="shared" si="96"/>
        <v>1512</v>
      </c>
      <c r="W284" s="2" t="str">
        <f t="shared" si="80"/>
        <v/>
      </c>
      <c r="X284" s="2">
        <f t="shared" si="97"/>
        <v>173.76</v>
      </c>
      <c r="Y284" s="6">
        <f t="shared" si="85"/>
        <v>1074500</v>
      </c>
      <c r="Z284" s="6">
        <f t="shared" si="86"/>
        <v>0</v>
      </c>
      <c r="AA284" s="4">
        <f>SUM(P284:$P$1480)+$Z$25</f>
        <v>2075500.0000000023</v>
      </c>
      <c r="AB284" s="4">
        <f>SUM(V284:$W$1480)</f>
        <v>710013.8800000007</v>
      </c>
      <c r="AC284" s="4">
        <f t="shared" si="98"/>
        <v>1001000.0000000023</v>
      </c>
    </row>
    <row r="285" spans="1:29" x14ac:dyDescent="0.15">
      <c r="A285" s="22">
        <v>2</v>
      </c>
      <c r="B285" s="1">
        <v>42726</v>
      </c>
      <c r="C285">
        <v>218</v>
      </c>
      <c r="D285">
        <v>218.3</v>
      </c>
      <c r="E285">
        <v>214.3</v>
      </c>
      <c r="F285">
        <v>217.2</v>
      </c>
      <c r="G285">
        <v>173835100</v>
      </c>
      <c r="H285" s="2">
        <f t="shared" si="87"/>
        <v>37756983720</v>
      </c>
      <c r="I285">
        <f t="shared" si="81"/>
        <v>-2</v>
      </c>
      <c r="J285" t="str">
        <f t="shared" si="88"/>
        <v>高値割、安値割</v>
      </c>
      <c r="L285">
        <f t="shared" si="82"/>
        <v>-2</v>
      </c>
      <c r="M285">
        <f t="shared" si="89"/>
        <v>-2</v>
      </c>
      <c r="N285">
        <f t="shared" si="90"/>
        <v>2</v>
      </c>
      <c r="O285" s="2">
        <f t="shared" si="83"/>
        <v>5000</v>
      </c>
      <c r="P285" s="2">
        <f t="shared" si="91"/>
        <v>-10000</v>
      </c>
      <c r="Q285" s="2">
        <f t="shared" si="84"/>
        <v>1096000</v>
      </c>
      <c r="R285" s="2" t="str">
        <f t="shared" si="92"/>
        <v>kai</v>
      </c>
      <c r="S285" s="2" t="str">
        <f t="shared" si="93"/>
        <v>uri</v>
      </c>
      <c r="T285" s="2" t="str">
        <f t="shared" si="94"/>
        <v>kai</v>
      </c>
      <c r="U285" s="2">
        <f t="shared" si="95"/>
        <v>1096000</v>
      </c>
      <c r="V285" s="2">
        <f t="shared" si="96"/>
        <v>1512</v>
      </c>
      <c r="W285" s="2">
        <f t="shared" si="80"/>
        <v>175.36</v>
      </c>
      <c r="X285" s="2" t="str">
        <f t="shared" si="97"/>
        <v/>
      </c>
      <c r="Y285" s="6">
        <f t="shared" si="85"/>
        <v>1086000</v>
      </c>
      <c r="Z285" s="6">
        <f t="shared" si="86"/>
        <v>0</v>
      </c>
      <c r="AA285" s="4">
        <f>SUM(P285:$P$1480)+$Z$25</f>
        <v>2064000.0000000023</v>
      </c>
      <c r="AB285" s="4">
        <f>SUM(V285:$W$1480)</f>
        <v>708501.8800000007</v>
      </c>
      <c r="AC285" s="4">
        <f t="shared" si="98"/>
        <v>978000.00000000233</v>
      </c>
    </row>
    <row r="286" spans="1:29" x14ac:dyDescent="0.15">
      <c r="A286" s="22">
        <v>2</v>
      </c>
      <c r="B286" s="1">
        <v>42725</v>
      </c>
      <c r="C286">
        <v>220</v>
      </c>
      <c r="D286">
        <v>221.8</v>
      </c>
      <c r="E286">
        <v>218.7</v>
      </c>
      <c r="F286">
        <v>219.2</v>
      </c>
      <c r="G286">
        <v>163218800</v>
      </c>
      <c r="H286" s="2">
        <f t="shared" si="87"/>
        <v>35777560960</v>
      </c>
      <c r="I286">
        <f t="shared" si="81"/>
        <v>-0.20000000000001705</v>
      </c>
      <c r="J286" t="str">
        <f t="shared" si="88"/>
        <v>高値超、安値超</v>
      </c>
      <c r="L286">
        <f t="shared" si="82"/>
        <v>0.20000000000001705</v>
      </c>
      <c r="M286">
        <f t="shared" si="89"/>
        <v>0.20000000000001705</v>
      </c>
      <c r="N286">
        <f t="shared" si="90"/>
        <v>-0.20000000000001705</v>
      </c>
      <c r="O286" s="2">
        <f t="shared" si="83"/>
        <v>5000</v>
      </c>
      <c r="P286" s="2">
        <f t="shared" si="91"/>
        <v>1000.0000000000853</v>
      </c>
      <c r="Q286" s="2">
        <f t="shared" si="84"/>
        <v>1097000</v>
      </c>
      <c r="R286" s="2" t="str">
        <f t="shared" si="92"/>
        <v>uri</v>
      </c>
      <c r="S286" s="2" t="str">
        <f t="shared" si="93"/>
        <v>kai</v>
      </c>
      <c r="T286" s="2" t="str">
        <f t="shared" si="94"/>
        <v>uri</v>
      </c>
      <c r="U286" s="2" t="str">
        <f t="shared" si="95"/>
        <v/>
      </c>
      <c r="V286" s="2" t="str">
        <f t="shared" si="96"/>
        <v/>
      </c>
      <c r="W286" s="2" t="str">
        <f t="shared" si="80"/>
        <v/>
      </c>
      <c r="X286" s="2">
        <f t="shared" si="97"/>
        <v>87.76</v>
      </c>
      <c r="Y286" s="6">
        <f t="shared" si="85"/>
        <v>1096000</v>
      </c>
      <c r="Z286" s="6">
        <f t="shared" si="86"/>
        <v>0</v>
      </c>
      <c r="AA286" s="4">
        <f>SUM(P286:$P$1480)+$Z$25</f>
        <v>2074000.0000000023</v>
      </c>
      <c r="AB286" s="4">
        <f>SUM(V286:$W$1480)</f>
        <v>706814.52000000072</v>
      </c>
      <c r="AC286" s="4">
        <f t="shared" si="98"/>
        <v>978000.00000000233</v>
      </c>
    </row>
    <row r="287" spans="1:29" x14ac:dyDescent="0.15">
      <c r="A287" s="22">
        <v>2</v>
      </c>
      <c r="B287" s="1">
        <v>42724</v>
      </c>
      <c r="C287">
        <v>220.3</v>
      </c>
      <c r="D287">
        <v>220.6</v>
      </c>
      <c r="E287">
        <v>217.2</v>
      </c>
      <c r="F287">
        <v>219.4</v>
      </c>
      <c r="G287">
        <v>139814800</v>
      </c>
      <c r="H287" s="2">
        <f t="shared" si="87"/>
        <v>30675367120</v>
      </c>
      <c r="I287">
        <f t="shared" si="81"/>
        <v>-1.5</v>
      </c>
      <c r="J287" t="str">
        <f t="shared" si="88"/>
        <v>高値割、安値割</v>
      </c>
      <c r="L287">
        <f t="shared" si="82"/>
        <v>1.5</v>
      </c>
      <c r="M287">
        <f t="shared" si="89"/>
        <v>1.5</v>
      </c>
      <c r="N287">
        <f t="shared" si="90"/>
        <v>-1.5</v>
      </c>
      <c r="O287" s="2">
        <f t="shared" si="83"/>
        <v>5000</v>
      </c>
      <c r="P287" s="2">
        <f t="shared" si="91"/>
        <v>7500</v>
      </c>
      <c r="Q287" s="2">
        <f t="shared" si="84"/>
        <v>1104500</v>
      </c>
      <c r="R287" s="2" t="str">
        <f t="shared" si="92"/>
        <v>uri</v>
      </c>
      <c r="S287" s="2" t="str">
        <f t="shared" si="93"/>
        <v>kai</v>
      </c>
      <c r="T287" s="2" t="str">
        <f t="shared" si="94"/>
        <v>uri</v>
      </c>
      <c r="U287" s="2">
        <f t="shared" si="95"/>
        <v>1104500</v>
      </c>
      <c r="V287" s="2">
        <f t="shared" si="96"/>
        <v>1512</v>
      </c>
      <c r="W287" s="2" t="str">
        <f t="shared" si="80"/>
        <v/>
      </c>
      <c r="X287" s="2">
        <f t="shared" si="97"/>
        <v>176.72</v>
      </c>
      <c r="Y287" s="6">
        <f t="shared" si="85"/>
        <v>1097000</v>
      </c>
      <c r="Z287" s="6">
        <f t="shared" si="86"/>
        <v>0</v>
      </c>
      <c r="AA287" s="4">
        <f>SUM(P287:$P$1480)+$Z$25</f>
        <v>2073000.0000000019</v>
      </c>
      <c r="AB287" s="4">
        <f>SUM(V287:$W$1480)</f>
        <v>706814.52000000072</v>
      </c>
      <c r="AC287" s="4">
        <f t="shared" si="98"/>
        <v>976000.00000000186</v>
      </c>
    </row>
    <row r="288" spans="1:29" x14ac:dyDescent="0.15">
      <c r="A288" s="22">
        <v>2</v>
      </c>
      <c r="B288" s="1">
        <v>42723</v>
      </c>
      <c r="C288">
        <v>222.4</v>
      </c>
      <c r="D288">
        <v>223.7</v>
      </c>
      <c r="E288">
        <v>220.7</v>
      </c>
      <c r="F288">
        <v>220.9</v>
      </c>
      <c r="G288">
        <v>142766200</v>
      </c>
      <c r="H288" s="2">
        <f t="shared" si="87"/>
        <v>31537053580</v>
      </c>
      <c r="I288">
        <f t="shared" si="81"/>
        <v>-3.4000000000000057</v>
      </c>
      <c r="J288" t="str">
        <f t="shared" si="88"/>
        <v>高値割、安値割</v>
      </c>
      <c r="L288">
        <f t="shared" si="82"/>
        <v>-3.4000000000000057</v>
      </c>
      <c r="M288">
        <f t="shared" si="89"/>
        <v>-3.4000000000000057</v>
      </c>
      <c r="N288">
        <f t="shared" si="90"/>
        <v>3.4000000000000057</v>
      </c>
      <c r="O288" s="2">
        <f t="shared" si="83"/>
        <v>5000</v>
      </c>
      <c r="P288" s="2">
        <f t="shared" si="91"/>
        <v>-17000.000000000029</v>
      </c>
      <c r="Q288" s="2">
        <f t="shared" si="84"/>
        <v>1121500</v>
      </c>
      <c r="R288" s="2" t="str">
        <f t="shared" si="92"/>
        <v>kai</v>
      </c>
      <c r="S288" s="2" t="str">
        <f t="shared" si="93"/>
        <v>uri</v>
      </c>
      <c r="T288" s="2" t="str">
        <f t="shared" si="94"/>
        <v>kai</v>
      </c>
      <c r="U288" s="2" t="str">
        <f t="shared" si="95"/>
        <v/>
      </c>
      <c r="V288" s="2" t="str">
        <f t="shared" si="96"/>
        <v/>
      </c>
      <c r="W288" s="2">
        <f t="shared" si="80"/>
        <v>89.72</v>
      </c>
      <c r="X288" s="2" t="str">
        <f t="shared" si="97"/>
        <v/>
      </c>
      <c r="Y288" s="6">
        <f t="shared" si="85"/>
        <v>1104500</v>
      </c>
      <c r="Z288" s="6">
        <f t="shared" si="86"/>
        <v>0</v>
      </c>
      <c r="AA288" s="4">
        <f>SUM(P288:$P$1480)+$Z$25</f>
        <v>2065500.0000000019</v>
      </c>
      <c r="AB288" s="4">
        <f>SUM(V288:$W$1480)</f>
        <v>705302.52000000072</v>
      </c>
      <c r="AC288" s="4">
        <f t="shared" si="98"/>
        <v>961000.00000000186</v>
      </c>
    </row>
    <row r="289" spans="1:29" x14ac:dyDescent="0.15">
      <c r="A289" s="22">
        <v>2</v>
      </c>
      <c r="B289" s="1">
        <v>42720</v>
      </c>
      <c r="C289">
        <v>222.5</v>
      </c>
      <c r="D289">
        <v>224.5</v>
      </c>
      <c r="E289">
        <v>221.6</v>
      </c>
      <c r="F289">
        <v>224.3</v>
      </c>
      <c r="G289">
        <v>255725700</v>
      </c>
      <c r="H289" s="2">
        <f t="shared" si="87"/>
        <v>57359274510</v>
      </c>
      <c r="I289">
        <f t="shared" si="81"/>
        <v>4.8000000000000114</v>
      </c>
      <c r="J289" t="str">
        <f t="shared" si="88"/>
        <v>高値超、安値超</v>
      </c>
      <c r="L289">
        <f t="shared" si="82"/>
        <v>4.8000000000000114</v>
      </c>
      <c r="M289">
        <f t="shared" si="89"/>
        <v>4.8000000000000114</v>
      </c>
      <c r="N289">
        <f t="shared" si="90"/>
        <v>-4.8000000000000114</v>
      </c>
      <c r="O289" s="2">
        <f t="shared" si="83"/>
        <v>5000</v>
      </c>
      <c r="P289" s="2">
        <f t="shared" si="91"/>
        <v>24000.000000000058</v>
      </c>
      <c r="Q289" s="2">
        <f t="shared" si="84"/>
        <v>1097500</v>
      </c>
      <c r="R289" s="2" t="str">
        <f t="shared" si="92"/>
        <v>kai</v>
      </c>
      <c r="S289" s="2" t="str">
        <f t="shared" si="93"/>
        <v>uri</v>
      </c>
      <c r="T289" s="2" t="str">
        <f t="shared" si="94"/>
        <v>kai</v>
      </c>
      <c r="U289" s="2" t="str">
        <f t="shared" si="95"/>
        <v/>
      </c>
      <c r="V289" s="2" t="str">
        <f t="shared" si="96"/>
        <v/>
      </c>
      <c r="W289" s="2">
        <f t="shared" ref="W289:W352" si="99">IF(AND(T290&lt;&gt;"kai",T289="kai"),Q289*2%/250*2,IF(AND(T290="kai",T289="kai"),Q289*2%/250,""))</f>
        <v>87.8</v>
      </c>
      <c r="X289" s="2" t="str">
        <f t="shared" si="97"/>
        <v/>
      </c>
      <c r="Y289" s="6">
        <f t="shared" si="85"/>
        <v>1121500</v>
      </c>
      <c r="Z289" s="6">
        <f t="shared" si="86"/>
        <v>0</v>
      </c>
      <c r="AA289" s="4">
        <f>SUM(P289:$P$1480)+$Z$25</f>
        <v>2082500.0000000023</v>
      </c>
      <c r="AB289" s="4">
        <f>SUM(V289:$W$1480)</f>
        <v>705212.80000000075</v>
      </c>
      <c r="AC289" s="4">
        <f t="shared" si="98"/>
        <v>961000.00000000233</v>
      </c>
    </row>
    <row r="290" spans="1:29" x14ac:dyDescent="0.15">
      <c r="A290" s="22">
        <v>2</v>
      </c>
      <c r="B290" s="1">
        <v>42719</v>
      </c>
      <c r="C290">
        <v>220.6</v>
      </c>
      <c r="D290">
        <v>223.4</v>
      </c>
      <c r="E290">
        <v>218.6</v>
      </c>
      <c r="F290">
        <v>219.5</v>
      </c>
      <c r="G290">
        <v>218832200</v>
      </c>
      <c r="H290" s="2">
        <f t="shared" si="87"/>
        <v>48033667900</v>
      </c>
      <c r="I290">
        <f t="shared" si="81"/>
        <v>-0.59999999999999432</v>
      </c>
      <c r="J290" t="str">
        <f t="shared" si="88"/>
        <v>高値超、安値超</v>
      </c>
      <c r="L290">
        <f t="shared" si="82"/>
        <v>-0.59999999999999432</v>
      </c>
      <c r="M290">
        <f t="shared" si="89"/>
        <v>-0.59999999999999432</v>
      </c>
      <c r="N290">
        <f t="shared" si="90"/>
        <v>0.59999999999999432</v>
      </c>
      <c r="O290" s="2">
        <f t="shared" si="83"/>
        <v>5000</v>
      </c>
      <c r="P290" s="2">
        <f t="shared" si="91"/>
        <v>-2999.9999999999718</v>
      </c>
      <c r="Q290" s="2">
        <f t="shared" si="84"/>
        <v>1100500</v>
      </c>
      <c r="R290" s="2" t="str">
        <f t="shared" si="92"/>
        <v>kai</v>
      </c>
      <c r="S290" s="2" t="str">
        <f t="shared" si="93"/>
        <v>uri</v>
      </c>
      <c r="T290" s="2" t="str">
        <f t="shared" si="94"/>
        <v>kai</v>
      </c>
      <c r="U290" s="2" t="str">
        <f t="shared" si="95"/>
        <v/>
      </c>
      <c r="V290" s="2" t="str">
        <f t="shared" si="96"/>
        <v/>
      </c>
      <c r="W290" s="2">
        <f t="shared" si="99"/>
        <v>88.04</v>
      </c>
      <c r="X290" s="2" t="str">
        <f t="shared" si="97"/>
        <v/>
      </c>
      <c r="Y290" s="6">
        <f t="shared" si="85"/>
        <v>1097500</v>
      </c>
      <c r="Z290" s="6">
        <f t="shared" si="86"/>
        <v>0</v>
      </c>
      <c r="AA290" s="4">
        <f>SUM(P290:$P$1480)+$Z$25</f>
        <v>2058500.0000000019</v>
      </c>
      <c r="AB290" s="4">
        <f>SUM(V290:$W$1480)</f>
        <v>705125.0000000007</v>
      </c>
      <c r="AC290" s="4">
        <f t="shared" si="98"/>
        <v>961000.00000000186</v>
      </c>
    </row>
    <row r="291" spans="1:29" x14ac:dyDescent="0.15">
      <c r="A291" s="22">
        <v>2</v>
      </c>
      <c r="B291" s="1">
        <v>42718</v>
      </c>
      <c r="C291">
        <v>220.2</v>
      </c>
      <c r="D291">
        <v>220.7</v>
      </c>
      <c r="E291">
        <v>218.2</v>
      </c>
      <c r="F291">
        <v>220.1</v>
      </c>
      <c r="G291">
        <v>158235600</v>
      </c>
      <c r="H291" s="2">
        <f t="shared" si="87"/>
        <v>34827655560</v>
      </c>
      <c r="I291">
        <f t="shared" si="81"/>
        <v>9.9999999999994316E-2</v>
      </c>
      <c r="J291" t="str">
        <f t="shared" si="88"/>
        <v>高値超、安値超</v>
      </c>
      <c r="L291">
        <f t="shared" si="82"/>
        <v>9.9999999999994316E-2</v>
      </c>
      <c r="M291">
        <f t="shared" si="89"/>
        <v>9.9999999999994316E-2</v>
      </c>
      <c r="N291">
        <f t="shared" si="90"/>
        <v>9.9999999999994316E-2</v>
      </c>
      <c r="O291" s="2">
        <f t="shared" si="83"/>
        <v>5000</v>
      </c>
      <c r="P291" s="2">
        <f t="shared" si="91"/>
        <v>499.99999999997158</v>
      </c>
      <c r="Q291" s="2">
        <f t="shared" si="84"/>
        <v>1100000</v>
      </c>
      <c r="R291" s="2" t="str">
        <f t="shared" si="92"/>
        <v>kai</v>
      </c>
      <c r="S291" s="2" t="str">
        <f t="shared" si="93"/>
        <v>kai</v>
      </c>
      <c r="T291" s="2" t="str">
        <f t="shared" si="94"/>
        <v>kai</v>
      </c>
      <c r="U291" s="2" t="str">
        <f t="shared" si="95"/>
        <v/>
      </c>
      <c r="V291" s="2" t="str">
        <f t="shared" si="96"/>
        <v/>
      </c>
      <c r="W291" s="2">
        <f t="shared" si="99"/>
        <v>88</v>
      </c>
      <c r="X291" s="2" t="str">
        <f t="shared" si="97"/>
        <v/>
      </c>
      <c r="Y291" s="6">
        <f t="shared" si="85"/>
        <v>1100500</v>
      </c>
      <c r="Z291" s="6">
        <f t="shared" si="86"/>
        <v>0</v>
      </c>
      <c r="AA291" s="4">
        <f>SUM(P291:$P$1480)+$Z$25</f>
        <v>2061500.0000000019</v>
      </c>
      <c r="AB291" s="4">
        <f>SUM(V291:$W$1480)</f>
        <v>705036.96000000066</v>
      </c>
      <c r="AC291" s="4">
        <f t="shared" si="98"/>
        <v>961000.00000000186</v>
      </c>
    </row>
    <row r="292" spans="1:29" x14ac:dyDescent="0.15">
      <c r="A292" s="22">
        <v>2</v>
      </c>
      <c r="B292" s="1">
        <v>42717</v>
      </c>
      <c r="C292">
        <v>217</v>
      </c>
      <c r="D292">
        <v>220.5</v>
      </c>
      <c r="E292">
        <v>217</v>
      </c>
      <c r="F292">
        <v>220</v>
      </c>
      <c r="G292">
        <v>194814200</v>
      </c>
      <c r="H292" s="2">
        <f t="shared" si="87"/>
        <v>42859124000</v>
      </c>
      <c r="I292">
        <f t="shared" si="81"/>
        <v>-0.69999999999998863</v>
      </c>
      <c r="J292" t="str">
        <f t="shared" si="88"/>
        <v/>
      </c>
      <c r="L292">
        <f t="shared" si="82"/>
        <v>-0.69999999999998863</v>
      </c>
      <c r="M292">
        <f t="shared" si="89"/>
        <v>-0.69999999999998863</v>
      </c>
      <c r="N292">
        <f t="shared" si="90"/>
        <v>-0.69999999999998863</v>
      </c>
      <c r="O292" s="2">
        <f t="shared" si="83"/>
        <v>5000</v>
      </c>
      <c r="P292" s="2">
        <f t="shared" si="91"/>
        <v>-3499.9999999999432</v>
      </c>
      <c r="Q292" s="2">
        <f t="shared" si="84"/>
        <v>1103500</v>
      </c>
      <c r="R292" s="2" t="str">
        <f t="shared" si="92"/>
        <v>kai</v>
      </c>
      <c r="S292" s="2" t="str">
        <f t="shared" si="93"/>
        <v>kai</v>
      </c>
      <c r="T292" s="2" t="str">
        <f t="shared" si="94"/>
        <v>kai</v>
      </c>
      <c r="U292" s="2" t="str">
        <f t="shared" si="95"/>
        <v/>
      </c>
      <c r="V292" s="2" t="str">
        <f t="shared" si="96"/>
        <v/>
      </c>
      <c r="W292" s="2">
        <f t="shared" si="99"/>
        <v>88.28</v>
      </c>
      <c r="X292" s="2" t="str">
        <f t="shared" si="97"/>
        <v/>
      </c>
      <c r="Y292" s="6">
        <f t="shared" si="85"/>
        <v>1100000</v>
      </c>
      <c r="Z292" s="6">
        <f t="shared" si="86"/>
        <v>0</v>
      </c>
      <c r="AA292" s="4">
        <f>SUM(P292:$P$1480)+$Z$25</f>
        <v>2061000.0000000019</v>
      </c>
      <c r="AB292" s="4">
        <f>SUM(V292:$W$1480)</f>
        <v>704948.96000000066</v>
      </c>
      <c r="AC292" s="4">
        <f t="shared" si="98"/>
        <v>961000.00000000186</v>
      </c>
    </row>
    <row r="293" spans="1:29" x14ac:dyDescent="0.15">
      <c r="A293" s="22">
        <v>2</v>
      </c>
      <c r="B293" s="1">
        <v>42716</v>
      </c>
      <c r="C293">
        <v>224.6</v>
      </c>
      <c r="D293">
        <v>225.3</v>
      </c>
      <c r="E293">
        <v>216.2</v>
      </c>
      <c r="F293">
        <v>220.7</v>
      </c>
      <c r="G293">
        <v>309028600</v>
      </c>
      <c r="H293" s="2">
        <f t="shared" si="87"/>
        <v>68202612020</v>
      </c>
      <c r="I293">
        <f t="shared" si="81"/>
        <v>-1.1000000000000227</v>
      </c>
      <c r="J293" t="str">
        <f t="shared" si="88"/>
        <v/>
      </c>
      <c r="L293">
        <f t="shared" si="82"/>
        <v>-1.1000000000000227</v>
      </c>
      <c r="M293">
        <f t="shared" si="89"/>
        <v>-1.1000000000000227</v>
      </c>
      <c r="N293">
        <f t="shared" si="90"/>
        <v>1.1000000000000227</v>
      </c>
      <c r="O293" s="2">
        <f t="shared" si="83"/>
        <v>5000</v>
      </c>
      <c r="P293" s="2">
        <f t="shared" si="91"/>
        <v>-5500.0000000001137</v>
      </c>
      <c r="Q293" s="2">
        <f t="shared" si="84"/>
        <v>1109000</v>
      </c>
      <c r="R293" s="2" t="str">
        <f t="shared" si="92"/>
        <v>kai</v>
      </c>
      <c r="S293" s="2" t="str">
        <f t="shared" si="93"/>
        <v>uri</v>
      </c>
      <c r="T293" s="2" t="str">
        <f t="shared" si="94"/>
        <v>kai</v>
      </c>
      <c r="U293" s="2" t="str">
        <f t="shared" si="95"/>
        <v/>
      </c>
      <c r="V293" s="2" t="str">
        <f t="shared" si="96"/>
        <v/>
      </c>
      <c r="W293" s="2">
        <f t="shared" si="99"/>
        <v>88.72</v>
      </c>
      <c r="X293" s="2" t="str">
        <f t="shared" si="97"/>
        <v/>
      </c>
      <c r="Y293" s="6">
        <f t="shared" si="85"/>
        <v>1103500</v>
      </c>
      <c r="Z293" s="6">
        <f t="shared" si="86"/>
        <v>0</v>
      </c>
      <c r="AA293" s="4">
        <f>SUM(P293:$P$1480)+$Z$25</f>
        <v>2064500.0000000019</v>
      </c>
      <c r="AB293" s="4">
        <f>SUM(V293:$W$1480)</f>
        <v>704860.68000000063</v>
      </c>
      <c r="AC293" s="4">
        <f t="shared" si="98"/>
        <v>961000.00000000186</v>
      </c>
    </row>
    <row r="294" spans="1:29" x14ac:dyDescent="0.15">
      <c r="A294" s="22">
        <v>2</v>
      </c>
      <c r="B294" s="1">
        <v>42713</v>
      </c>
      <c r="C294">
        <v>220</v>
      </c>
      <c r="D294">
        <v>222.3</v>
      </c>
      <c r="E294">
        <v>219</v>
      </c>
      <c r="F294">
        <v>221.8</v>
      </c>
      <c r="G294">
        <v>288724500</v>
      </c>
      <c r="H294" s="2">
        <f t="shared" si="87"/>
        <v>64039094100</v>
      </c>
      <c r="I294">
        <f t="shared" si="81"/>
        <v>2.4000000000000057</v>
      </c>
      <c r="J294" t="str">
        <f t="shared" si="88"/>
        <v>高値超、安値超</v>
      </c>
      <c r="L294">
        <f t="shared" si="82"/>
        <v>2.4000000000000057</v>
      </c>
      <c r="M294">
        <f t="shared" si="89"/>
        <v>2.4000000000000057</v>
      </c>
      <c r="N294">
        <f t="shared" si="90"/>
        <v>-2.4000000000000057</v>
      </c>
      <c r="O294" s="2">
        <f t="shared" si="83"/>
        <v>5000</v>
      </c>
      <c r="P294" s="2">
        <f t="shared" si="91"/>
        <v>12000.000000000029</v>
      </c>
      <c r="Q294" s="2">
        <f t="shared" si="84"/>
        <v>1097000</v>
      </c>
      <c r="R294" s="2" t="str">
        <f t="shared" si="92"/>
        <v>kai</v>
      </c>
      <c r="S294" s="2" t="str">
        <f t="shared" si="93"/>
        <v>uri</v>
      </c>
      <c r="T294" s="2" t="str">
        <f t="shared" si="94"/>
        <v>kai</v>
      </c>
      <c r="U294" s="2" t="str">
        <f t="shared" si="95"/>
        <v/>
      </c>
      <c r="V294" s="2" t="str">
        <f t="shared" si="96"/>
        <v/>
      </c>
      <c r="W294" s="2">
        <f t="shared" si="99"/>
        <v>87.76</v>
      </c>
      <c r="X294" s="2" t="str">
        <f t="shared" si="97"/>
        <v/>
      </c>
      <c r="Y294" s="6">
        <f t="shared" si="85"/>
        <v>1109000</v>
      </c>
      <c r="Z294" s="6">
        <f t="shared" si="86"/>
        <v>0</v>
      </c>
      <c r="AA294" s="4">
        <f>SUM(P294:$P$1480)+$Z$25</f>
        <v>2070000.0000000023</v>
      </c>
      <c r="AB294" s="4">
        <f>SUM(V294:$W$1480)</f>
        <v>704771.96000000066</v>
      </c>
      <c r="AC294" s="4">
        <f t="shared" si="98"/>
        <v>961000.00000000233</v>
      </c>
    </row>
    <row r="295" spans="1:29" x14ac:dyDescent="0.15">
      <c r="A295" s="22">
        <v>2</v>
      </c>
      <c r="B295" s="1">
        <v>42712</v>
      </c>
      <c r="C295">
        <v>219</v>
      </c>
      <c r="D295">
        <v>220.2</v>
      </c>
      <c r="E295">
        <v>217.3</v>
      </c>
      <c r="F295">
        <v>219.4</v>
      </c>
      <c r="G295">
        <v>241921800</v>
      </c>
      <c r="H295" s="2">
        <f t="shared" si="87"/>
        <v>53077642920</v>
      </c>
      <c r="I295">
        <f t="shared" si="81"/>
        <v>3.0999999999999943</v>
      </c>
      <c r="J295" t="str">
        <f t="shared" si="88"/>
        <v>高値超、安値超</v>
      </c>
      <c r="L295">
        <f t="shared" si="82"/>
        <v>3.0999999999999943</v>
      </c>
      <c r="M295">
        <f t="shared" si="89"/>
        <v>3.0999999999999943</v>
      </c>
      <c r="N295">
        <f t="shared" si="90"/>
        <v>-3.0999999999999943</v>
      </c>
      <c r="O295" s="2">
        <f t="shared" si="83"/>
        <v>5000</v>
      </c>
      <c r="P295" s="2">
        <f t="shared" si="91"/>
        <v>15499.999999999971</v>
      </c>
      <c r="Q295" s="2">
        <f t="shared" si="84"/>
        <v>1081500</v>
      </c>
      <c r="R295" s="2" t="str">
        <f t="shared" si="92"/>
        <v>kai</v>
      </c>
      <c r="S295" s="2" t="str">
        <f t="shared" si="93"/>
        <v>uri</v>
      </c>
      <c r="T295" s="2" t="str">
        <f t="shared" si="94"/>
        <v>kai</v>
      </c>
      <c r="U295" s="2" t="str">
        <f t="shared" si="95"/>
        <v/>
      </c>
      <c r="V295" s="2" t="str">
        <f t="shared" si="96"/>
        <v/>
      </c>
      <c r="W295" s="2">
        <f t="shared" si="99"/>
        <v>86.52</v>
      </c>
      <c r="X295" s="2" t="str">
        <f t="shared" si="97"/>
        <v/>
      </c>
      <c r="Y295" s="6">
        <f t="shared" si="85"/>
        <v>1097000</v>
      </c>
      <c r="Z295" s="6">
        <f t="shared" si="86"/>
        <v>0</v>
      </c>
      <c r="AA295" s="4">
        <f>SUM(P295:$P$1480)+$Z$25</f>
        <v>2058000.0000000019</v>
      </c>
      <c r="AB295" s="4">
        <f>SUM(V295:$W$1480)</f>
        <v>704684.20000000065</v>
      </c>
      <c r="AC295" s="4">
        <f t="shared" si="98"/>
        <v>961000.00000000186</v>
      </c>
    </row>
    <row r="296" spans="1:29" x14ac:dyDescent="0.15">
      <c r="A296" s="22">
        <v>2</v>
      </c>
      <c r="B296" s="1">
        <v>42711</v>
      </c>
      <c r="C296">
        <v>214.5</v>
      </c>
      <c r="D296">
        <v>216.9</v>
      </c>
      <c r="E296">
        <v>213.9</v>
      </c>
      <c r="F296">
        <v>216.3</v>
      </c>
      <c r="G296">
        <v>223250300</v>
      </c>
      <c r="H296" s="2">
        <f t="shared" si="87"/>
        <v>48289039890</v>
      </c>
      <c r="I296">
        <f t="shared" si="81"/>
        <v>4</v>
      </c>
      <c r="J296" t="str">
        <f t="shared" si="88"/>
        <v>高値超、安値超</v>
      </c>
      <c r="L296">
        <f t="shared" si="82"/>
        <v>4</v>
      </c>
      <c r="M296">
        <f t="shared" si="89"/>
        <v>4</v>
      </c>
      <c r="N296">
        <f t="shared" si="90"/>
        <v>-4</v>
      </c>
      <c r="O296" s="2">
        <f t="shared" si="83"/>
        <v>5000</v>
      </c>
      <c r="P296" s="2">
        <f t="shared" si="91"/>
        <v>20000</v>
      </c>
      <c r="Q296" s="2">
        <f t="shared" si="84"/>
        <v>1061500</v>
      </c>
      <c r="R296" s="2" t="str">
        <f t="shared" si="92"/>
        <v>kai</v>
      </c>
      <c r="S296" s="2" t="str">
        <f t="shared" si="93"/>
        <v>uri</v>
      </c>
      <c r="T296" s="2" t="str">
        <f t="shared" si="94"/>
        <v>kai</v>
      </c>
      <c r="U296" s="2" t="str">
        <f t="shared" si="95"/>
        <v/>
      </c>
      <c r="V296" s="2" t="str">
        <f t="shared" si="96"/>
        <v/>
      </c>
      <c r="W296" s="2">
        <f t="shared" si="99"/>
        <v>84.92</v>
      </c>
      <c r="X296" s="2" t="str">
        <f t="shared" si="97"/>
        <v/>
      </c>
      <c r="Y296" s="6">
        <f t="shared" si="85"/>
        <v>1081500</v>
      </c>
      <c r="Z296" s="6">
        <f t="shared" si="86"/>
        <v>0</v>
      </c>
      <c r="AA296" s="4">
        <f>SUM(P296:$P$1480)+$Z$25</f>
        <v>2042500.0000000023</v>
      </c>
      <c r="AB296" s="4">
        <f>SUM(V296:$W$1480)</f>
        <v>704597.68000000063</v>
      </c>
      <c r="AC296" s="4">
        <f t="shared" si="98"/>
        <v>961000.00000000233</v>
      </c>
    </row>
    <row r="297" spans="1:29" x14ac:dyDescent="0.15">
      <c r="A297" s="22">
        <v>2</v>
      </c>
      <c r="B297" s="1">
        <v>42710</v>
      </c>
      <c r="C297">
        <v>211.5</v>
      </c>
      <c r="D297">
        <v>213</v>
      </c>
      <c r="E297">
        <v>210.9</v>
      </c>
      <c r="F297">
        <v>212.3</v>
      </c>
      <c r="G297">
        <v>212640800</v>
      </c>
      <c r="H297" s="2">
        <f t="shared" si="87"/>
        <v>45143641840</v>
      </c>
      <c r="I297">
        <f t="shared" si="81"/>
        <v>4</v>
      </c>
      <c r="J297" t="str">
        <f t="shared" si="88"/>
        <v>高値超、安値超</v>
      </c>
      <c r="L297">
        <f t="shared" si="82"/>
        <v>4</v>
      </c>
      <c r="M297">
        <f t="shared" si="89"/>
        <v>4</v>
      </c>
      <c r="N297">
        <f t="shared" si="90"/>
        <v>4</v>
      </c>
      <c r="O297" s="2">
        <f t="shared" si="83"/>
        <v>5000</v>
      </c>
      <c r="P297" s="2">
        <f t="shared" si="91"/>
        <v>20000</v>
      </c>
      <c r="Q297" s="2">
        <f t="shared" si="84"/>
        <v>1041500</v>
      </c>
      <c r="R297" s="2" t="str">
        <f t="shared" si="92"/>
        <v>kai</v>
      </c>
      <c r="S297" s="2" t="str">
        <f t="shared" si="93"/>
        <v>kai</v>
      </c>
      <c r="T297" s="2" t="str">
        <f t="shared" si="94"/>
        <v>kai</v>
      </c>
      <c r="U297" s="2" t="str">
        <f t="shared" si="95"/>
        <v/>
      </c>
      <c r="V297" s="2" t="str">
        <f t="shared" si="96"/>
        <v/>
      </c>
      <c r="W297" s="2">
        <f t="shared" si="99"/>
        <v>83.32</v>
      </c>
      <c r="X297" s="2" t="str">
        <f t="shared" si="97"/>
        <v/>
      </c>
      <c r="Y297" s="6">
        <f t="shared" si="85"/>
        <v>1061500</v>
      </c>
      <c r="Z297" s="6">
        <f t="shared" si="86"/>
        <v>0</v>
      </c>
      <c r="AA297" s="4">
        <f>SUM(P297:$P$1480)+$Z$25</f>
        <v>2022500.0000000023</v>
      </c>
      <c r="AB297" s="4">
        <f>SUM(V297:$W$1480)</f>
        <v>704512.76000000059</v>
      </c>
      <c r="AC297" s="4">
        <f t="shared" si="98"/>
        <v>961000.00000000233</v>
      </c>
    </row>
    <row r="298" spans="1:29" x14ac:dyDescent="0.15">
      <c r="A298" s="22">
        <v>2</v>
      </c>
      <c r="B298" s="1">
        <v>42709</v>
      </c>
      <c r="C298">
        <v>210</v>
      </c>
      <c r="D298">
        <v>210.8</v>
      </c>
      <c r="E298">
        <v>206.6</v>
      </c>
      <c r="F298">
        <v>208.3</v>
      </c>
      <c r="G298">
        <v>199227800</v>
      </c>
      <c r="H298" s="2">
        <f t="shared" si="87"/>
        <v>41499150740</v>
      </c>
      <c r="I298">
        <f t="shared" si="81"/>
        <v>-3.2999999999999829</v>
      </c>
      <c r="J298" t="str">
        <f t="shared" si="88"/>
        <v/>
      </c>
      <c r="L298">
        <f t="shared" si="82"/>
        <v>-3.2999999999999829</v>
      </c>
      <c r="M298">
        <f t="shared" si="89"/>
        <v>-3.2999999999999829</v>
      </c>
      <c r="N298">
        <f t="shared" si="90"/>
        <v>3.2999999999999829</v>
      </c>
      <c r="O298" s="2">
        <f t="shared" si="83"/>
        <v>5000</v>
      </c>
      <c r="P298" s="2">
        <f t="shared" si="91"/>
        <v>-16499.999999999916</v>
      </c>
      <c r="Q298" s="2">
        <f t="shared" si="84"/>
        <v>1058000</v>
      </c>
      <c r="R298" s="2" t="str">
        <f t="shared" si="92"/>
        <v>kai</v>
      </c>
      <c r="S298" s="2" t="str">
        <f t="shared" si="93"/>
        <v>uri</v>
      </c>
      <c r="T298" s="2" t="str">
        <f t="shared" si="94"/>
        <v>kai</v>
      </c>
      <c r="U298" s="2" t="str">
        <f t="shared" si="95"/>
        <v/>
      </c>
      <c r="V298" s="2" t="str">
        <f t="shared" si="96"/>
        <v/>
      </c>
      <c r="W298" s="2">
        <f t="shared" si="99"/>
        <v>84.64</v>
      </c>
      <c r="X298" s="2" t="str">
        <f t="shared" si="97"/>
        <v/>
      </c>
      <c r="Y298" s="6">
        <f t="shared" si="85"/>
        <v>1041500</v>
      </c>
      <c r="Z298" s="6">
        <f t="shared" si="86"/>
        <v>0</v>
      </c>
      <c r="AA298" s="4">
        <f>SUM(P298:$P$1480)+$Z$25</f>
        <v>2002500.0000000019</v>
      </c>
      <c r="AB298" s="4">
        <f>SUM(V298:$W$1480)</f>
        <v>704429.44000000064</v>
      </c>
      <c r="AC298" s="4">
        <f t="shared" si="98"/>
        <v>961000.00000000186</v>
      </c>
    </row>
    <row r="299" spans="1:29" x14ac:dyDescent="0.15">
      <c r="A299" s="22">
        <v>2</v>
      </c>
      <c r="B299" s="1">
        <v>42706</v>
      </c>
      <c r="C299">
        <v>206.1</v>
      </c>
      <c r="D299">
        <v>213.5</v>
      </c>
      <c r="E299">
        <v>205.7</v>
      </c>
      <c r="F299">
        <v>211.6</v>
      </c>
      <c r="G299">
        <v>450876200</v>
      </c>
      <c r="H299" s="2">
        <f t="shared" si="87"/>
        <v>95405403920</v>
      </c>
      <c r="I299">
        <f t="shared" si="81"/>
        <v>6.2999999999999829</v>
      </c>
      <c r="J299" t="str">
        <f t="shared" si="88"/>
        <v>高値超、安値超</v>
      </c>
      <c r="L299">
        <f t="shared" si="82"/>
        <v>6.2999999999999829</v>
      </c>
      <c r="M299">
        <f t="shared" si="89"/>
        <v>6.2999999999999829</v>
      </c>
      <c r="N299">
        <f t="shared" si="90"/>
        <v>-6.2999999999999829</v>
      </c>
      <c r="O299" s="2">
        <f t="shared" si="83"/>
        <v>5000</v>
      </c>
      <c r="P299" s="2">
        <f t="shared" si="91"/>
        <v>31499.999999999916</v>
      </c>
      <c r="Q299" s="2">
        <f t="shared" si="84"/>
        <v>1026500</v>
      </c>
      <c r="R299" s="2" t="str">
        <f t="shared" si="92"/>
        <v>kai</v>
      </c>
      <c r="S299" s="2" t="str">
        <f t="shared" si="93"/>
        <v>uri</v>
      </c>
      <c r="T299" s="2" t="str">
        <f t="shared" si="94"/>
        <v>kai</v>
      </c>
      <c r="U299" s="2" t="str">
        <f t="shared" si="95"/>
        <v/>
      </c>
      <c r="V299" s="2" t="str">
        <f t="shared" si="96"/>
        <v/>
      </c>
      <c r="W299" s="2">
        <f t="shared" si="99"/>
        <v>82.12</v>
      </c>
      <c r="X299" s="2" t="str">
        <f t="shared" si="97"/>
        <v/>
      </c>
      <c r="Y299" s="6">
        <f t="shared" si="85"/>
        <v>1058000</v>
      </c>
      <c r="Z299" s="6">
        <f t="shared" si="86"/>
        <v>0</v>
      </c>
      <c r="AA299" s="4">
        <f>SUM(P299:$P$1480)+$Z$25</f>
        <v>2019000.0000000019</v>
      </c>
      <c r="AB299" s="4">
        <f>SUM(V299:$W$1480)</f>
        <v>704344.80000000063</v>
      </c>
      <c r="AC299" s="4">
        <f t="shared" si="98"/>
        <v>961000.00000000186</v>
      </c>
    </row>
    <row r="300" spans="1:29" x14ac:dyDescent="0.15">
      <c r="A300" s="22">
        <v>2</v>
      </c>
      <c r="B300" s="1">
        <v>42705</v>
      </c>
      <c r="C300">
        <v>205.9</v>
      </c>
      <c r="D300">
        <v>206.9</v>
      </c>
      <c r="E300">
        <v>204.1</v>
      </c>
      <c r="F300">
        <v>205.3</v>
      </c>
      <c r="G300">
        <v>276580200</v>
      </c>
      <c r="H300" s="2">
        <f t="shared" si="87"/>
        <v>56781915060</v>
      </c>
      <c r="I300">
        <f t="shared" si="81"/>
        <v>2.7000000000000171</v>
      </c>
      <c r="J300" t="str">
        <f t="shared" si="88"/>
        <v>高値超、安値超</v>
      </c>
      <c r="L300">
        <f t="shared" si="82"/>
        <v>2.7000000000000171</v>
      </c>
      <c r="M300">
        <f t="shared" si="89"/>
        <v>2.7000000000000171</v>
      </c>
      <c r="N300">
        <f t="shared" si="90"/>
        <v>-2.7000000000000171</v>
      </c>
      <c r="O300" s="2">
        <f t="shared" si="83"/>
        <v>5000</v>
      </c>
      <c r="P300" s="2">
        <f t="shared" si="91"/>
        <v>13500.000000000085</v>
      </c>
      <c r="Q300" s="2">
        <f t="shared" si="84"/>
        <v>1013000</v>
      </c>
      <c r="R300" s="2" t="str">
        <f t="shared" si="92"/>
        <v>kai</v>
      </c>
      <c r="S300" s="2" t="str">
        <f t="shared" si="93"/>
        <v>uri</v>
      </c>
      <c r="T300" s="2" t="str">
        <f t="shared" si="94"/>
        <v>kai</v>
      </c>
      <c r="U300" s="2" t="str">
        <f t="shared" si="95"/>
        <v/>
      </c>
      <c r="V300" s="2" t="str">
        <f t="shared" si="96"/>
        <v/>
      </c>
      <c r="W300" s="2">
        <f t="shared" si="99"/>
        <v>81.040000000000006</v>
      </c>
      <c r="X300" s="2" t="str">
        <f t="shared" si="97"/>
        <v/>
      </c>
      <c r="Y300" s="6">
        <f t="shared" si="85"/>
        <v>1026500</v>
      </c>
      <c r="Z300" s="6">
        <f t="shared" si="86"/>
        <v>0</v>
      </c>
      <c r="AA300" s="4">
        <f>SUM(P300:$P$1480)+$Z$25</f>
        <v>1987500.0000000023</v>
      </c>
      <c r="AB300" s="4">
        <f>SUM(V300:$W$1480)</f>
        <v>704262.68000000063</v>
      </c>
      <c r="AC300" s="4">
        <f t="shared" si="98"/>
        <v>961000.00000000233</v>
      </c>
    </row>
    <row r="301" spans="1:29" x14ac:dyDescent="0.15">
      <c r="A301" s="22">
        <v>2</v>
      </c>
      <c r="B301" s="1">
        <v>42704</v>
      </c>
      <c r="C301">
        <v>203.5</v>
      </c>
      <c r="D301">
        <v>204.7</v>
      </c>
      <c r="E301">
        <v>201.2</v>
      </c>
      <c r="F301">
        <v>202.6</v>
      </c>
      <c r="G301">
        <v>231140300</v>
      </c>
      <c r="H301" s="2">
        <f t="shared" si="87"/>
        <v>46829024780</v>
      </c>
      <c r="I301">
        <f t="shared" si="81"/>
        <v>-0.40000000000000568</v>
      </c>
      <c r="J301" t="str">
        <f t="shared" si="88"/>
        <v>高値超、安値超</v>
      </c>
      <c r="L301">
        <f t="shared" si="82"/>
        <v>-0.40000000000000568</v>
      </c>
      <c r="M301">
        <f t="shared" si="89"/>
        <v>-0.40000000000000568</v>
      </c>
      <c r="N301">
        <f t="shared" si="90"/>
        <v>0.40000000000000568</v>
      </c>
      <c r="O301" s="2">
        <f t="shared" si="83"/>
        <v>5000</v>
      </c>
      <c r="P301" s="2">
        <f t="shared" si="91"/>
        <v>-2000.0000000000284</v>
      </c>
      <c r="Q301" s="2">
        <f t="shared" si="84"/>
        <v>1015000</v>
      </c>
      <c r="R301" s="2" t="str">
        <f t="shared" si="92"/>
        <v>kai</v>
      </c>
      <c r="S301" s="2" t="str">
        <f t="shared" si="93"/>
        <v>uri</v>
      </c>
      <c r="T301" s="2" t="str">
        <f t="shared" si="94"/>
        <v>kai</v>
      </c>
      <c r="U301" s="2" t="str">
        <f t="shared" si="95"/>
        <v/>
      </c>
      <c r="V301" s="2" t="str">
        <f t="shared" si="96"/>
        <v/>
      </c>
      <c r="W301" s="2">
        <f t="shared" si="99"/>
        <v>81.2</v>
      </c>
      <c r="X301" s="2" t="str">
        <f t="shared" si="97"/>
        <v/>
      </c>
      <c r="Y301" s="6">
        <f t="shared" si="85"/>
        <v>1013000</v>
      </c>
      <c r="Z301" s="6">
        <f t="shared" si="86"/>
        <v>0</v>
      </c>
      <c r="AA301" s="4">
        <f>SUM(P301:$P$1480)+$Z$25</f>
        <v>1974000.0000000023</v>
      </c>
      <c r="AB301" s="4">
        <f>SUM(V301:$W$1480)</f>
        <v>704181.64000000071</v>
      </c>
      <c r="AC301" s="4">
        <f t="shared" si="98"/>
        <v>961000.00000000233</v>
      </c>
    </row>
    <row r="302" spans="1:29" x14ac:dyDescent="0.15">
      <c r="A302" s="22">
        <v>2</v>
      </c>
      <c r="B302" s="1">
        <v>42703</v>
      </c>
      <c r="C302">
        <v>199.6</v>
      </c>
      <c r="D302">
        <v>203.6</v>
      </c>
      <c r="E302">
        <v>198.9</v>
      </c>
      <c r="F302">
        <v>203</v>
      </c>
      <c r="G302">
        <v>200605100</v>
      </c>
      <c r="H302" s="2">
        <f t="shared" si="87"/>
        <v>40722835300</v>
      </c>
      <c r="I302">
        <f t="shared" si="81"/>
        <v>0.90000000000000568</v>
      </c>
      <c r="J302" t="str">
        <f t="shared" si="88"/>
        <v>高値超、安値超</v>
      </c>
      <c r="L302">
        <f t="shared" si="82"/>
        <v>0.90000000000000568</v>
      </c>
      <c r="M302">
        <f t="shared" si="89"/>
        <v>0.90000000000000568</v>
      </c>
      <c r="N302">
        <f t="shared" si="90"/>
        <v>0.90000000000000568</v>
      </c>
      <c r="O302" s="2">
        <f t="shared" si="83"/>
        <v>5000</v>
      </c>
      <c r="P302" s="2">
        <f t="shared" si="91"/>
        <v>4500.0000000000282</v>
      </c>
      <c r="Q302" s="2">
        <f t="shared" si="84"/>
        <v>1010500</v>
      </c>
      <c r="R302" s="2" t="str">
        <f t="shared" si="92"/>
        <v>kai</v>
      </c>
      <c r="S302" s="2" t="str">
        <f t="shared" si="93"/>
        <v>kai</v>
      </c>
      <c r="T302" s="2" t="str">
        <f t="shared" si="94"/>
        <v>kai</v>
      </c>
      <c r="U302" s="2">
        <f t="shared" si="95"/>
        <v>1010500</v>
      </c>
      <c r="V302" s="2">
        <f t="shared" si="96"/>
        <v>1512</v>
      </c>
      <c r="W302" s="2">
        <f t="shared" si="99"/>
        <v>161.68</v>
      </c>
      <c r="X302" s="2" t="str">
        <f t="shared" si="97"/>
        <v/>
      </c>
      <c r="Y302" s="6">
        <f t="shared" si="85"/>
        <v>1015000</v>
      </c>
      <c r="Z302" s="6">
        <f t="shared" si="86"/>
        <v>0</v>
      </c>
      <c r="AA302" s="4">
        <f>SUM(P302:$P$1480)+$Z$25</f>
        <v>1976000.0000000023</v>
      </c>
      <c r="AB302" s="4">
        <f>SUM(V302:$W$1480)</f>
        <v>704100.44000000076</v>
      </c>
      <c r="AC302" s="4">
        <f t="shared" si="98"/>
        <v>961000.00000000233</v>
      </c>
    </row>
    <row r="303" spans="1:29" x14ac:dyDescent="0.15">
      <c r="A303" s="22">
        <v>2</v>
      </c>
      <c r="B303" s="1">
        <v>42702</v>
      </c>
      <c r="C303">
        <v>196</v>
      </c>
      <c r="D303">
        <v>203.1</v>
      </c>
      <c r="E303">
        <v>195.7</v>
      </c>
      <c r="F303">
        <v>202.1</v>
      </c>
      <c r="G303">
        <v>249545200</v>
      </c>
      <c r="H303" s="2">
        <f t="shared" si="87"/>
        <v>50433084920</v>
      </c>
      <c r="I303">
        <f t="shared" si="81"/>
        <v>4.0999999999999943</v>
      </c>
      <c r="J303" t="str">
        <f t="shared" si="88"/>
        <v/>
      </c>
      <c r="L303">
        <f t="shared" si="82"/>
        <v>-4.0999999999999943</v>
      </c>
      <c r="M303">
        <f t="shared" si="89"/>
        <v>-4.0999999999999943</v>
      </c>
      <c r="N303">
        <f t="shared" si="90"/>
        <v>4.0999999999999943</v>
      </c>
      <c r="O303" s="2">
        <f t="shared" si="83"/>
        <v>5000</v>
      </c>
      <c r="P303" s="2">
        <f t="shared" si="91"/>
        <v>-20499.999999999971</v>
      </c>
      <c r="Q303" s="2">
        <f t="shared" si="84"/>
        <v>990000</v>
      </c>
      <c r="R303" s="2" t="str">
        <f t="shared" si="92"/>
        <v>uri</v>
      </c>
      <c r="S303" s="2" t="str">
        <f t="shared" si="93"/>
        <v>kai</v>
      </c>
      <c r="T303" s="2" t="str">
        <f t="shared" si="94"/>
        <v>uri</v>
      </c>
      <c r="U303" s="2">
        <f t="shared" si="95"/>
        <v>990000</v>
      </c>
      <c r="V303" s="2">
        <f t="shared" si="96"/>
        <v>1080</v>
      </c>
      <c r="W303" s="2" t="str">
        <f t="shared" si="99"/>
        <v/>
      </c>
      <c r="X303" s="2">
        <f t="shared" si="97"/>
        <v>158.4</v>
      </c>
      <c r="Y303" s="6">
        <f t="shared" si="85"/>
        <v>1010500</v>
      </c>
      <c r="Z303" s="6">
        <f t="shared" si="86"/>
        <v>0</v>
      </c>
      <c r="AA303" s="4">
        <f>SUM(P303:$P$1480)+$Z$25</f>
        <v>1971500.0000000023</v>
      </c>
      <c r="AB303" s="4">
        <f>SUM(V303:$W$1480)</f>
        <v>702426.76000000071</v>
      </c>
      <c r="AC303" s="4">
        <f t="shared" si="98"/>
        <v>961000.00000000233</v>
      </c>
    </row>
    <row r="304" spans="1:29" x14ac:dyDescent="0.15">
      <c r="A304" s="22">
        <v>2</v>
      </c>
      <c r="B304" s="1">
        <v>42699</v>
      </c>
      <c r="C304">
        <v>201.2</v>
      </c>
      <c r="D304">
        <v>202.6</v>
      </c>
      <c r="E304">
        <v>196</v>
      </c>
      <c r="F304">
        <v>198</v>
      </c>
      <c r="G304">
        <v>220404900</v>
      </c>
      <c r="H304" s="2">
        <f t="shared" si="87"/>
        <v>43640170200</v>
      </c>
      <c r="I304">
        <f t="shared" si="81"/>
        <v>-3.1999999999999886</v>
      </c>
      <c r="J304" t="str">
        <f t="shared" si="88"/>
        <v>高値割、安値割</v>
      </c>
      <c r="L304">
        <f t="shared" si="82"/>
        <v>-3.1999999999999886</v>
      </c>
      <c r="M304">
        <f t="shared" si="89"/>
        <v>-3.1999999999999886</v>
      </c>
      <c r="N304">
        <f t="shared" si="90"/>
        <v>3.1999999999999886</v>
      </c>
      <c r="O304" s="2">
        <f t="shared" si="83"/>
        <v>5000</v>
      </c>
      <c r="P304" s="2">
        <f t="shared" si="91"/>
        <v>-15999.999999999944</v>
      </c>
      <c r="Q304" s="2">
        <f t="shared" si="84"/>
        <v>1006000</v>
      </c>
      <c r="R304" s="2" t="str">
        <f t="shared" si="92"/>
        <v>kai</v>
      </c>
      <c r="S304" s="2" t="str">
        <f t="shared" si="93"/>
        <v>uri</v>
      </c>
      <c r="T304" s="2" t="str">
        <f t="shared" si="94"/>
        <v>kai</v>
      </c>
      <c r="U304" s="2" t="str">
        <f t="shared" si="95"/>
        <v/>
      </c>
      <c r="V304" s="2" t="str">
        <f t="shared" si="96"/>
        <v/>
      </c>
      <c r="W304" s="2">
        <f t="shared" si="99"/>
        <v>80.48</v>
      </c>
      <c r="X304" s="2" t="str">
        <f t="shared" si="97"/>
        <v/>
      </c>
      <c r="Y304" s="6">
        <f t="shared" si="85"/>
        <v>990000</v>
      </c>
      <c r="Z304" s="6">
        <f t="shared" si="86"/>
        <v>0</v>
      </c>
      <c r="AA304" s="4">
        <f>SUM(P304:$P$1480)+$Z$25</f>
        <v>1992000.0000000019</v>
      </c>
      <c r="AB304" s="4">
        <f>SUM(V304:$W$1480)</f>
        <v>701346.76000000059</v>
      </c>
      <c r="AC304" s="4">
        <f t="shared" si="98"/>
        <v>1002000.0000000019</v>
      </c>
    </row>
    <row r="305" spans="1:29" x14ac:dyDescent="0.15">
      <c r="A305" s="22">
        <v>2</v>
      </c>
      <c r="B305" s="1">
        <v>42698</v>
      </c>
      <c r="C305">
        <v>205</v>
      </c>
      <c r="D305">
        <v>205.1</v>
      </c>
      <c r="E305">
        <v>200.6</v>
      </c>
      <c r="F305">
        <v>201.2</v>
      </c>
      <c r="G305">
        <v>224131700</v>
      </c>
      <c r="H305" s="2">
        <f t="shared" si="87"/>
        <v>45095298040</v>
      </c>
      <c r="I305">
        <f t="shared" si="81"/>
        <v>-0.10000000000002274</v>
      </c>
      <c r="J305" t="str">
        <f t="shared" si="88"/>
        <v>高値超、安値超</v>
      </c>
      <c r="L305">
        <f t="shared" si="82"/>
        <v>-0.10000000000002274</v>
      </c>
      <c r="M305">
        <f t="shared" si="89"/>
        <v>-0.10000000000002274</v>
      </c>
      <c r="N305">
        <f t="shared" si="90"/>
        <v>0.10000000000002274</v>
      </c>
      <c r="O305" s="2">
        <f t="shared" si="83"/>
        <v>5000</v>
      </c>
      <c r="P305" s="2">
        <f t="shared" si="91"/>
        <v>-500.00000000011369</v>
      </c>
      <c r="Q305" s="2">
        <f t="shared" si="84"/>
        <v>1006500</v>
      </c>
      <c r="R305" s="2" t="str">
        <f t="shared" si="92"/>
        <v>kai</v>
      </c>
      <c r="S305" s="2" t="str">
        <f t="shared" si="93"/>
        <v>uri</v>
      </c>
      <c r="T305" s="2" t="str">
        <f t="shared" si="94"/>
        <v>kai</v>
      </c>
      <c r="U305" s="2">
        <f t="shared" si="95"/>
        <v>1006500</v>
      </c>
      <c r="V305" s="2">
        <f t="shared" si="96"/>
        <v>1512</v>
      </c>
      <c r="W305" s="2">
        <f t="shared" si="99"/>
        <v>161.04</v>
      </c>
      <c r="X305" s="2" t="str">
        <f t="shared" si="97"/>
        <v/>
      </c>
      <c r="Y305" s="6">
        <f t="shared" si="85"/>
        <v>1006000</v>
      </c>
      <c r="Z305" s="6">
        <f t="shared" si="86"/>
        <v>0</v>
      </c>
      <c r="AA305" s="4">
        <f>SUM(P305:$P$1480)+$Z$25</f>
        <v>2008000.0000000019</v>
      </c>
      <c r="AB305" s="4">
        <f>SUM(V305:$W$1480)</f>
        <v>701266.28000000061</v>
      </c>
      <c r="AC305" s="4">
        <f t="shared" si="98"/>
        <v>1002000.0000000019</v>
      </c>
    </row>
    <row r="306" spans="1:29" x14ac:dyDescent="0.15">
      <c r="A306" s="22">
        <v>2</v>
      </c>
      <c r="B306" s="1">
        <v>42696</v>
      </c>
      <c r="C306">
        <v>201</v>
      </c>
      <c r="D306">
        <v>202.1</v>
      </c>
      <c r="E306">
        <v>199.3</v>
      </c>
      <c r="F306">
        <v>201.3</v>
      </c>
      <c r="G306">
        <v>156995600</v>
      </c>
      <c r="H306" s="2">
        <f t="shared" si="87"/>
        <v>31603214280</v>
      </c>
      <c r="I306">
        <f t="shared" si="81"/>
        <v>0.10000000000002274</v>
      </c>
      <c r="J306" t="str">
        <f t="shared" si="88"/>
        <v>高値超、安値超</v>
      </c>
      <c r="L306">
        <f t="shared" si="82"/>
        <v>-0.10000000000002274</v>
      </c>
      <c r="M306">
        <f t="shared" si="89"/>
        <v>-0.10000000000002274</v>
      </c>
      <c r="N306">
        <f t="shared" si="90"/>
        <v>0.10000000000002274</v>
      </c>
      <c r="O306" s="2">
        <f t="shared" si="83"/>
        <v>5000</v>
      </c>
      <c r="P306" s="2">
        <f t="shared" si="91"/>
        <v>-500.00000000011369</v>
      </c>
      <c r="Q306" s="2">
        <f t="shared" si="84"/>
        <v>1006000</v>
      </c>
      <c r="R306" s="2" t="str">
        <f t="shared" si="92"/>
        <v>uri</v>
      </c>
      <c r="S306" s="2" t="str">
        <f t="shared" si="93"/>
        <v>kai</v>
      </c>
      <c r="T306" s="2" t="str">
        <f t="shared" si="94"/>
        <v>uri</v>
      </c>
      <c r="U306" s="2">
        <f t="shared" si="95"/>
        <v>1006000</v>
      </c>
      <c r="V306" s="2">
        <f t="shared" si="96"/>
        <v>1512</v>
      </c>
      <c r="W306" s="2" t="str">
        <f t="shared" si="99"/>
        <v/>
      </c>
      <c r="X306" s="2">
        <f t="shared" si="97"/>
        <v>160.96</v>
      </c>
      <c r="Y306" s="6">
        <f t="shared" si="85"/>
        <v>1006500</v>
      </c>
      <c r="Z306" s="6">
        <f t="shared" si="86"/>
        <v>0</v>
      </c>
      <c r="AA306" s="4">
        <f>SUM(P306:$P$1480)+$Z$25</f>
        <v>2008500.0000000019</v>
      </c>
      <c r="AB306" s="4">
        <f>SUM(V306:$W$1480)</f>
        <v>699593.24000000057</v>
      </c>
      <c r="AC306" s="4">
        <f t="shared" si="98"/>
        <v>1002000.0000000019</v>
      </c>
    </row>
    <row r="307" spans="1:29" x14ac:dyDescent="0.15">
      <c r="A307" s="22">
        <v>2</v>
      </c>
      <c r="B307" s="1">
        <v>42695</v>
      </c>
      <c r="C307">
        <v>198.2</v>
      </c>
      <c r="D307">
        <v>202</v>
      </c>
      <c r="E307">
        <v>196.6</v>
      </c>
      <c r="F307">
        <v>201.2</v>
      </c>
      <c r="G307">
        <v>214775000</v>
      </c>
      <c r="H307" s="2">
        <f t="shared" si="87"/>
        <v>43212730000</v>
      </c>
      <c r="I307">
        <f t="shared" si="81"/>
        <v>4.0999999999999943</v>
      </c>
      <c r="J307" t="str">
        <f t="shared" si="88"/>
        <v>高値割、安値割</v>
      </c>
      <c r="L307">
        <f t="shared" si="82"/>
        <v>4.0999999999999943</v>
      </c>
      <c r="M307">
        <f t="shared" si="89"/>
        <v>4.0999999999999943</v>
      </c>
      <c r="N307">
        <f t="shared" si="90"/>
        <v>-4.0999999999999943</v>
      </c>
      <c r="O307" s="2">
        <f t="shared" si="83"/>
        <v>5000</v>
      </c>
      <c r="P307" s="2">
        <f t="shared" si="91"/>
        <v>20499.999999999971</v>
      </c>
      <c r="Q307" s="2">
        <f t="shared" si="84"/>
        <v>985500</v>
      </c>
      <c r="R307" s="2" t="str">
        <f t="shared" si="92"/>
        <v>kai</v>
      </c>
      <c r="S307" s="2" t="str">
        <f t="shared" si="93"/>
        <v>uri</v>
      </c>
      <c r="T307" s="2" t="str">
        <f t="shared" si="94"/>
        <v>kai</v>
      </c>
      <c r="U307" s="2" t="str">
        <f t="shared" si="95"/>
        <v/>
      </c>
      <c r="V307" s="2" t="str">
        <f t="shared" si="96"/>
        <v/>
      </c>
      <c r="W307" s="2">
        <f t="shared" si="99"/>
        <v>78.84</v>
      </c>
      <c r="X307" s="2" t="str">
        <f t="shared" si="97"/>
        <v/>
      </c>
      <c r="Y307" s="6">
        <f t="shared" si="85"/>
        <v>1006000</v>
      </c>
      <c r="Z307" s="6">
        <f t="shared" si="86"/>
        <v>0</v>
      </c>
      <c r="AA307" s="4">
        <f>SUM(P307:$P$1480)+$Z$25</f>
        <v>2009000.0000000023</v>
      </c>
      <c r="AB307" s="4">
        <f>SUM(V307:$W$1480)</f>
        <v>698081.24000000057</v>
      </c>
      <c r="AC307" s="4">
        <f t="shared" si="98"/>
        <v>1003000.0000000023</v>
      </c>
    </row>
    <row r="308" spans="1:29" x14ac:dyDescent="0.15">
      <c r="A308" s="22">
        <v>2</v>
      </c>
      <c r="B308" s="1">
        <v>42692</v>
      </c>
      <c r="C308">
        <v>204</v>
      </c>
      <c r="D308">
        <v>204.1</v>
      </c>
      <c r="E308">
        <v>197</v>
      </c>
      <c r="F308">
        <v>197.1</v>
      </c>
      <c r="G308">
        <v>306032700</v>
      </c>
      <c r="H308" s="2">
        <f t="shared" si="87"/>
        <v>60319045170</v>
      </c>
      <c r="I308">
        <f t="shared" si="81"/>
        <v>-0.80000000000001137</v>
      </c>
      <c r="J308" t="str">
        <f t="shared" si="88"/>
        <v>高値超、安値超</v>
      </c>
      <c r="L308">
        <f t="shared" si="82"/>
        <v>-0.80000000000001137</v>
      </c>
      <c r="M308">
        <f t="shared" si="89"/>
        <v>-0.80000000000001137</v>
      </c>
      <c r="N308">
        <f t="shared" si="90"/>
        <v>-0.80000000000001137</v>
      </c>
      <c r="O308" s="2">
        <f t="shared" si="83"/>
        <v>5000</v>
      </c>
      <c r="P308" s="2">
        <f t="shared" si="91"/>
        <v>-4000.0000000000568</v>
      </c>
      <c r="Q308" s="2">
        <f t="shared" si="84"/>
        <v>989500</v>
      </c>
      <c r="R308" s="2" t="str">
        <f t="shared" si="92"/>
        <v>kai</v>
      </c>
      <c r="S308" s="2" t="str">
        <f t="shared" si="93"/>
        <v>kai</v>
      </c>
      <c r="T308" s="2" t="str">
        <f t="shared" si="94"/>
        <v>kai</v>
      </c>
      <c r="U308" s="2" t="str">
        <f t="shared" si="95"/>
        <v/>
      </c>
      <c r="V308" s="2" t="str">
        <f t="shared" si="96"/>
        <v/>
      </c>
      <c r="W308" s="2">
        <f t="shared" si="99"/>
        <v>79.16</v>
      </c>
      <c r="X308" s="2" t="str">
        <f t="shared" si="97"/>
        <v/>
      </c>
      <c r="Y308" s="6">
        <f t="shared" si="85"/>
        <v>985500</v>
      </c>
      <c r="Z308" s="6">
        <f t="shared" si="86"/>
        <v>0</v>
      </c>
      <c r="AA308" s="4">
        <f>SUM(P308:$P$1480)+$Z$25</f>
        <v>1988500.0000000023</v>
      </c>
      <c r="AB308" s="4">
        <f>SUM(V308:$W$1480)</f>
        <v>698002.40000000049</v>
      </c>
      <c r="AC308" s="4">
        <f t="shared" si="98"/>
        <v>1003000.0000000023</v>
      </c>
    </row>
    <row r="309" spans="1:29" x14ac:dyDescent="0.15">
      <c r="A309" s="22">
        <v>2</v>
      </c>
      <c r="B309" s="1">
        <v>42691</v>
      </c>
      <c r="C309">
        <v>194.6</v>
      </c>
      <c r="D309">
        <v>197.9</v>
      </c>
      <c r="E309">
        <v>193.3</v>
      </c>
      <c r="F309">
        <v>197.9</v>
      </c>
      <c r="G309">
        <v>315582300</v>
      </c>
      <c r="H309" s="2">
        <f t="shared" si="87"/>
        <v>62453737170</v>
      </c>
      <c r="I309">
        <f t="shared" si="81"/>
        <v>-1.0999999999999943</v>
      </c>
      <c r="J309" t="str">
        <f t="shared" si="88"/>
        <v/>
      </c>
      <c r="L309">
        <f t="shared" si="82"/>
        <v>-1.0999999999999943</v>
      </c>
      <c r="M309">
        <f t="shared" si="89"/>
        <v>-1.0999999999999943</v>
      </c>
      <c r="N309">
        <f t="shared" si="90"/>
        <v>1.0999999999999943</v>
      </c>
      <c r="O309" s="2">
        <f t="shared" si="83"/>
        <v>5000</v>
      </c>
      <c r="P309" s="2">
        <f t="shared" si="91"/>
        <v>-5499.9999999999718</v>
      </c>
      <c r="Q309" s="2">
        <f t="shared" si="84"/>
        <v>995000</v>
      </c>
      <c r="R309" s="2" t="str">
        <f t="shared" si="92"/>
        <v>kai</v>
      </c>
      <c r="S309" s="2" t="str">
        <f t="shared" si="93"/>
        <v>uri</v>
      </c>
      <c r="T309" s="2" t="str">
        <f t="shared" si="94"/>
        <v>kai</v>
      </c>
      <c r="U309" s="2" t="str">
        <f t="shared" si="95"/>
        <v/>
      </c>
      <c r="V309" s="2" t="str">
        <f t="shared" si="96"/>
        <v/>
      </c>
      <c r="W309" s="2">
        <f t="shared" si="99"/>
        <v>79.599999999999994</v>
      </c>
      <c r="X309" s="2" t="str">
        <f t="shared" si="97"/>
        <v/>
      </c>
      <c r="Y309" s="6">
        <f t="shared" si="85"/>
        <v>989500</v>
      </c>
      <c r="Z309" s="6">
        <f t="shared" si="86"/>
        <v>0</v>
      </c>
      <c r="AA309" s="4">
        <f>SUM(P309:$P$1480)+$Z$25</f>
        <v>1992500.0000000023</v>
      </c>
      <c r="AB309" s="4">
        <f>SUM(V309:$W$1480)</f>
        <v>697923.24000000057</v>
      </c>
      <c r="AC309" s="4">
        <f t="shared" si="98"/>
        <v>1003000.0000000023</v>
      </c>
    </row>
    <row r="310" spans="1:29" x14ac:dyDescent="0.15">
      <c r="A310" s="22">
        <v>2</v>
      </c>
      <c r="B310" s="1">
        <v>42690</v>
      </c>
      <c r="C310">
        <v>191.9</v>
      </c>
      <c r="D310">
        <v>199.8</v>
      </c>
      <c r="E310">
        <v>191.4</v>
      </c>
      <c r="F310">
        <v>199</v>
      </c>
      <c r="G310">
        <v>511667800</v>
      </c>
      <c r="H310" s="2">
        <f t="shared" si="87"/>
        <v>101821892200</v>
      </c>
      <c r="I310">
        <f t="shared" si="81"/>
        <v>11.699999999999989</v>
      </c>
      <c r="J310" t="str">
        <f t="shared" si="88"/>
        <v>高値超、安値超</v>
      </c>
      <c r="L310">
        <f t="shared" si="82"/>
        <v>11.699999999999989</v>
      </c>
      <c r="M310">
        <f t="shared" si="89"/>
        <v>11.699999999999989</v>
      </c>
      <c r="N310">
        <f t="shared" si="90"/>
        <v>-11.699999999999989</v>
      </c>
      <c r="O310" s="2">
        <f t="shared" si="83"/>
        <v>5000</v>
      </c>
      <c r="P310" s="2">
        <f t="shared" si="91"/>
        <v>58499.999999999942</v>
      </c>
      <c r="Q310" s="2">
        <f t="shared" si="84"/>
        <v>936500</v>
      </c>
      <c r="R310" s="2" t="str">
        <f t="shared" si="92"/>
        <v>kai</v>
      </c>
      <c r="S310" s="2" t="str">
        <f t="shared" si="93"/>
        <v>uri</v>
      </c>
      <c r="T310" s="2" t="str">
        <f t="shared" si="94"/>
        <v>kai</v>
      </c>
      <c r="U310" s="2" t="str">
        <f t="shared" si="95"/>
        <v/>
      </c>
      <c r="V310" s="2" t="str">
        <f t="shared" si="96"/>
        <v/>
      </c>
      <c r="W310" s="2">
        <f t="shared" si="99"/>
        <v>74.92</v>
      </c>
      <c r="X310" s="2" t="str">
        <f t="shared" si="97"/>
        <v/>
      </c>
      <c r="Y310" s="6">
        <f t="shared" si="85"/>
        <v>995000</v>
      </c>
      <c r="Z310" s="6">
        <f t="shared" si="86"/>
        <v>0</v>
      </c>
      <c r="AA310" s="4">
        <f>SUM(P310:$P$1480)+$Z$25</f>
        <v>1998000.0000000023</v>
      </c>
      <c r="AB310" s="4">
        <f>SUM(V310:$W$1480)</f>
        <v>697843.6400000006</v>
      </c>
      <c r="AC310" s="4">
        <f t="shared" si="98"/>
        <v>1003000.0000000023</v>
      </c>
    </row>
    <row r="311" spans="1:29" x14ac:dyDescent="0.15">
      <c r="A311" s="22">
        <v>2</v>
      </c>
      <c r="B311" s="1">
        <v>42689</v>
      </c>
      <c r="C311">
        <v>186.9</v>
      </c>
      <c r="D311">
        <v>191.1</v>
      </c>
      <c r="E311">
        <v>185.2</v>
      </c>
      <c r="F311">
        <v>187.3</v>
      </c>
      <c r="G311">
        <v>377209400</v>
      </c>
      <c r="H311" s="2">
        <f t="shared" si="87"/>
        <v>70651320620</v>
      </c>
      <c r="I311">
        <f t="shared" si="81"/>
        <v>2.4000000000000057</v>
      </c>
      <c r="J311" t="str">
        <f t="shared" si="88"/>
        <v>高値超、安値超</v>
      </c>
      <c r="L311">
        <f t="shared" si="82"/>
        <v>2.4000000000000057</v>
      </c>
      <c r="M311">
        <f t="shared" si="89"/>
        <v>2.4000000000000057</v>
      </c>
      <c r="N311">
        <f t="shared" si="90"/>
        <v>-2.4000000000000057</v>
      </c>
      <c r="O311" s="2">
        <f t="shared" si="83"/>
        <v>5000</v>
      </c>
      <c r="P311" s="2">
        <f t="shared" si="91"/>
        <v>12000.000000000029</v>
      </c>
      <c r="Q311" s="2">
        <f t="shared" si="84"/>
        <v>924500</v>
      </c>
      <c r="R311" s="2" t="str">
        <f t="shared" si="92"/>
        <v>kai</v>
      </c>
      <c r="S311" s="2" t="str">
        <f t="shared" si="93"/>
        <v>uri</v>
      </c>
      <c r="T311" s="2" t="str">
        <f t="shared" si="94"/>
        <v>kai</v>
      </c>
      <c r="U311" s="2" t="str">
        <f t="shared" si="95"/>
        <v/>
      </c>
      <c r="V311" s="2" t="str">
        <f t="shared" si="96"/>
        <v/>
      </c>
      <c r="W311" s="2">
        <f t="shared" si="99"/>
        <v>73.959999999999994</v>
      </c>
      <c r="X311" s="2" t="str">
        <f t="shared" si="97"/>
        <v/>
      </c>
      <c r="Y311" s="6">
        <f t="shared" si="85"/>
        <v>936500</v>
      </c>
      <c r="Z311" s="6">
        <f t="shared" si="86"/>
        <v>0</v>
      </c>
      <c r="AA311" s="4">
        <f>SUM(P311:$P$1480)+$Z$25</f>
        <v>1939500.0000000023</v>
      </c>
      <c r="AB311" s="4">
        <f>SUM(V311:$W$1480)</f>
        <v>697768.72000000055</v>
      </c>
      <c r="AC311" s="4">
        <f t="shared" si="98"/>
        <v>1003000.0000000023</v>
      </c>
    </row>
    <row r="312" spans="1:29" x14ac:dyDescent="0.15">
      <c r="A312" s="22">
        <v>2</v>
      </c>
      <c r="B312" s="1">
        <v>42688</v>
      </c>
      <c r="C312">
        <v>184.5</v>
      </c>
      <c r="D312">
        <v>186</v>
      </c>
      <c r="E312">
        <v>183.8</v>
      </c>
      <c r="F312">
        <v>184.9</v>
      </c>
      <c r="G312">
        <v>247876500</v>
      </c>
      <c r="H312" s="2">
        <f t="shared" si="87"/>
        <v>45832364850</v>
      </c>
      <c r="I312">
        <f t="shared" si="81"/>
        <v>1.7000000000000171</v>
      </c>
      <c r="J312" t="str">
        <f t="shared" si="88"/>
        <v>高値超、安値超</v>
      </c>
      <c r="L312">
        <f t="shared" si="82"/>
        <v>1.7000000000000171</v>
      </c>
      <c r="M312">
        <f t="shared" si="89"/>
        <v>1.7000000000000171</v>
      </c>
      <c r="N312">
        <f t="shared" si="90"/>
        <v>-1.7000000000000171</v>
      </c>
      <c r="O312" s="2">
        <f t="shared" si="83"/>
        <v>5000</v>
      </c>
      <c r="P312" s="2">
        <f t="shared" si="91"/>
        <v>8500.0000000000855</v>
      </c>
      <c r="Q312" s="2">
        <f t="shared" si="84"/>
        <v>916000</v>
      </c>
      <c r="R312" s="2" t="str">
        <f t="shared" si="92"/>
        <v>kai</v>
      </c>
      <c r="S312" s="2" t="str">
        <f t="shared" si="93"/>
        <v>uri</v>
      </c>
      <c r="T312" s="2" t="str">
        <f t="shared" si="94"/>
        <v>kai</v>
      </c>
      <c r="U312" s="2" t="str">
        <f t="shared" si="95"/>
        <v/>
      </c>
      <c r="V312" s="2" t="str">
        <f t="shared" si="96"/>
        <v/>
      </c>
      <c r="W312" s="2">
        <f t="shared" si="99"/>
        <v>73.28</v>
      </c>
      <c r="X312" s="2" t="str">
        <f t="shared" si="97"/>
        <v/>
      </c>
      <c r="Y312" s="6">
        <f t="shared" si="85"/>
        <v>924500</v>
      </c>
      <c r="Z312" s="6">
        <f t="shared" si="86"/>
        <v>0</v>
      </c>
      <c r="AA312" s="4">
        <f>SUM(P312:$P$1480)+$Z$25</f>
        <v>1927500.0000000021</v>
      </c>
      <c r="AB312" s="4">
        <f>SUM(V312:$W$1480)</f>
        <v>697694.76000000059</v>
      </c>
      <c r="AC312" s="4">
        <f t="shared" si="98"/>
        <v>1003000.0000000021</v>
      </c>
    </row>
    <row r="313" spans="1:29" x14ac:dyDescent="0.15">
      <c r="A313" s="22">
        <v>2</v>
      </c>
      <c r="B313" s="1">
        <v>42685</v>
      </c>
      <c r="C313">
        <v>180</v>
      </c>
      <c r="D313">
        <v>184.8</v>
      </c>
      <c r="E313">
        <v>179</v>
      </c>
      <c r="F313">
        <v>183.2</v>
      </c>
      <c r="G313">
        <v>462230900</v>
      </c>
      <c r="H313" s="2">
        <f t="shared" si="87"/>
        <v>84680700880</v>
      </c>
      <c r="I313">
        <f t="shared" si="81"/>
        <v>6.5999999999999943</v>
      </c>
      <c r="J313" t="str">
        <f t="shared" si="88"/>
        <v>高値超、安値超</v>
      </c>
      <c r="L313">
        <f t="shared" si="82"/>
        <v>6.5999999999999943</v>
      </c>
      <c r="M313">
        <f t="shared" si="89"/>
        <v>6.5999999999999943</v>
      </c>
      <c r="N313">
        <f t="shared" si="90"/>
        <v>6.5999999999999943</v>
      </c>
      <c r="O313" s="2">
        <f t="shared" si="83"/>
        <v>5000</v>
      </c>
      <c r="P313" s="2">
        <f t="shared" si="91"/>
        <v>32999.999999999971</v>
      </c>
      <c r="Q313" s="2">
        <f t="shared" si="84"/>
        <v>883000</v>
      </c>
      <c r="R313" s="2" t="str">
        <f t="shared" si="92"/>
        <v>kai</v>
      </c>
      <c r="S313" s="2" t="str">
        <f t="shared" si="93"/>
        <v>kai</v>
      </c>
      <c r="T313" s="2" t="str">
        <f t="shared" si="94"/>
        <v>kai</v>
      </c>
      <c r="U313" s="2" t="str">
        <f t="shared" si="95"/>
        <v/>
      </c>
      <c r="V313" s="2" t="str">
        <f t="shared" si="96"/>
        <v/>
      </c>
      <c r="W313" s="2">
        <f t="shared" si="99"/>
        <v>70.64</v>
      </c>
      <c r="X313" s="2" t="str">
        <f t="shared" si="97"/>
        <v/>
      </c>
      <c r="Y313" s="6">
        <f t="shared" si="85"/>
        <v>916000</v>
      </c>
      <c r="Z313" s="6">
        <f t="shared" si="86"/>
        <v>0</v>
      </c>
      <c r="AA313" s="4">
        <f>SUM(P313:$P$1480)+$Z$25</f>
        <v>1919000.0000000023</v>
      </c>
      <c r="AB313" s="4">
        <f>SUM(V313:$W$1480)</f>
        <v>697621.48000000056</v>
      </c>
      <c r="AC313" s="4">
        <f t="shared" si="98"/>
        <v>1003000.0000000023</v>
      </c>
    </row>
    <row r="314" spans="1:29" x14ac:dyDescent="0.15">
      <c r="A314" s="22">
        <v>2</v>
      </c>
      <c r="B314" s="1">
        <v>42684</v>
      </c>
      <c r="C314">
        <v>176</v>
      </c>
      <c r="D314">
        <v>177.9</v>
      </c>
      <c r="E314">
        <v>174.6</v>
      </c>
      <c r="F314">
        <v>176.6</v>
      </c>
      <c r="G314">
        <v>370068100</v>
      </c>
      <c r="H314" s="2">
        <f t="shared" si="87"/>
        <v>65354026460</v>
      </c>
      <c r="I314">
        <f t="shared" si="81"/>
        <v>10.599999999999994</v>
      </c>
      <c r="J314" t="str">
        <f t="shared" si="88"/>
        <v/>
      </c>
      <c r="L314">
        <f t="shared" si="82"/>
        <v>10.599999999999994</v>
      </c>
      <c r="M314">
        <f t="shared" si="89"/>
        <v>10.599999999999994</v>
      </c>
      <c r="N314">
        <f t="shared" si="90"/>
        <v>10.599999999999994</v>
      </c>
      <c r="O314" s="2">
        <f t="shared" si="83"/>
        <v>5000</v>
      </c>
      <c r="P314" s="2">
        <f t="shared" si="91"/>
        <v>52999.999999999971</v>
      </c>
      <c r="Q314" s="2">
        <f t="shared" si="84"/>
        <v>830000</v>
      </c>
      <c r="R314" s="2" t="str">
        <f t="shared" si="92"/>
        <v>kai</v>
      </c>
      <c r="S314" s="2" t="str">
        <f t="shared" si="93"/>
        <v>kai</v>
      </c>
      <c r="T314" s="2" t="str">
        <f t="shared" si="94"/>
        <v>kai</v>
      </c>
      <c r="U314" s="2" t="str">
        <f t="shared" si="95"/>
        <v/>
      </c>
      <c r="V314" s="2" t="str">
        <f t="shared" si="96"/>
        <v/>
      </c>
      <c r="W314" s="2">
        <f t="shared" si="99"/>
        <v>66.400000000000006</v>
      </c>
      <c r="X314" s="2" t="str">
        <f t="shared" si="97"/>
        <v/>
      </c>
      <c r="Y314" s="6">
        <f t="shared" si="85"/>
        <v>883000</v>
      </c>
      <c r="Z314" s="6">
        <f t="shared" si="86"/>
        <v>0</v>
      </c>
      <c r="AA314" s="4">
        <f>SUM(P314:$P$1480)+$Z$25</f>
        <v>1886000.0000000028</v>
      </c>
      <c r="AB314" s="4">
        <f>SUM(V314:$W$1480)</f>
        <v>697550.84000000055</v>
      </c>
      <c r="AC314" s="4">
        <f t="shared" si="98"/>
        <v>1003000.0000000028</v>
      </c>
    </row>
    <row r="315" spans="1:29" x14ac:dyDescent="0.15">
      <c r="A315" s="22">
        <v>2</v>
      </c>
      <c r="B315" s="1">
        <v>42683</v>
      </c>
      <c r="C315">
        <v>176.6</v>
      </c>
      <c r="D315">
        <v>178.2</v>
      </c>
      <c r="E315">
        <v>163.5</v>
      </c>
      <c r="F315">
        <v>166</v>
      </c>
      <c r="G315">
        <v>500866600</v>
      </c>
      <c r="H315" s="2">
        <f t="shared" si="87"/>
        <v>83143855600</v>
      </c>
      <c r="I315">
        <f t="shared" si="81"/>
        <v>-9.6999999999999886</v>
      </c>
      <c r="J315" t="str">
        <f t="shared" si="88"/>
        <v/>
      </c>
      <c r="L315">
        <f t="shared" si="82"/>
        <v>-9.6999999999999886</v>
      </c>
      <c r="M315">
        <f t="shared" si="89"/>
        <v>-9.6999999999999886</v>
      </c>
      <c r="N315">
        <f t="shared" si="90"/>
        <v>9.6999999999999886</v>
      </c>
      <c r="O315" s="2">
        <f t="shared" si="83"/>
        <v>5000</v>
      </c>
      <c r="P315" s="2">
        <f t="shared" si="91"/>
        <v>-48499.999999999942</v>
      </c>
      <c r="Q315" s="2">
        <f t="shared" si="84"/>
        <v>878500</v>
      </c>
      <c r="R315" s="2" t="str">
        <f t="shared" si="92"/>
        <v>kai</v>
      </c>
      <c r="S315" s="2" t="str">
        <f t="shared" si="93"/>
        <v>uri</v>
      </c>
      <c r="T315" s="2" t="str">
        <f t="shared" si="94"/>
        <v>kai</v>
      </c>
      <c r="U315" s="2" t="str">
        <f t="shared" si="95"/>
        <v/>
      </c>
      <c r="V315" s="2" t="str">
        <f t="shared" si="96"/>
        <v/>
      </c>
      <c r="W315" s="2">
        <f t="shared" si="99"/>
        <v>70.28</v>
      </c>
      <c r="X315" s="2" t="str">
        <f t="shared" si="97"/>
        <v/>
      </c>
      <c r="Y315" s="6">
        <f t="shared" si="85"/>
        <v>830000</v>
      </c>
      <c r="Z315" s="6">
        <f t="shared" si="86"/>
        <v>0</v>
      </c>
      <c r="AA315" s="4">
        <f>SUM(P315:$P$1480)+$Z$25</f>
        <v>1833000.0000000026</v>
      </c>
      <c r="AB315" s="4">
        <f>SUM(V315:$W$1480)</f>
        <v>697484.44000000053</v>
      </c>
      <c r="AC315" s="4">
        <f t="shared" si="98"/>
        <v>1003000.0000000026</v>
      </c>
    </row>
    <row r="316" spans="1:29" x14ac:dyDescent="0.15">
      <c r="A316" s="22">
        <v>2</v>
      </c>
      <c r="B316" s="1">
        <v>42682</v>
      </c>
      <c r="C316">
        <v>175.6</v>
      </c>
      <c r="D316">
        <v>177.5</v>
      </c>
      <c r="E316">
        <v>174.9</v>
      </c>
      <c r="F316">
        <v>175.7</v>
      </c>
      <c r="G316">
        <v>138739200</v>
      </c>
      <c r="H316" s="2">
        <f t="shared" si="87"/>
        <v>24376477440</v>
      </c>
      <c r="I316">
        <f t="shared" si="81"/>
        <v>0.69999999999998863</v>
      </c>
      <c r="J316" t="str">
        <f t="shared" si="88"/>
        <v>高値超、安値超</v>
      </c>
      <c r="L316">
        <f t="shared" si="82"/>
        <v>0.69999999999998863</v>
      </c>
      <c r="M316">
        <f t="shared" si="89"/>
        <v>0.69999999999998863</v>
      </c>
      <c r="N316">
        <f t="shared" si="90"/>
        <v>-0.69999999999998863</v>
      </c>
      <c r="O316" s="2">
        <f t="shared" si="83"/>
        <v>5000</v>
      </c>
      <c r="P316" s="2">
        <f t="shared" si="91"/>
        <v>3499.9999999999432</v>
      </c>
      <c r="Q316" s="2">
        <f t="shared" si="84"/>
        <v>875000</v>
      </c>
      <c r="R316" s="2" t="str">
        <f t="shared" si="92"/>
        <v>kai</v>
      </c>
      <c r="S316" s="2" t="str">
        <f t="shared" si="93"/>
        <v>uri</v>
      </c>
      <c r="T316" s="2" t="str">
        <f t="shared" si="94"/>
        <v>kai</v>
      </c>
      <c r="U316" s="2">
        <f t="shared" si="95"/>
        <v>875000</v>
      </c>
      <c r="V316" s="2">
        <f t="shared" si="96"/>
        <v>1080</v>
      </c>
      <c r="W316" s="2">
        <f t="shared" si="99"/>
        <v>140</v>
      </c>
      <c r="X316" s="2" t="str">
        <f t="shared" si="97"/>
        <v/>
      </c>
      <c r="Y316" s="6">
        <f t="shared" si="85"/>
        <v>878500</v>
      </c>
      <c r="Z316" s="6">
        <f t="shared" si="86"/>
        <v>0</v>
      </c>
      <c r="AA316" s="4">
        <f>SUM(P316:$P$1480)+$Z$25</f>
        <v>1881500.0000000026</v>
      </c>
      <c r="AB316" s="4">
        <f>SUM(V316:$W$1480)</f>
        <v>697414.1600000005</v>
      </c>
      <c r="AC316" s="4">
        <f t="shared" si="98"/>
        <v>1003000.0000000026</v>
      </c>
    </row>
    <row r="317" spans="1:29" x14ac:dyDescent="0.15">
      <c r="A317" s="22">
        <v>2</v>
      </c>
      <c r="B317" s="1">
        <v>42681</v>
      </c>
      <c r="C317">
        <v>174</v>
      </c>
      <c r="D317">
        <v>175.5</v>
      </c>
      <c r="E317">
        <v>173.3</v>
      </c>
      <c r="F317">
        <v>175</v>
      </c>
      <c r="G317">
        <v>163074500</v>
      </c>
      <c r="H317" s="2">
        <f t="shared" si="87"/>
        <v>28538037500</v>
      </c>
      <c r="I317">
        <f t="shared" si="81"/>
        <v>3.0999999999999943</v>
      </c>
      <c r="J317" t="str">
        <f t="shared" si="88"/>
        <v>高値超、安値超</v>
      </c>
      <c r="L317">
        <f t="shared" si="82"/>
        <v>-3.0999999999999943</v>
      </c>
      <c r="M317">
        <f t="shared" si="89"/>
        <v>-3.0999999999999943</v>
      </c>
      <c r="N317">
        <f t="shared" si="90"/>
        <v>3.0999999999999943</v>
      </c>
      <c r="O317" s="2">
        <f t="shared" si="83"/>
        <v>5000</v>
      </c>
      <c r="P317" s="2">
        <f t="shared" si="91"/>
        <v>-15499.999999999971</v>
      </c>
      <c r="Q317" s="2">
        <f t="shared" si="84"/>
        <v>859500</v>
      </c>
      <c r="R317" s="2" t="str">
        <f t="shared" si="92"/>
        <v>uri</v>
      </c>
      <c r="S317" s="2" t="str">
        <f t="shared" si="93"/>
        <v>kai</v>
      </c>
      <c r="T317" s="2" t="str">
        <f t="shared" si="94"/>
        <v>uri</v>
      </c>
      <c r="U317" s="2" t="str">
        <f t="shared" si="95"/>
        <v/>
      </c>
      <c r="V317" s="2" t="str">
        <f t="shared" si="96"/>
        <v/>
      </c>
      <c r="W317" s="2" t="str">
        <f t="shared" si="99"/>
        <v/>
      </c>
      <c r="X317" s="2">
        <f t="shared" si="97"/>
        <v>68.760000000000005</v>
      </c>
      <c r="Y317" s="6">
        <f t="shared" si="85"/>
        <v>875000</v>
      </c>
      <c r="Z317" s="6">
        <f t="shared" si="86"/>
        <v>0</v>
      </c>
      <c r="AA317" s="4">
        <f>SUM(P317:$P$1480)+$Z$25</f>
        <v>1878000.0000000028</v>
      </c>
      <c r="AB317" s="4">
        <f>SUM(V317:$W$1480)</f>
        <v>696194.1600000005</v>
      </c>
      <c r="AC317" s="4">
        <f t="shared" si="98"/>
        <v>1003000.0000000028</v>
      </c>
    </row>
    <row r="318" spans="1:29" x14ac:dyDescent="0.15">
      <c r="A318" s="22">
        <v>2</v>
      </c>
      <c r="B318" s="1">
        <v>42678</v>
      </c>
      <c r="C318">
        <v>171.5</v>
      </c>
      <c r="D318">
        <v>173</v>
      </c>
      <c r="E318">
        <v>170</v>
      </c>
      <c r="F318">
        <v>171.9</v>
      </c>
      <c r="G318">
        <v>160358400</v>
      </c>
      <c r="H318" s="2">
        <f t="shared" si="87"/>
        <v>27565608960</v>
      </c>
      <c r="I318">
        <f t="shared" si="81"/>
        <v>-1.7999999999999829</v>
      </c>
      <c r="J318" t="str">
        <f t="shared" si="88"/>
        <v>高値割、安値割</v>
      </c>
      <c r="L318">
        <f t="shared" si="82"/>
        <v>1.7999999999999829</v>
      </c>
      <c r="M318">
        <f t="shared" si="89"/>
        <v>1.7999999999999829</v>
      </c>
      <c r="N318">
        <f t="shared" si="90"/>
        <v>-1.7999999999999829</v>
      </c>
      <c r="O318" s="2">
        <f t="shared" si="83"/>
        <v>5000</v>
      </c>
      <c r="P318" s="2">
        <f t="shared" si="91"/>
        <v>8999.9999999999145</v>
      </c>
      <c r="Q318" s="2">
        <f t="shared" si="84"/>
        <v>868500</v>
      </c>
      <c r="R318" s="2" t="str">
        <f t="shared" si="92"/>
        <v>uri</v>
      </c>
      <c r="S318" s="2" t="str">
        <f t="shared" si="93"/>
        <v>kai</v>
      </c>
      <c r="T318" s="2" t="str">
        <f t="shared" si="94"/>
        <v>uri</v>
      </c>
      <c r="U318" s="2">
        <f t="shared" si="95"/>
        <v>868500</v>
      </c>
      <c r="V318" s="2">
        <f t="shared" si="96"/>
        <v>1080</v>
      </c>
      <c r="W318" s="2" t="str">
        <f t="shared" si="99"/>
        <v/>
      </c>
      <c r="X318" s="2">
        <f t="shared" si="97"/>
        <v>138.96</v>
      </c>
      <c r="Y318" s="6">
        <f t="shared" si="85"/>
        <v>859500</v>
      </c>
      <c r="Z318" s="6">
        <f t="shared" si="86"/>
        <v>0</v>
      </c>
      <c r="AA318" s="4">
        <f>SUM(P318:$P$1480)+$Z$25</f>
        <v>1893500.0000000028</v>
      </c>
      <c r="AB318" s="4">
        <f>SUM(V318:$W$1480)</f>
        <v>696194.1600000005</v>
      </c>
      <c r="AC318" s="4">
        <f t="shared" si="98"/>
        <v>1034000.0000000028</v>
      </c>
    </row>
    <row r="319" spans="1:29" x14ac:dyDescent="0.15">
      <c r="A319" s="22">
        <v>2</v>
      </c>
      <c r="B319" s="1">
        <v>42676</v>
      </c>
      <c r="C319">
        <v>175</v>
      </c>
      <c r="D319">
        <v>175.1</v>
      </c>
      <c r="E319">
        <v>172.8</v>
      </c>
      <c r="F319">
        <v>173.7</v>
      </c>
      <c r="G319">
        <v>161393400</v>
      </c>
      <c r="H319" s="2">
        <f t="shared" si="87"/>
        <v>28034033580</v>
      </c>
      <c r="I319">
        <f t="shared" si="81"/>
        <v>-3.9000000000000057</v>
      </c>
      <c r="J319" t="str">
        <f t="shared" si="88"/>
        <v>高値割、安値割</v>
      </c>
      <c r="L319">
        <f t="shared" si="82"/>
        <v>-3.9000000000000057</v>
      </c>
      <c r="M319">
        <f t="shared" si="89"/>
        <v>-3.9000000000000057</v>
      </c>
      <c r="N319">
        <f t="shared" si="90"/>
        <v>3.9000000000000057</v>
      </c>
      <c r="O319" s="2">
        <f t="shared" si="83"/>
        <v>5000</v>
      </c>
      <c r="P319" s="2">
        <f t="shared" si="91"/>
        <v>-19500.000000000029</v>
      </c>
      <c r="Q319" s="2">
        <f t="shared" si="84"/>
        <v>888000</v>
      </c>
      <c r="R319" s="2" t="str">
        <f t="shared" si="92"/>
        <v>kai</v>
      </c>
      <c r="S319" s="2" t="str">
        <f t="shared" si="93"/>
        <v>uri</v>
      </c>
      <c r="T319" s="2" t="str">
        <f t="shared" si="94"/>
        <v>kai</v>
      </c>
      <c r="U319" s="2" t="str">
        <f t="shared" si="95"/>
        <v/>
      </c>
      <c r="V319" s="2" t="str">
        <f t="shared" si="96"/>
        <v/>
      </c>
      <c r="W319" s="2">
        <f t="shared" si="99"/>
        <v>71.040000000000006</v>
      </c>
      <c r="X319" s="2" t="str">
        <f t="shared" si="97"/>
        <v/>
      </c>
      <c r="Y319" s="6">
        <f t="shared" si="85"/>
        <v>868500</v>
      </c>
      <c r="Z319" s="6">
        <f t="shared" si="86"/>
        <v>0</v>
      </c>
      <c r="AA319" s="4">
        <f>SUM(P319:$P$1480)+$Z$25</f>
        <v>1884500.0000000028</v>
      </c>
      <c r="AB319" s="4">
        <f>SUM(V319:$W$1480)</f>
        <v>695114.1600000005</v>
      </c>
      <c r="AC319" s="4">
        <f t="shared" si="98"/>
        <v>1016000.0000000028</v>
      </c>
    </row>
    <row r="320" spans="1:29" x14ac:dyDescent="0.15">
      <c r="A320" s="22">
        <v>2</v>
      </c>
      <c r="B320" s="1">
        <v>42675</v>
      </c>
      <c r="C320">
        <v>177.6</v>
      </c>
      <c r="D320">
        <v>178.7</v>
      </c>
      <c r="E320">
        <v>176</v>
      </c>
      <c r="F320">
        <v>177.6</v>
      </c>
      <c r="G320">
        <v>140820000</v>
      </c>
      <c r="H320" s="2">
        <f t="shared" si="87"/>
        <v>25009632000</v>
      </c>
      <c r="I320">
        <f t="shared" si="81"/>
        <v>0.5</v>
      </c>
      <c r="J320" t="str">
        <f t="shared" si="88"/>
        <v>高値超、安値超</v>
      </c>
      <c r="L320">
        <f t="shared" si="82"/>
        <v>0.5</v>
      </c>
      <c r="M320">
        <f t="shared" si="89"/>
        <v>0.5</v>
      </c>
      <c r="N320">
        <f t="shared" si="90"/>
        <v>-0.5</v>
      </c>
      <c r="O320" s="2">
        <f t="shared" si="83"/>
        <v>5000</v>
      </c>
      <c r="P320" s="2">
        <f t="shared" si="91"/>
        <v>2500</v>
      </c>
      <c r="Q320" s="2">
        <f t="shared" si="84"/>
        <v>885500</v>
      </c>
      <c r="R320" s="2" t="str">
        <f t="shared" si="92"/>
        <v>kai</v>
      </c>
      <c r="S320" s="2" t="str">
        <f t="shared" si="93"/>
        <v>uri</v>
      </c>
      <c r="T320" s="2" t="str">
        <f t="shared" si="94"/>
        <v>kai</v>
      </c>
      <c r="U320" s="2" t="str">
        <f t="shared" si="95"/>
        <v/>
      </c>
      <c r="V320" s="2" t="str">
        <f t="shared" si="96"/>
        <v/>
      </c>
      <c r="W320" s="2">
        <f t="shared" si="99"/>
        <v>70.84</v>
      </c>
      <c r="X320" s="2" t="str">
        <f t="shared" si="97"/>
        <v/>
      </c>
      <c r="Y320" s="6">
        <f t="shared" si="85"/>
        <v>888000</v>
      </c>
      <c r="Z320" s="6">
        <f t="shared" si="86"/>
        <v>0</v>
      </c>
      <c r="AA320" s="4">
        <f>SUM(P320:$P$1480)+$Z$25</f>
        <v>1904000.0000000028</v>
      </c>
      <c r="AB320" s="4">
        <f>SUM(V320:$W$1480)</f>
        <v>695043.12000000046</v>
      </c>
      <c r="AC320" s="4">
        <f t="shared" si="98"/>
        <v>1016000.0000000028</v>
      </c>
    </row>
    <row r="321" spans="1:29" x14ac:dyDescent="0.15">
      <c r="A321" s="22">
        <v>2</v>
      </c>
      <c r="B321" s="1">
        <v>42674</v>
      </c>
      <c r="C321">
        <v>174.6</v>
      </c>
      <c r="D321">
        <v>177.2</v>
      </c>
      <c r="E321">
        <v>174.5</v>
      </c>
      <c r="F321">
        <v>177.1</v>
      </c>
      <c r="G321">
        <v>175585000</v>
      </c>
      <c r="H321" s="2">
        <f t="shared" si="87"/>
        <v>31096103500</v>
      </c>
      <c r="I321">
        <f t="shared" si="81"/>
        <v>1.7999999999999829</v>
      </c>
      <c r="J321" t="str">
        <f t="shared" si="88"/>
        <v>高値超、安値超</v>
      </c>
      <c r="L321">
        <f t="shared" si="82"/>
        <v>1.7999999999999829</v>
      </c>
      <c r="M321">
        <f t="shared" si="89"/>
        <v>1.7999999999999829</v>
      </c>
      <c r="N321">
        <f t="shared" si="90"/>
        <v>-1.7999999999999829</v>
      </c>
      <c r="O321" s="2">
        <f t="shared" si="83"/>
        <v>5000</v>
      </c>
      <c r="P321" s="2">
        <f t="shared" si="91"/>
        <v>8999.9999999999145</v>
      </c>
      <c r="Q321" s="2">
        <f t="shared" si="84"/>
        <v>876500</v>
      </c>
      <c r="R321" s="2" t="str">
        <f t="shared" si="92"/>
        <v>kai</v>
      </c>
      <c r="S321" s="2" t="str">
        <f t="shared" si="93"/>
        <v>uri</v>
      </c>
      <c r="T321" s="2" t="str">
        <f t="shared" si="94"/>
        <v>kai</v>
      </c>
      <c r="U321" s="2" t="str">
        <f t="shared" si="95"/>
        <v/>
      </c>
      <c r="V321" s="2" t="str">
        <f t="shared" si="96"/>
        <v/>
      </c>
      <c r="W321" s="2">
        <f t="shared" si="99"/>
        <v>70.12</v>
      </c>
      <c r="X321" s="2" t="str">
        <f t="shared" si="97"/>
        <v/>
      </c>
      <c r="Y321" s="6">
        <f t="shared" si="85"/>
        <v>885500</v>
      </c>
      <c r="Z321" s="6">
        <f t="shared" si="86"/>
        <v>0</v>
      </c>
      <c r="AA321" s="4">
        <f>SUM(P321:$P$1480)+$Z$25</f>
        <v>1901500.0000000026</v>
      </c>
      <c r="AB321" s="4">
        <f>SUM(V321:$W$1480)</f>
        <v>694972.28000000061</v>
      </c>
      <c r="AC321" s="4">
        <f t="shared" si="98"/>
        <v>1016000.0000000026</v>
      </c>
    </row>
    <row r="322" spans="1:29" x14ac:dyDescent="0.15">
      <c r="A322" s="22">
        <v>2</v>
      </c>
      <c r="B322" s="1">
        <v>42671</v>
      </c>
      <c r="C322">
        <v>174.5</v>
      </c>
      <c r="D322">
        <v>175.6</v>
      </c>
      <c r="E322">
        <v>174</v>
      </c>
      <c r="F322">
        <v>175.3</v>
      </c>
      <c r="G322">
        <v>205286100</v>
      </c>
      <c r="H322" s="2">
        <f t="shared" si="87"/>
        <v>35986653330</v>
      </c>
      <c r="I322">
        <f t="shared" si="81"/>
        <v>2.5</v>
      </c>
      <c r="J322" t="str">
        <f t="shared" si="88"/>
        <v>高値超、安値超</v>
      </c>
      <c r="L322">
        <f t="shared" si="82"/>
        <v>2.5</v>
      </c>
      <c r="M322">
        <f t="shared" si="89"/>
        <v>2.5</v>
      </c>
      <c r="N322">
        <f t="shared" si="90"/>
        <v>-2.5</v>
      </c>
      <c r="O322" s="2">
        <f t="shared" si="83"/>
        <v>5000</v>
      </c>
      <c r="P322" s="2">
        <f t="shared" si="91"/>
        <v>12500</v>
      </c>
      <c r="Q322" s="2">
        <f t="shared" si="84"/>
        <v>864000</v>
      </c>
      <c r="R322" s="2" t="str">
        <f t="shared" si="92"/>
        <v>kai</v>
      </c>
      <c r="S322" s="2" t="str">
        <f t="shared" si="93"/>
        <v>uri</v>
      </c>
      <c r="T322" s="2" t="str">
        <f t="shared" si="94"/>
        <v>kai</v>
      </c>
      <c r="U322" s="2">
        <f t="shared" si="95"/>
        <v>864000</v>
      </c>
      <c r="V322" s="2">
        <f t="shared" si="96"/>
        <v>1080</v>
      </c>
      <c r="W322" s="2">
        <f t="shared" si="99"/>
        <v>138.24</v>
      </c>
      <c r="X322" s="2" t="str">
        <f t="shared" si="97"/>
        <v/>
      </c>
      <c r="Y322" s="6">
        <f t="shared" si="85"/>
        <v>876500</v>
      </c>
      <c r="Z322" s="6">
        <f t="shared" si="86"/>
        <v>0</v>
      </c>
      <c r="AA322" s="4">
        <f>SUM(P322:$P$1480)+$Z$25</f>
        <v>1892500.000000003</v>
      </c>
      <c r="AB322" s="4">
        <f>SUM(V322:$W$1480)</f>
        <v>694902.1600000005</v>
      </c>
      <c r="AC322" s="4">
        <f t="shared" si="98"/>
        <v>1016000.000000003</v>
      </c>
    </row>
    <row r="323" spans="1:29" x14ac:dyDescent="0.15">
      <c r="A323" s="22">
        <v>2</v>
      </c>
      <c r="B323" s="1">
        <v>42670</v>
      </c>
      <c r="C323">
        <v>171.6</v>
      </c>
      <c r="D323">
        <v>173.3</v>
      </c>
      <c r="E323">
        <v>171.1</v>
      </c>
      <c r="F323">
        <v>172.8</v>
      </c>
      <c r="G323">
        <v>130806400</v>
      </c>
      <c r="H323" s="2">
        <f t="shared" si="87"/>
        <v>22603345920</v>
      </c>
      <c r="I323">
        <f t="shared" si="81"/>
        <v>1.3000000000000114</v>
      </c>
      <c r="J323" t="str">
        <f t="shared" si="88"/>
        <v>高値超、安値超</v>
      </c>
      <c r="L323">
        <f t="shared" si="82"/>
        <v>-1.3000000000000114</v>
      </c>
      <c r="M323">
        <f t="shared" si="89"/>
        <v>-1.3000000000000114</v>
      </c>
      <c r="N323">
        <f t="shared" si="90"/>
        <v>1.3000000000000114</v>
      </c>
      <c r="O323" s="2">
        <f t="shared" si="83"/>
        <v>5000</v>
      </c>
      <c r="P323" s="2">
        <f t="shared" si="91"/>
        <v>-6500.0000000000564</v>
      </c>
      <c r="Q323" s="2">
        <f t="shared" si="84"/>
        <v>857500</v>
      </c>
      <c r="R323" s="2" t="str">
        <f t="shared" si="92"/>
        <v>uri</v>
      </c>
      <c r="S323" s="2" t="str">
        <f t="shared" si="93"/>
        <v>kai</v>
      </c>
      <c r="T323" s="2" t="str">
        <f t="shared" si="94"/>
        <v>uri</v>
      </c>
      <c r="U323" s="2">
        <f t="shared" si="95"/>
        <v>857500</v>
      </c>
      <c r="V323" s="2">
        <f t="shared" si="96"/>
        <v>1080</v>
      </c>
      <c r="W323" s="2" t="str">
        <f t="shared" si="99"/>
        <v/>
      </c>
      <c r="X323" s="2">
        <f t="shared" si="97"/>
        <v>137.19999999999999</v>
      </c>
      <c r="Y323" s="6">
        <f t="shared" si="85"/>
        <v>864000</v>
      </c>
      <c r="Z323" s="6">
        <f t="shared" si="86"/>
        <v>0</v>
      </c>
      <c r="AA323" s="4">
        <f>SUM(P323:$P$1480)+$Z$25</f>
        <v>1880000.0000000028</v>
      </c>
      <c r="AB323" s="4">
        <f>SUM(V323:$W$1480)</f>
        <v>693683.92000000051</v>
      </c>
      <c r="AC323" s="4">
        <f t="shared" si="98"/>
        <v>1016000.0000000028</v>
      </c>
    </row>
    <row r="324" spans="1:29" x14ac:dyDescent="0.15">
      <c r="A324" s="22">
        <v>2</v>
      </c>
      <c r="B324" s="1">
        <v>42669</v>
      </c>
      <c r="C324">
        <v>171.4</v>
      </c>
      <c r="D324">
        <v>171.9</v>
      </c>
      <c r="E324">
        <v>170.6</v>
      </c>
      <c r="F324">
        <v>171.5</v>
      </c>
      <c r="G324">
        <v>83347900</v>
      </c>
      <c r="H324" s="2">
        <f t="shared" si="87"/>
        <v>14294164850</v>
      </c>
      <c r="I324">
        <f t="shared" si="81"/>
        <v>9.9999999999994316E-2</v>
      </c>
      <c r="J324" t="str">
        <f t="shared" si="88"/>
        <v>高値割、安値割</v>
      </c>
      <c r="L324">
        <f t="shared" si="82"/>
        <v>9.9999999999994316E-2</v>
      </c>
      <c r="M324">
        <f t="shared" si="89"/>
        <v>9.9999999999994316E-2</v>
      </c>
      <c r="N324">
        <f t="shared" si="90"/>
        <v>-9.9999999999994316E-2</v>
      </c>
      <c r="O324" s="2">
        <f t="shared" si="83"/>
        <v>5000</v>
      </c>
      <c r="P324" s="2">
        <f t="shared" si="91"/>
        <v>499.99999999997158</v>
      </c>
      <c r="Q324" s="2">
        <f t="shared" si="84"/>
        <v>857000</v>
      </c>
      <c r="R324" s="2" t="str">
        <f t="shared" si="92"/>
        <v>kai</v>
      </c>
      <c r="S324" s="2" t="str">
        <f t="shared" si="93"/>
        <v>uri</v>
      </c>
      <c r="T324" s="2" t="str">
        <f t="shared" si="94"/>
        <v>kai</v>
      </c>
      <c r="U324" s="2">
        <f t="shared" si="95"/>
        <v>857000</v>
      </c>
      <c r="V324" s="2">
        <f t="shared" si="96"/>
        <v>1080</v>
      </c>
      <c r="W324" s="2">
        <f t="shared" si="99"/>
        <v>137.12</v>
      </c>
      <c r="X324" s="2" t="str">
        <f t="shared" si="97"/>
        <v/>
      </c>
      <c r="Y324" s="6">
        <f t="shared" si="85"/>
        <v>857500</v>
      </c>
      <c r="Z324" s="6">
        <f t="shared" si="86"/>
        <v>0</v>
      </c>
      <c r="AA324" s="4">
        <f>SUM(P324:$P$1480)+$Z$25</f>
        <v>1886500.0000000028</v>
      </c>
      <c r="AB324" s="4">
        <f>SUM(V324:$W$1480)</f>
        <v>692603.92000000051</v>
      </c>
      <c r="AC324" s="4">
        <f t="shared" si="98"/>
        <v>1029000.0000000028</v>
      </c>
    </row>
    <row r="325" spans="1:29" x14ac:dyDescent="0.15">
      <c r="A325" s="22">
        <v>2</v>
      </c>
      <c r="B325" s="1">
        <v>42668</v>
      </c>
      <c r="C325">
        <v>171</v>
      </c>
      <c r="D325">
        <v>172.9</v>
      </c>
      <c r="E325">
        <v>171</v>
      </c>
      <c r="F325">
        <v>171.4</v>
      </c>
      <c r="G325">
        <v>123247900</v>
      </c>
      <c r="H325" s="2">
        <f t="shared" si="87"/>
        <v>21124690060</v>
      </c>
      <c r="I325">
        <f t="shared" si="81"/>
        <v>1.5</v>
      </c>
      <c r="J325" t="str">
        <f t="shared" si="88"/>
        <v>高値超、安値超</v>
      </c>
      <c r="L325">
        <f t="shared" si="82"/>
        <v>-1.5</v>
      </c>
      <c r="M325">
        <f t="shared" si="89"/>
        <v>-1.5</v>
      </c>
      <c r="N325">
        <f t="shared" si="90"/>
        <v>1.5</v>
      </c>
      <c r="O325" s="2">
        <f t="shared" si="83"/>
        <v>5000</v>
      </c>
      <c r="P325" s="2">
        <f t="shared" si="91"/>
        <v>-7500</v>
      </c>
      <c r="Q325" s="2">
        <f t="shared" si="84"/>
        <v>849500</v>
      </c>
      <c r="R325" s="2" t="str">
        <f t="shared" si="92"/>
        <v>uri</v>
      </c>
      <c r="S325" s="2" t="str">
        <f t="shared" si="93"/>
        <v>kai</v>
      </c>
      <c r="T325" s="2" t="str">
        <f t="shared" si="94"/>
        <v>uri</v>
      </c>
      <c r="U325" s="2">
        <f t="shared" si="95"/>
        <v>849500</v>
      </c>
      <c r="V325" s="2">
        <f t="shared" si="96"/>
        <v>1080</v>
      </c>
      <c r="W325" s="2" t="str">
        <f t="shared" si="99"/>
        <v/>
      </c>
      <c r="X325" s="2">
        <f t="shared" si="97"/>
        <v>135.91999999999999</v>
      </c>
      <c r="Y325" s="6">
        <f t="shared" si="85"/>
        <v>857000</v>
      </c>
      <c r="Z325" s="6">
        <f t="shared" si="86"/>
        <v>0</v>
      </c>
      <c r="AA325" s="4">
        <f>SUM(P325:$P$1480)+$Z$25</f>
        <v>1886000.000000003</v>
      </c>
      <c r="AB325" s="4">
        <f>SUM(V325:$W$1480)</f>
        <v>691386.8000000004</v>
      </c>
      <c r="AC325" s="4">
        <f t="shared" si="98"/>
        <v>1029000.000000003</v>
      </c>
    </row>
    <row r="326" spans="1:29" x14ac:dyDescent="0.15">
      <c r="A326" s="22">
        <v>2</v>
      </c>
      <c r="B326" s="1">
        <v>42667</v>
      </c>
      <c r="C326">
        <v>170.9</v>
      </c>
      <c r="D326">
        <v>171.3</v>
      </c>
      <c r="E326">
        <v>169.4</v>
      </c>
      <c r="F326">
        <v>169.9</v>
      </c>
      <c r="G326">
        <v>94649300</v>
      </c>
      <c r="H326" s="2">
        <f t="shared" si="87"/>
        <v>16080916070</v>
      </c>
      <c r="I326">
        <f t="shared" si="81"/>
        <v>-1</v>
      </c>
      <c r="J326" t="str">
        <f t="shared" si="88"/>
        <v>高値割、安値割</v>
      </c>
      <c r="L326">
        <f t="shared" si="82"/>
        <v>-1</v>
      </c>
      <c r="M326">
        <f t="shared" si="89"/>
        <v>-1</v>
      </c>
      <c r="N326">
        <f t="shared" si="90"/>
        <v>1</v>
      </c>
      <c r="O326" s="2">
        <f t="shared" si="83"/>
        <v>5000</v>
      </c>
      <c r="P326" s="2">
        <f t="shared" si="91"/>
        <v>-5000</v>
      </c>
      <c r="Q326" s="2">
        <f t="shared" si="84"/>
        <v>854500</v>
      </c>
      <c r="R326" s="2" t="str">
        <f t="shared" si="92"/>
        <v>kai</v>
      </c>
      <c r="S326" s="2" t="str">
        <f t="shared" si="93"/>
        <v>uri</v>
      </c>
      <c r="T326" s="2" t="str">
        <f t="shared" si="94"/>
        <v>kai</v>
      </c>
      <c r="U326" s="2" t="str">
        <f t="shared" si="95"/>
        <v/>
      </c>
      <c r="V326" s="2" t="str">
        <f t="shared" si="96"/>
        <v/>
      </c>
      <c r="W326" s="2">
        <f t="shared" si="99"/>
        <v>68.36</v>
      </c>
      <c r="X326" s="2" t="str">
        <f t="shared" si="97"/>
        <v/>
      </c>
      <c r="Y326" s="6">
        <f t="shared" si="85"/>
        <v>849500</v>
      </c>
      <c r="Z326" s="6">
        <f t="shared" si="86"/>
        <v>0</v>
      </c>
      <c r="AA326" s="4">
        <f>SUM(P326:$P$1480)+$Z$25</f>
        <v>1893500.000000003</v>
      </c>
      <c r="AB326" s="4">
        <f>SUM(V326:$W$1480)</f>
        <v>690306.8000000004</v>
      </c>
      <c r="AC326" s="4">
        <f t="shared" si="98"/>
        <v>1044000.000000003</v>
      </c>
    </row>
    <row r="327" spans="1:29" x14ac:dyDescent="0.15">
      <c r="A327" s="22">
        <v>2</v>
      </c>
      <c r="B327" s="1">
        <v>42664</v>
      </c>
      <c r="C327">
        <v>171.5</v>
      </c>
      <c r="D327">
        <v>172.7</v>
      </c>
      <c r="E327">
        <v>170.2</v>
      </c>
      <c r="F327">
        <v>170.9</v>
      </c>
      <c r="G327">
        <v>136969600</v>
      </c>
      <c r="H327" s="2">
        <f t="shared" si="87"/>
        <v>23408104640</v>
      </c>
      <c r="I327">
        <f t="shared" si="81"/>
        <v>0</v>
      </c>
      <c r="J327" t="str">
        <f t="shared" si="88"/>
        <v>高値超、安値超</v>
      </c>
      <c r="L327">
        <f t="shared" si="82"/>
        <v>0</v>
      </c>
      <c r="M327">
        <f t="shared" si="89"/>
        <v>0</v>
      </c>
      <c r="N327">
        <f t="shared" si="90"/>
        <v>0</v>
      </c>
      <c r="O327" s="2">
        <f t="shared" si="83"/>
        <v>5000</v>
      </c>
      <c r="P327" s="2">
        <f t="shared" si="91"/>
        <v>0</v>
      </c>
      <c r="Q327" s="2">
        <f t="shared" si="84"/>
        <v>854500</v>
      </c>
      <c r="R327" s="2" t="str">
        <f t="shared" si="92"/>
        <v>kai</v>
      </c>
      <c r="S327" s="2" t="str">
        <f t="shared" si="93"/>
        <v>uri</v>
      </c>
      <c r="T327" s="2" t="str">
        <f t="shared" si="94"/>
        <v>kai</v>
      </c>
      <c r="U327" s="2" t="str">
        <f t="shared" si="95"/>
        <v/>
      </c>
      <c r="V327" s="2" t="str">
        <f t="shared" si="96"/>
        <v/>
      </c>
      <c r="W327" s="2">
        <f t="shared" si="99"/>
        <v>68.36</v>
      </c>
      <c r="X327" s="2" t="str">
        <f t="shared" si="97"/>
        <v/>
      </c>
      <c r="Y327" s="6">
        <f t="shared" si="85"/>
        <v>854500</v>
      </c>
      <c r="Z327" s="6">
        <f t="shared" si="86"/>
        <v>0</v>
      </c>
      <c r="AA327" s="4">
        <f>SUM(P327:$P$1480)+$Z$25</f>
        <v>1898500.000000003</v>
      </c>
      <c r="AB327" s="4">
        <f>SUM(V327:$W$1480)</f>
        <v>690238.44000000053</v>
      </c>
      <c r="AC327" s="4">
        <f t="shared" si="98"/>
        <v>1044000.000000003</v>
      </c>
    </row>
    <row r="328" spans="1:29" x14ac:dyDescent="0.15">
      <c r="A328" s="22">
        <v>2</v>
      </c>
      <c r="B328" s="1">
        <v>42663</v>
      </c>
      <c r="C328">
        <v>168</v>
      </c>
      <c r="D328">
        <v>170.9</v>
      </c>
      <c r="E328">
        <v>167.6</v>
      </c>
      <c r="F328">
        <v>170.9</v>
      </c>
      <c r="G328">
        <v>145557100</v>
      </c>
      <c r="H328" s="2">
        <f t="shared" si="87"/>
        <v>24875708390</v>
      </c>
      <c r="I328">
        <f t="shared" si="81"/>
        <v>3.2000000000000171</v>
      </c>
      <c r="J328" t="str">
        <f t="shared" si="88"/>
        <v>高値超、安値超</v>
      </c>
      <c r="L328">
        <f t="shared" si="82"/>
        <v>3.2000000000000171</v>
      </c>
      <c r="M328">
        <f t="shared" si="89"/>
        <v>3.2000000000000171</v>
      </c>
      <c r="N328">
        <f t="shared" si="90"/>
        <v>-3.2000000000000171</v>
      </c>
      <c r="O328" s="2">
        <f t="shared" si="83"/>
        <v>5000</v>
      </c>
      <c r="P328" s="2">
        <f t="shared" si="91"/>
        <v>16000.000000000085</v>
      </c>
      <c r="Q328" s="2">
        <f t="shared" si="84"/>
        <v>838500</v>
      </c>
      <c r="R328" s="2" t="str">
        <f t="shared" si="92"/>
        <v>kai</v>
      </c>
      <c r="S328" s="2" t="str">
        <f t="shared" si="93"/>
        <v>uri</v>
      </c>
      <c r="T328" s="2" t="str">
        <f t="shared" si="94"/>
        <v>kai</v>
      </c>
      <c r="U328" s="2">
        <f t="shared" si="95"/>
        <v>838500</v>
      </c>
      <c r="V328" s="2">
        <f t="shared" si="96"/>
        <v>1080</v>
      </c>
      <c r="W328" s="2">
        <f t="shared" si="99"/>
        <v>134.16</v>
      </c>
      <c r="X328" s="2" t="str">
        <f t="shared" si="97"/>
        <v/>
      </c>
      <c r="Y328" s="6">
        <f t="shared" si="85"/>
        <v>854500</v>
      </c>
      <c r="Z328" s="6">
        <f t="shared" si="86"/>
        <v>0</v>
      </c>
      <c r="AA328" s="4">
        <f>SUM(P328:$P$1480)+$Z$25</f>
        <v>1898500.000000003</v>
      </c>
      <c r="AB328" s="4">
        <f>SUM(V328:$W$1480)</f>
        <v>690170.08000000042</v>
      </c>
      <c r="AC328" s="4">
        <f t="shared" si="98"/>
        <v>1044000.000000003</v>
      </c>
    </row>
    <row r="329" spans="1:29" x14ac:dyDescent="0.15">
      <c r="A329" s="22">
        <v>2</v>
      </c>
      <c r="B329" s="1">
        <v>42662</v>
      </c>
      <c r="C329">
        <v>168</v>
      </c>
      <c r="D329">
        <v>168.7</v>
      </c>
      <c r="E329">
        <v>166.6</v>
      </c>
      <c r="F329">
        <v>167.7</v>
      </c>
      <c r="G329">
        <v>130408900</v>
      </c>
      <c r="H329" s="2">
        <f t="shared" si="87"/>
        <v>21869572530</v>
      </c>
      <c r="I329">
        <f t="shared" si="81"/>
        <v>0.69999999999998863</v>
      </c>
      <c r="J329" t="str">
        <f t="shared" si="88"/>
        <v>高値超、安値超</v>
      </c>
      <c r="L329">
        <f t="shared" si="82"/>
        <v>-0.69999999999998863</v>
      </c>
      <c r="M329">
        <f t="shared" si="89"/>
        <v>-0.69999999999998863</v>
      </c>
      <c r="N329">
        <f t="shared" si="90"/>
        <v>0.69999999999998863</v>
      </c>
      <c r="O329" s="2">
        <f t="shared" si="83"/>
        <v>5000</v>
      </c>
      <c r="P329" s="2">
        <f t="shared" si="91"/>
        <v>-3499.9999999999432</v>
      </c>
      <c r="Q329" s="2">
        <f t="shared" si="84"/>
        <v>835000</v>
      </c>
      <c r="R329" s="2" t="str">
        <f t="shared" si="92"/>
        <v>uri</v>
      </c>
      <c r="S329" s="2" t="str">
        <f t="shared" si="93"/>
        <v>kai</v>
      </c>
      <c r="T329" s="2" t="str">
        <f t="shared" si="94"/>
        <v>uri</v>
      </c>
      <c r="U329" s="2">
        <f t="shared" si="95"/>
        <v>835000</v>
      </c>
      <c r="V329" s="2">
        <f t="shared" si="96"/>
        <v>1080</v>
      </c>
      <c r="W329" s="2" t="str">
        <f t="shared" si="99"/>
        <v/>
      </c>
      <c r="X329" s="2">
        <f t="shared" si="97"/>
        <v>133.6</v>
      </c>
      <c r="Y329" s="6">
        <f t="shared" si="85"/>
        <v>838500</v>
      </c>
      <c r="Z329" s="6">
        <f t="shared" si="86"/>
        <v>0</v>
      </c>
      <c r="AA329" s="4">
        <f>SUM(P329:$P$1480)+$Z$25</f>
        <v>1882500.0000000028</v>
      </c>
      <c r="AB329" s="4">
        <f>SUM(V329:$W$1480)</f>
        <v>688955.92000000051</v>
      </c>
      <c r="AC329" s="4">
        <f t="shared" si="98"/>
        <v>1044000.0000000028</v>
      </c>
    </row>
    <row r="330" spans="1:29" x14ac:dyDescent="0.15">
      <c r="A330" s="22">
        <v>2</v>
      </c>
      <c r="B330" s="1">
        <v>42661</v>
      </c>
      <c r="C330">
        <v>167.4</v>
      </c>
      <c r="D330">
        <v>167.4</v>
      </c>
      <c r="E330">
        <v>165.5</v>
      </c>
      <c r="F330">
        <v>167</v>
      </c>
      <c r="G330">
        <v>118909400</v>
      </c>
      <c r="H330" s="2">
        <f t="shared" si="87"/>
        <v>19857869800</v>
      </c>
      <c r="I330">
        <f t="shared" si="81"/>
        <v>-0.69999999999998863</v>
      </c>
      <c r="J330" t="str">
        <f t="shared" si="88"/>
        <v>高値割、安値割</v>
      </c>
      <c r="L330">
        <f t="shared" si="82"/>
        <v>-0.69999999999998863</v>
      </c>
      <c r="M330">
        <f t="shared" si="89"/>
        <v>-0.69999999999998863</v>
      </c>
      <c r="N330">
        <f t="shared" si="90"/>
        <v>0.69999999999998863</v>
      </c>
      <c r="O330" s="2">
        <f t="shared" si="83"/>
        <v>5000</v>
      </c>
      <c r="P330" s="2">
        <f t="shared" si="91"/>
        <v>-3499.9999999999432</v>
      </c>
      <c r="Q330" s="2">
        <f t="shared" si="84"/>
        <v>838500</v>
      </c>
      <c r="R330" s="2" t="str">
        <f t="shared" si="92"/>
        <v>kai</v>
      </c>
      <c r="S330" s="2" t="str">
        <f t="shared" si="93"/>
        <v>uri</v>
      </c>
      <c r="T330" s="2" t="str">
        <f t="shared" si="94"/>
        <v>kai</v>
      </c>
      <c r="U330" s="2">
        <f t="shared" si="95"/>
        <v>838500</v>
      </c>
      <c r="V330" s="2">
        <f t="shared" si="96"/>
        <v>1080</v>
      </c>
      <c r="W330" s="2">
        <f t="shared" si="99"/>
        <v>134.16</v>
      </c>
      <c r="X330" s="2" t="str">
        <f t="shared" si="97"/>
        <v/>
      </c>
      <c r="Y330" s="6">
        <f t="shared" si="85"/>
        <v>835000</v>
      </c>
      <c r="Z330" s="6">
        <f t="shared" si="86"/>
        <v>0</v>
      </c>
      <c r="AA330" s="4">
        <f>SUM(P330:$P$1480)+$Z$25</f>
        <v>1886000.0000000028</v>
      </c>
      <c r="AB330" s="4">
        <f>SUM(V330:$W$1480)</f>
        <v>687875.92000000051</v>
      </c>
      <c r="AC330" s="4">
        <f t="shared" si="98"/>
        <v>1051000.0000000028</v>
      </c>
    </row>
    <row r="331" spans="1:29" x14ac:dyDescent="0.15">
      <c r="A331" s="22">
        <v>2</v>
      </c>
      <c r="B331" s="1">
        <v>42660</v>
      </c>
      <c r="C331">
        <v>167.8</v>
      </c>
      <c r="D331">
        <v>169.2</v>
      </c>
      <c r="E331">
        <v>166.7</v>
      </c>
      <c r="F331">
        <v>167.7</v>
      </c>
      <c r="G331">
        <v>110967900</v>
      </c>
      <c r="H331" s="2">
        <f t="shared" si="87"/>
        <v>18609316830</v>
      </c>
      <c r="I331">
        <f t="shared" si="81"/>
        <v>0.39999999999997726</v>
      </c>
      <c r="J331" t="str">
        <f t="shared" si="88"/>
        <v>高値超、安値超</v>
      </c>
      <c r="L331">
        <f t="shared" si="82"/>
        <v>-0.39999999999997726</v>
      </c>
      <c r="M331">
        <f t="shared" si="89"/>
        <v>-0.39999999999997726</v>
      </c>
      <c r="N331">
        <f t="shared" si="90"/>
        <v>0.39999999999997726</v>
      </c>
      <c r="O331" s="2">
        <f t="shared" si="83"/>
        <v>5000</v>
      </c>
      <c r="P331" s="2">
        <f t="shared" si="91"/>
        <v>-1999.9999999998863</v>
      </c>
      <c r="Q331" s="2">
        <f t="shared" si="84"/>
        <v>836500</v>
      </c>
      <c r="R331" s="2" t="str">
        <f t="shared" si="92"/>
        <v>uri</v>
      </c>
      <c r="S331" s="2" t="str">
        <f t="shared" si="93"/>
        <v>kai</v>
      </c>
      <c r="T331" s="2" t="str">
        <f t="shared" si="94"/>
        <v>uri</v>
      </c>
      <c r="U331" s="2">
        <f t="shared" si="95"/>
        <v>836500</v>
      </c>
      <c r="V331" s="2">
        <f t="shared" si="96"/>
        <v>1080</v>
      </c>
      <c r="W331" s="2" t="str">
        <f t="shared" si="99"/>
        <v/>
      </c>
      <c r="X331" s="2">
        <f t="shared" si="97"/>
        <v>133.84</v>
      </c>
      <c r="Y331" s="6">
        <f t="shared" si="85"/>
        <v>838500</v>
      </c>
      <c r="Z331" s="6">
        <f t="shared" si="86"/>
        <v>0</v>
      </c>
      <c r="AA331" s="4">
        <f>SUM(P331:$P$1480)+$Z$25</f>
        <v>1889500.0000000028</v>
      </c>
      <c r="AB331" s="4">
        <f>SUM(V331:$W$1480)</f>
        <v>686661.76000000047</v>
      </c>
      <c r="AC331" s="4">
        <f t="shared" si="98"/>
        <v>1051000.0000000028</v>
      </c>
    </row>
    <row r="332" spans="1:29" x14ac:dyDescent="0.15">
      <c r="A332" s="22">
        <v>2</v>
      </c>
      <c r="B332" s="1">
        <v>42657</v>
      </c>
      <c r="C332">
        <v>166.7</v>
      </c>
      <c r="D332">
        <v>167.6</v>
      </c>
      <c r="E332">
        <v>165.8</v>
      </c>
      <c r="F332">
        <v>167.3</v>
      </c>
      <c r="G332">
        <v>119496000</v>
      </c>
      <c r="H332" s="2">
        <f t="shared" si="87"/>
        <v>19991680800</v>
      </c>
      <c r="I332">
        <f t="shared" si="81"/>
        <v>-0.5</v>
      </c>
      <c r="J332" t="str">
        <f t="shared" si="88"/>
        <v>高値割、安値割</v>
      </c>
      <c r="L332">
        <f t="shared" si="82"/>
        <v>-0.5</v>
      </c>
      <c r="M332">
        <f t="shared" si="89"/>
        <v>-0.5</v>
      </c>
      <c r="N332">
        <f t="shared" si="90"/>
        <v>-0.5</v>
      </c>
      <c r="O332" s="2">
        <f t="shared" si="83"/>
        <v>5000</v>
      </c>
      <c r="P332" s="2">
        <f t="shared" si="91"/>
        <v>-2500</v>
      </c>
      <c r="Q332" s="2">
        <f t="shared" si="84"/>
        <v>839000</v>
      </c>
      <c r="R332" s="2" t="str">
        <f t="shared" si="92"/>
        <v>kai</v>
      </c>
      <c r="S332" s="2" t="str">
        <f t="shared" si="93"/>
        <v>kai</v>
      </c>
      <c r="T332" s="2" t="str">
        <f t="shared" si="94"/>
        <v>kai</v>
      </c>
      <c r="U332" s="2">
        <f t="shared" si="95"/>
        <v>839000</v>
      </c>
      <c r="V332" s="2">
        <f t="shared" si="96"/>
        <v>1080</v>
      </c>
      <c r="W332" s="2">
        <f t="shared" si="99"/>
        <v>134.24</v>
      </c>
      <c r="X332" s="2" t="str">
        <f t="shared" si="97"/>
        <v/>
      </c>
      <c r="Y332" s="6">
        <f t="shared" si="85"/>
        <v>836500</v>
      </c>
      <c r="Z332" s="6">
        <f t="shared" si="86"/>
        <v>0</v>
      </c>
      <c r="AA332" s="4">
        <f>SUM(P332:$P$1480)+$Z$25</f>
        <v>1891500.0000000028</v>
      </c>
      <c r="AB332" s="4">
        <f>SUM(V332:$W$1480)</f>
        <v>685581.76000000047</v>
      </c>
      <c r="AC332" s="4">
        <f t="shared" si="98"/>
        <v>1055000.0000000028</v>
      </c>
    </row>
    <row r="333" spans="1:29" x14ac:dyDescent="0.15">
      <c r="A333" s="22">
        <v>2</v>
      </c>
      <c r="B333" s="1">
        <v>42656</v>
      </c>
      <c r="C333">
        <v>168.3</v>
      </c>
      <c r="D333">
        <v>170.3</v>
      </c>
      <c r="E333">
        <v>167.3</v>
      </c>
      <c r="F333">
        <v>167.8</v>
      </c>
      <c r="G333">
        <v>118934600</v>
      </c>
      <c r="H333" s="2">
        <f t="shared" si="87"/>
        <v>19957225880</v>
      </c>
      <c r="I333">
        <f t="shared" si="81"/>
        <v>-0.19999999999998863</v>
      </c>
      <c r="J333" t="str">
        <f t="shared" si="88"/>
        <v/>
      </c>
      <c r="L333">
        <f t="shared" si="82"/>
        <v>0.19999999999998863</v>
      </c>
      <c r="M333">
        <f t="shared" si="89"/>
        <v>0.19999999999998863</v>
      </c>
      <c r="N333">
        <f t="shared" si="90"/>
        <v>-0.19999999999998863</v>
      </c>
      <c r="O333" s="2">
        <f t="shared" si="83"/>
        <v>5000</v>
      </c>
      <c r="P333" s="2">
        <f t="shared" si="91"/>
        <v>999.99999999994316</v>
      </c>
      <c r="Q333" s="2">
        <f t="shared" si="84"/>
        <v>840000</v>
      </c>
      <c r="R333" s="2" t="str">
        <f t="shared" si="92"/>
        <v>uri</v>
      </c>
      <c r="S333" s="2" t="str">
        <f t="shared" si="93"/>
        <v>kai</v>
      </c>
      <c r="T333" s="2" t="str">
        <f t="shared" si="94"/>
        <v>uri</v>
      </c>
      <c r="U333" s="2">
        <f t="shared" si="95"/>
        <v>840000</v>
      </c>
      <c r="V333" s="2">
        <f t="shared" si="96"/>
        <v>1080</v>
      </c>
      <c r="W333" s="2" t="str">
        <f t="shared" si="99"/>
        <v/>
      </c>
      <c r="X333" s="2">
        <f t="shared" si="97"/>
        <v>134.4</v>
      </c>
      <c r="Y333" s="6">
        <f t="shared" si="85"/>
        <v>839000</v>
      </c>
      <c r="Z333" s="6">
        <f t="shared" si="86"/>
        <v>0</v>
      </c>
      <c r="AA333" s="4">
        <f>SUM(P333:$P$1480)+$Z$25</f>
        <v>1894000.0000000028</v>
      </c>
      <c r="AB333" s="4">
        <f>SUM(V333:$W$1480)</f>
        <v>684367.52000000037</v>
      </c>
      <c r="AC333" s="4">
        <f t="shared" si="98"/>
        <v>1055000.0000000028</v>
      </c>
    </row>
    <row r="334" spans="1:29" x14ac:dyDescent="0.15">
      <c r="A334" s="22">
        <v>2</v>
      </c>
      <c r="B334" s="1">
        <v>42655</v>
      </c>
      <c r="C334">
        <v>170</v>
      </c>
      <c r="D334">
        <v>170.3</v>
      </c>
      <c r="E334">
        <v>167.7</v>
      </c>
      <c r="F334">
        <v>168</v>
      </c>
      <c r="G334">
        <v>176102900</v>
      </c>
      <c r="H334" s="2">
        <f t="shared" si="87"/>
        <v>29585287200</v>
      </c>
      <c r="I334">
        <f t="shared" si="81"/>
        <v>-4.4000000000000057</v>
      </c>
      <c r="J334" t="str">
        <f t="shared" si="88"/>
        <v>高値割、安値割</v>
      </c>
      <c r="L334">
        <f t="shared" si="82"/>
        <v>-4.4000000000000057</v>
      </c>
      <c r="M334">
        <f t="shared" si="89"/>
        <v>-4.4000000000000057</v>
      </c>
      <c r="N334">
        <f t="shared" si="90"/>
        <v>4.4000000000000057</v>
      </c>
      <c r="O334" s="2">
        <f t="shared" si="83"/>
        <v>5000</v>
      </c>
      <c r="P334" s="2">
        <f t="shared" si="91"/>
        <v>-22000.000000000029</v>
      </c>
      <c r="Q334" s="2">
        <f t="shared" si="84"/>
        <v>862000</v>
      </c>
      <c r="R334" s="2" t="str">
        <f t="shared" si="92"/>
        <v>kai</v>
      </c>
      <c r="S334" s="2" t="str">
        <f t="shared" si="93"/>
        <v>uri</v>
      </c>
      <c r="T334" s="2" t="str">
        <f t="shared" si="94"/>
        <v>kai</v>
      </c>
      <c r="U334" s="2">
        <f t="shared" si="95"/>
        <v>862000</v>
      </c>
      <c r="V334" s="2">
        <f t="shared" si="96"/>
        <v>1080</v>
      </c>
      <c r="W334" s="2">
        <f t="shared" si="99"/>
        <v>137.91999999999999</v>
      </c>
      <c r="X334" s="2" t="str">
        <f t="shared" si="97"/>
        <v/>
      </c>
      <c r="Y334" s="6">
        <f t="shared" si="85"/>
        <v>840000</v>
      </c>
      <c r="Z334" s="6">
        <f t="shared" si="86"/>
        <v>0</v>
      </c>
      <c r="AA334" s="4">
        <f>SUM(P334:$P$1480)+$Z$25</f>
        <v>1893000.0000000028</v>
      </c>
      <c r="AB334" s="4">
        <f>SUM(V334:$W$1480)</f>
        <v>683287.52000000048</v>
      </c>
      <c r="AC334" s="4">
        <f t="shared" si="98"/>
        <v>1053000.0000000028</v>
      </c>
    </row>
    <row r="335" spans="1:29" x14ac:dyDescent="0.15">
      <c r="A335" s="22">
        <v>2</v>
      </c>
      <c r="B335" s="1">
        <v>42654</v>
      </c>
      <c r="C335">
        <v>174</v>
      </c>
      <c r="D335">
        <v>175.3</v>
      </c>
      <c r="E335">
        <v>172.1</v>
      </c>
      <c r="F335">
        <v>172.4</v>
      </c>
      <c r="G335">
        <v>111548200</v>
      </c>
      <c r="H335" s="2">
        <f t="shared" si="87"/>
        <v>19230909680</v>
      </c>
      <c r="I335">
        <f t="shared" si="81"/>
        <v>-0.79999999999998295</v>
      </c>
      <c r="J335" t="str">
        <f t="shared" si="88"/>
        <v>高値超、安値超</v>
      </c>
      <c r="L335">
        <f t="shared" si="82"/>
        <v>0.79999999999998295</v>
      </c>
      <c r="M335">
        <f t="shared" si="89"/>
        <v>0.79999999999998295</v>
      </c>
      <c r="N335">
        <f t="shared" si="90"/>
        <v>-0.79999999999998295</v>
      </c>
      <c r="O335" s="2">
        <f t="shared" si="83"/>
        <v>5000</v>
      </c>
      <c r="P335" s="2">
        <f t="shared" si="91"/>
        <v>3999.9999999999145</v>
      </c>
      <c r="Q335" s="2">
        <f t="shared" si="84"/>
        <v>866000</v>
      </c>
      <c r="R335" s="2" t="str">
        <f t="shared" si="92"/>
        <v>uri</v>
      </c>
      <c r="S335" s="2" t="str">
        <f t="shared" si="93"/>
        <v>kai</v>
      </c>
      <c r="T335" s="2" t="str">
        <f t="shared" si="94"/>
        <v>uri</v>
      </c>
      <c r="U335" s="2">
        <f t="shared" si="95"/>
        <v>866000</v>
      </c>
      <c r="V335" s="2">
        <f t="shared" si="96"/>
        <v>1080</v>
      </c>
      <c r="W335" s="2" t="str">
        <f t="shared" si="99"/>
        <v/>
      </c>
      <c r="X335" s="2">
        <f t="shared" si="97"/>
        <v>138.56</v>
      </c>
      <c r="Y335" s="6">
        <f t="shared" si="85"/>
        <v>862000</v>
      </c>
      <c r="Z335" s="6">
        <f t="shared" si="86"/>
        <v>0</v>
      </c>
      <c r="AA335" s="4">
        <f>SUM(P335:$P$1480)+$Z$25</f>
        <v>1915000.0000000026</v>
      </c>
      <c r="AB335" s="4">
        <f>SUM(V335:$W$1480)</f>
        <v>682069.60000000044</v>
      </c>
      <c r="AC335" s="4">
        <f t="shared" si="98"/>
        <v>1053000.0000000026</v>
      </c>
    </row>
    <row r="336" spans="1:29" x14ac:dyDescent="0.15">
      <c r="A336" s="22">
        <v>2</v>
      </c>
      <c r="B336" s="1">
        <v>42650</v>
      </c>
      <c r="C336">
        <v>174</v>
      </c>
      <c r="D336">
        <v>174.6</v>
      </c>
      <c r="E336">
        <v>171.8</v>
      </c>
      <c r="F336">
        <v>173.2</v>
      </c>
      <c r="G336">
        <v>93101600</v>
      </c>
      <c r="H336" s="2">
        <f t="shared" si="87"/>
        <v>16125197119.999998</v>
      </c>
      <c r="I336">
        <f t="shared" si="81"/>
        <v>-0.20000000000001705</v>
      </c>
      <c r="J336" t="str">
        <f t="shared" si="88"/>
        <v>高値割、安値割</v>
      </c>
      <c r="L336">
        <f t="shared" si="82"/>
        <v>-0.20000000000001705</v>
      </c>
      <c r="M336">
        <f t="shared" si="89"/>
        <v>-0.20000000000001705</v>
      </c>
      <c r="N336">
        <f t="shared" si="90"/>
        <v>0.20000000000001705</v>
      </c>
      <c r="O336" s="2">
        <f t="shared" si="83"/>
        <v>5000</v>
      </c>
      <c r="P336" s="2">
        <f t="shared" si="91"/>
        <v>-1000.0000000000853</v>
      </c>
      <c r="Q336" s="2">
        <f t="shared" si="84"/>
        <v>867000</v>
      </c>
      <c r="R336" s="2" t="str">
        <f t="shared" si="92"/>
        <v>kai</v>
      </c>
      <c r="S336" s="2" t="str">
        <f t="shared" si="93"/>
        <v>uri</v>
      </c>
      <c r="T336" s="2" t="str">
        <f t="shared" si="94"/>
        <v>kai</v>
      </c>
      <c r="U336" s="2" t="str">
        <f t="shared" si="95"/>
        <v/>
      </c>
      <c r="V336" s="2" t="str">
        <f t="shared" si="96"/>
        <v/>
      </c>
      <c r="W336" s="2">
        <f t="shared" si="99"/>
        <v>69.36</v>
      </c>
      <c r="X336" s="2" t="str">
        <f t="shared" si="97"/>
        <v/>
      </c>
      <c r="Y336" s="6">
        <f t="shared" si="85"/>
        <v>866000</v>
      </c>
      <c r="Z336" s="6">
        <f t="shared" si="86"/>
        <v>0</v>
      </c>
      <c r="AA336" s="4">
        <f>SUM(P336:$P$1480)+$Z$25</f>
        <v>1911000.0000000026</v>
      </c>
      <c r="AB336" s="4">
        <f>SUM(V336:$W$1480)</f>
        <v>680989.60000000044</v>
      </c>
      <c r="AC336" s="4">
        <f t="shared" si="98"/>
        <v>1045000.0000000026</v>
      </c>
    </row>
    <row r="337" spans="1:29" x14ac:dyDescent="0.15">
      <c r="A337" s="22">
        <v>2</v>
      </c>
      <c r="B337" s="1">
        <v>42649</v>
      </c>
      <c r="C337">
        <v>175</v>
      </c>
      <c r="D337">
        <v>176.2</v>
      </c>
      <c r="E337">
        <v>173.3</v>
      </c>
      <c r="F337">
        <v>173.4</v>
      </c>
      <c r="G337">
        <v>147638200</v>
      </c>
      <c r="H337" s="2">
        <f t="shared" si="87"/>
        <v>25600463880</v>
      </c>
      <c r="I337">
        <f t="shared" si="81"/>
        <v>1</v>
      </c>
      <c r="J337" t="str">
        <f t="shared" si="88"/>
        <v>高値超、安値超</v>
      </c>
      <c r="L337">
        <f t="shared" si="82"/>
        <v>1</v>
      </c>
      <c r="M337">
        <f t="shared" si="89"/>
        <v>1</v>
      </c>
      <c r="N337">
        <f t="shared" si="90"/>
        <v>-1</v>
      </c>
      <c r="O337" s="2">
        <f t="shared" si="83"/>
        <v>5000</v>
      </c>
      <c r="P337" s="2">
        <f t="shared" si="91"/>
        <v>5000</v>
      </c>
      <c r="Q337" s="2">
        <f t="shared" si="84"/>
        <v>862000</v>
      </c>
      <c r="R337" s="2" t="str">
        <f t="shared" si="92"/>
        <v>kai</v>
      </c>
      <c r="S337" s="2" t="str">
        <f t="shared" si="93"/>
        <v>uri</v>
      </c>
      <c r="T337" s="2" t="str">
        <f t="shared" si="94"/>
        <v>kai</v>
      </c>
      <c r="U337" s="2" t="str">
        <f t="shared" si="95"/>
        <v/>
      </c>
      <c r="V337" s="2" t="str">
        <f t="shared" si="96"/>
        <v/>
      </c>
      <c r="W337" s="2">
        <f t="shared" si="99"/>
        <v>68.959999999999994</v>
      </c>
      <c r="X337" s="2" t="str">
        <f t="shared" si="97"/>
        <v/>
      </c>
      <c r="Y337" s="6">
        <f t="shared" si="85"/>
        <v>867000</v>
      </c>
      <c r="Z337" s="6">
        <f t="shared" si="86"/>
        <v>0</v>
      </c>
      <c r="AA337" s="4">
        <f>SUM(P337:$P$1480)+$Z$25</f>
        <v>1912000.0000000028</v>
      </c>
      <c r="AB337" s="4">
        <f>SUM(V337:$W$1480)</f>
        <v>680920.24000000046</v>
      </c>
      <c r="AC337" s="4">
        <f t="shared" si="98"/>
        <v>1045000.0000000028</v>
      </c>
    </row>
    <row r="338" spans="1:29" x14ac:dyDescent="0.15">
      <c r="A338" s="22">
        <v>2</v>
      </c>
      <c r="B338" s="1">
        <v>42648</v>
      </c>
      <c r="C338">
        <v>172.5</v>
      </c>
      <c r="D338">
        <v>173.3</v>
      </c>
      <c r="E338">
        <v>170.8</v>
      </c>
      <c r="F338">
        <v>172.4</v>
      </c>
      <c r="G338">
        <v>118873000</v>
      </c>
      <c r="H338" s="2">
        <f t="shared" si="87"/>
        <v>20493705200</v>
      </c>
      <c r="I338">
        <f t="shared" si="81"/>
        <v>0.80000000000001137</v>
      </c>
      <c r="J338" t="str">
        <f t="shared" si="88"/>
        <v>高値超、安値超</v>
      </c>
      <c r="L338">
        <f t="shared" si="82"/>
        <v>0.80000000000001137</v>
      </c>
      <c r="M338">
        <f t="shared" si="89"/>
        <v>0.80000000000001137</v>
      </c>
      <c r="N338">
        <f t="shared" si="90"/>
        <v>-0.80000000000001137</v>
      </c>
      <c r="O338" s="2">
        <f t="shared" si="83"/>
        <v>5000</v>
      </c>
      <c r="P338" s="2">
        <f t="shared" si="91"/>
        <v>4000.0000000000568</v>
      </c>
      <c r="Q338" s="2">
        <f t="shared" si="84"/>
        <v>858000</v>
      </c>
      <c r="R338" s="2" t="str">
        <f t="shared" si="92"/>
        <v>kai</v>
      </c>
      <c r="S338" s="2" t="str">
        <f t="shared" si="93"/>
        <v>uri</v>
      </c>
      <c r="T338" s="2" t="str">
        <f t="shared" si="94"/>
        <v>kai</v>
      </c>
      <c r="U338" s="2" t="str">
        <f t="shared" si="95"/>
        <v/>
      </c>
      <c r="V338" s="2" t="str">
        <f t="shared" si="96"/>
        <v/>
      </c>
      <c r="W338" s="2">
        <f t="shared" si="99"/>
        <v>68.64</v>
      </c>
      <c r="X338" s="2" t="str">
        <f t="shared" si="97"/>
        <v/>
      </c>
      <c r="Y338" s="6">
        <f t="shared" si="85"/>
        <v>862000</v>
      </c>
      <c r="Z338" s="6">
        <f t="shared" si="86"/>
        <v>0</v>
      </c>
      <c r="AA338" s="4">
        <f>SUM(P338:$P$1480)+$Z$25</f>
        <v>1907000.000000003</v>
      </c>
      <c r="AB338" s="4">
        <f>SUM(V338:$W$1480)</f>
        <v>680851.28000000038</v>
      </c>
      <c r="AC338" s="4">
        <f t="shared" si="98"/>
        <v>1045000.000000003</v>
      </c>
    </row>
    <row r="339" spans="1:29" x14ac:dyDescent="0.15">
      <c r="A339" s="22">
        <v>2</v>
      </c>
      <c r="B339" s="1">
        <v>42647</v>
      </c>
      <c r="C339">
        <v>169.1</v>
      </c>
      <c r="D339">
        <v>173</v>
      </c>
      <c r="E339">
        <v>169.1</v>
      </c>
      <c r="F339">
        <v>171.6</v>
      </c>
      <c r="G339">
        <v>135005400</v>
      </c>
      <c r="H339" s="2">
        <f t="shared" si="87"/>
        <v>23166926640</v>
      </c>
      <c r="I339">
        <f t="shared" si="81"/>
        <v>2.9000000000000057</v>
      </c>
      <c r="J339" t="str">
        <f t="shared" si="88"/>
        <v>高値超、安値超</v>
      </c>
      <c r="L339">
        <f t="shared" si="82"/>
        <v>2.9000000000000057</v>
      </c>
      <c r="M339">
        <f t="shared" si="89"/>
        <v>2.9000000000000057</v>
      </c>
      <c r="N339">
        <f t="shared" si="90"/>
        <v>-2.9000000000000057</v>
      </c>
      <c r="O339" s="2">
        <f t="shared" si="83"/>
        <v>5000</v>
      </c>
      <c r="P339" s="2">
        <f t="shared" si="91"/>
        <v>14500.000000000029</v>
      </c>
      <c r="Q339" s="2">
        <f t="shared" si="84"/>
        <v>843500</v>
      </c>
      <c r="R339" s="2" t="str">
        <f t="shared" si="92"/>
        <v>kai</v>
      </c>
      <c r="S339" s="2" t="str">
        <f t="shared" si="93"/>
        <v>uri</v>
      </c>
      <c r="T339" s="2" t="str">
        <f t="shared" si="94"/>
        <v>kai</v>
      </c>
      <c r="U339" s="2">
        <f t="shared" si="95"/>
        <v>843500</v>
      </c>
      <c r="V339" s="2">
        <f t="shared" si="96"/>
        <v>1080</v>
      </c>
      <c r="W339" s="2">
        <f t="shared" si="99"/>
        <v>134.96</v>
      </c>
      <c r="X339" s="2" t="str">
        <f t="shared" si="97"/>
        <v/>
      </c>
      <c r="Y339" s="6">
        <f t="shared" si="85"/>
        <v>858000</v>
      </c>
      <c r="Z339" s="6">
        <f t="shared" si="86"/>
        <v>0</v>
      </c>
      <c r="AA339" s="4">
        <f>SUM(P339:$P$1480)+$Z$25</f>
        <v>1903000.0000000028</v>
      </c>
      <c r="AB339" s="4">
        <f>SUM(V339:$W$1480)</f>
        <v>680782.64000000048</v>
      </c>
      <c r="AC339" s="4">
        <f t="shared" si="98"/>
        <v>1045000.0000000028</v>
      </c>
    </row>
    <row r="340" spans="1:29" x14ac:dyDescent="0.15">
      <c r="A340" s="22">
        <v>2</v>
      </c>
      <c r="B340" s="1">
        <v>42646</v>
      </c>
      <c r="C340">
        <v>170</v>
      </c>
      <c r="D340">
        <v>171.1</v>
      </c>
      <c r="E340">
        <v>168.5</v>
      </c>
      <c r="F340">
        <v>168.7</v>
      </c>
      <c r="G340">
        <v>133991800</v>
      </c>
      <c r="H340" s="2">
        <f t="shared" si="87"/>
        <v>22604416660</v>
      </c>
      <c r="I340">
        <f t="shared" si="81"/>
        <v>9.9999999999994316E-2</v>
      </c>
      <c r="J340" t="str">
        <f t="shared" si="88"/>
        <v>高値超、安値超</v>
      </c>
      <c r="L340">
        <f t="shared" si="82"/>
        <v>-9.9999999999994316E-2</v>
      </c>
      <c r="M340">
        <f t="shared" si="89"/>
        <v>-9.9999999999994316E-2</v>
      </c>
      <c r="N340">
        <f t="shared" si="90"/>
        <v>9.9999999999994316E-2</v>
      </c>
      <c r="O340" s="2">
        <f t="shared" si="83"/>
        <v>5000</v>
      </c>
      <c r="P340" s="2">
        <f t="shared" si="91"/>
        <v>-499.99999999997158</v>
      </c>
      <c r="Q340" s="2">
        <f t="shared" si="84"/>
        <v>843000</v>
      </c>
      <c r="R340" s="2" t="str">
        <f t="shared" si="92"/>
        <v>uri</v>
      </c>
      <c r="S340" s="2" t="str">
        <f t="shared" si="93"/>
        <v>kai</v>
      </c>
      <c r="T340" s="2" t="str">
        <f t="shared" si="94"/>
        <v>uri</v>
      </c>
      <c r="U340" s="2">
        <f t="shared" si="95"/>
        <v>843000</v>
      </c>
      <c r="V340" s="2">
        <f t="shared" si="96"/>
        <v>1080</v>
      </c>
      <c r="W340" s="2" t="str">
        <f t="shared" si="99"/>
        <v/>
      </c>
      <c r="X340" s="2">
        <f t="shared" si="97"/>
        <v>134.88</v>
      </c>
      <c r="Y340" s="6">
        <f t="shared" si="85"/>
        <v>843500</v>
      </c>
      <c r="Z340" s="6">
        <f t="shared" si="86"/>
        <v>0</v>
      </c>
      <c r="AA340" s="4">
        <f>SUM(P340:$P$1480)+$Z$25</f>
        <v>1888500.0000000028</v>
      </c>
      <c r="AB340" s="4">
        <f>SUM(V340:$W$1480)</f>
        <v>679567.6800000004</v>
      </c>
      <c r="AC340" s="4">
        <f t="shared" si="98"/>
        <v>1045000.0000000028</v>
      </c>
    </row>
    <row r="341" spans="1:29" x14ac:dyDescent="0.15">
      <c r="A341" s="22">
        <v>2</v>
      </c>
      <c r="B341" s="1">
        <v>42643</v>
      </c>
      <c r="C341">
        <v>169.4</v>
      </c>
      <c r="D341">
        <v>170.5</v>
      </c>
      <c r="E341">
        <v>168.4</v>
      </c>
      <c r="F341">
        <v>168.6</v>
      </c>
      <c r="G341">
        <v>178518400</v>
      </c>
      <c r="H341" s="2">
        <f t="shared" si="87"/>
        <v>30098202240</v>
      </c>
      <c r="I341">
        <f t="shared" si="81"/>
        <v>-3.8000000000000114</v>
      </c>
      <c r="J341" t="str">
        <f t="shared" si="88"/>
        <v>高値割、安値割</v>
      </c>
      <c r="L341">
        <f t="shared" si="82"/>
        <v>-3.8000000000000114</v>
      </c>
      <c r="M341">
        <f t="shared" si="89"/>
        <v>-3.8000000000000114</v>
      </c>
      <c r="N341">
        <f t="shared" si="90"/>
        <v>-3.8000000000000114</v>
      </c>
      <c r="O341" s="2">
        <f t="shared" si="83"/>
        <v>5000</v>
      </c>
      <c r="P341" s="2">
        <f t="shared" si="91"/>
        <v>-19000.000000000058</v>
      </c>
      <c r="Q341" s="2">
        <f t="shared" si="84"/>
        <v>862000</v>
      </c>
      <c r="R341" s="2" t="str">
        <f t="shared" si="92"/>
        <v>kai</v>
      </c>
      <c r="S341" s="2" t="str">
        <f t="shared" si="93"/>
        <v>kai</v>
      </c>
      <c r="T341" s="2" t="str">
        <f t="shared" si="94"/>
        <v>kai</v>
      </c>
      <c r="U341" s="2">
        <f t="shared" si="95"/>
        <v>862000</v>
      </c>
      <c r="V341" s="2">
        <f t="shared" si="96"/>
        <v>1080</v>
      </c>
      <c r="W341" s="2">
        <f t="shared" si="99"/>
        <v>137.91999999999999</v>
      </c>
      <c r="X341" s="2" t="str">
        <f t="shared" si="97"/>
        <v/>
      </c>
      <c r="Y341" s="6">
        <f t="shared" si="85"/>
        <v>843000</v>
      </c>
      <c r="Z341" s="6">
        <f t="shared" si="86"/>
        <v>0</v>
      </c>
      <c r="AA341" s="4">
        <f>SUM(P341:$P$1480)+$Z$25</f>
        <v>1889000.0000000028</v>
      </c>
      <c r="AB341" s="4">
        <f>SUM(V341:$W$1480)</f>
        <v>678487.6800000004</v>
      </c>
      <c r="AC341" s="4">
        <f t="shared" si="98"/>
        <v>1046000.0000000028</v>
      </c>
    </row>
    <row r="342" spans="1:29" x14ac:dyDescent="0.15">
      <c r="A342" s="22">
        <v>2</v>
      </c>
      <c r="B342" s="1">
        <v>42642</v>
      </c>
      <c r="C342">
        <v>172.8</v>
      </c>
      <c r="D342">
        <v>173.8</v>
      </c>
      <c r="E342">
        <v>171.2</v>
      </c>
      <c r="F342">
        <v>172.4</v>
      </c>
      <c r="G342">
        <v>141753100</v>
      </c>
      <c r="H342" s="2">
        <f t="shared" si="87"/>
        <v>24438234440</v>
      </c>
      <c r="I342">
        <f t="shared" si="81"/>
        <v>1.0999999999999943</v>
      </c>
      <c r="J342" t="str">
        <f t="shared" si="88"/>
        <v/>
      </c>
      <c r="L342">
        <f t="shared" si="82"/>
        <v>-1.0999999999999943</v>
      </c>
      <c r="M342">
        <f t="shared" si="89"/>
        <v>-1.0999999999999943</v>
      </c>
      <c r="N342">
        <f t="shared" si="90"/>
        <v>1.0999999999999943</v>
      </c>
      <c r="O342" s="2">
        <f t="shared" si="83"/>
        <v>5000</v>
      </c>
      <c r="P342" s="2">
        <f t="shared" si="91"/>
        <v>-5499.9999999999718</v>
      </c>
      <c r="Q342" s="2">
        <f t="shared" si="84"/>
        <v>856500</v>
      </c>
      <c r="R342" s="2" t="str">
        <f t="shared" si="92"/>
        <v>uri</v>
      </c>
      <c r="S342" s="2" t="str">
        <f t="shared" si="93"/>
        <v>kai</v>
      </c>
      <c r="T342" s="2" t="str">
        <f t="shared" si="94"/>
        <v>uri</v>
      </c>
      <c r="U342" s="2" t="str">
        <f t="shared" si="95"/>
        <v/>
      </c>
      <c r="V342" s="2" t="str">
        <f t="shared" si="96"/>
        <v/>
      </c>
      <c r="W342" s="2" t="str">
        <f t="shared" si="99"/>
        <v/>
      </c>
      <c r="X342" s="2">
        <f t="shared" si="97"/>
        <v>68.52</v>
      </c>
      <c r="Y342" s="6">
        <f t="shared" si="85"/>
        <v>862000</v>
      </c>
      <c r="Z342" s="6">
        <f t="shared" si="86"/>
        <v>0</v>
      </c>
      <c r="AA342" s="4">
        <f>SUM(P342:$P$1480)+$Z$25</f>
        <v>1908000.000000003</v>
      </c>
      <c r="AB342" s="4">
        <f>SUM(V342:$W$1480)</f>
        <v>677269.76000000036</v>
      </c>
      <c r="AC342" s="4">
        <f t="shared" si="98"/>
        <v>1046000.000000003</v>
      </c>
    </row>
    <row r="343" spans="1:29" x14ac:dyDescent="0.15">
      <c r="A343" s="22">
        <v>2</v>
      </c>
      <c r="B343" s="1">
        <v>42641</v>
      </c>
      <c r="C343">
        <v>173.5</v>
      </c>
      <c r="D343">
        <v>174.7</v>
      </c>
      <c r="E343">
        <v>170.9</v>
      </c>
      <c r="F343">
        <v>171.3</v>
      </c>
      <c r="G343">
        <v>163593100</v>
      </c>
      <c r="H343" s="2">
        <f t="shared" si="87"/>
        <v>28023498030</v>
      </c>
      <c r="I343">
        <f t="shared" si="81"/>
        <v>-6.8999999999999773</v>
      </c>
      <c r="J343" t="str">
        <f t="shared" si="88"/>
        <v>高値割、安値割</v>
      </c>
      <c r="L343">
        <f t="shared" si="82"/>
        <v>6.8999999999999773</v>
      </c>
      <c r="M343">
        <f t="shared" si="89"/>
        <v>6.8999999999999773</v>
      </c>
      <c r="N343">
        <f t="shared" si="90"/>
        <v>-6.8999999999999773</v>
      </c>
      <c r="O343" s="2">
        <f t="shared" si="83"/>
        <v>5000</v>
      </c>
      <c r="P343" s="2">
        <f t="shared" si="91"/>
        <v>34499.999999999884</v>
      </c>
      <c r="Q343" s="2">
        <f t="shared" si="84"/>
        <v>891000</v>
      </c>
      <c r="R343" s="2" t="str">
        <f t="shared" si="92"/>
        <v>uri</v>
      </c>
      <c r="S343" s="2" t="str">
        <f t="shared" si="93"/>
        <v>kai</v>
      </c>
      <c r="T343" s="2" t="str">
        <f t="shared" si="94"/>
        <v>uri</v>
      </c>
      <c r="U343" s="2" t="str">
        <f t="shared" si="95"/>
        <v/>
      </c>
      <c r="V343" s="2" t="str">
        <f t="shared" si="96"/>
        <v/>
      </c>
      <c r="W343" s="2" t="str">
        <f t="shared" si="99"/>
        <v/>
      </c>
      <c r="X343" s="2">
        <f t="shared" si="97"/>
        <v>71.28</v>
      </c>
      <c r="Y343" s="6">
        <f t="shared" si="85"/>
        <v>856500</v>
      </c>
      <c r="Z343" s="6">
        <f t="shared" si="86"/>
        <v>0</v>
      </c>
      <c r="AA343" s="4">
        <f>SUM(P343:$P$1480)+$Z$25</f>
        <v>1913500.0000000026</v>
      </c>
      <c r="AB343" s="4">
        <f>SUM(V343:$W$1480)</f>
        <v>677269.76000000036</v>
      </c>
      <c r="AC343" s="4">
        <f t="shared" si="98"/>
        <v>1057000.0000000026</v>
      </c>
    </row>
    <row r="344" spans="1:29" x14ac:dyDescent="0.15">
      <c r="A344" s="22">
        <v>2</v>
      </c>
      <c r="B344" s="1">
        <v>42640</v>
      </c>
      <c r="C344">
        <v>176.6</v>
      </c>
      <c r="D344">
        <v>178.4</v>
      </c>
      <c r="E344">
        <v>174.2</v>
      </c>
      <c r="F344">
        <v>178.2</v>
      </c>
      <c r="G344">
        <v>260513200</v>
      </c>
      <c r="H344" s="2">
        <f t="shared" si="87"/>
        <v>46423452240</v>
      </c>
      <c r="I344">
        <f t="shared" si="81"/>
        <v>-2</v>
      </c>
      <c r="J344" t="str">
        <f t="shared" si="88"/>
        <v>高値割、安値割</v>
      </c>
      <c r="L344">
        <f t="shared" si="82"/>
        <v>2</v>
      </c>
      <c r="M344">
        <f t="shared" si="89"/>
        <v>2</v>
      </c>
      <c r="N344">
        <f t="shared" si="90"/>
        <v>-2</v>
      </c>
      <c r="O344" s="2">
        <f t="shared" si="83"/>
        <v>5000</v>
      </c>
      <c r="P344" s="2">
        <f t="shared" si="91"/>
        <v>10000</v>
      </c>
      <c r="Q344" s="2">
        <f t="shared" si="84"/>
        <v>901000</v>
      </c>
      <c r="R344" s="2" t="str">
        <f t="shared" si="92"/>
        <v>uri</v>
      </c>
      <c r="S344" s="2" t="str">
        <f t="shared" si="93"/>
        <v>kai</v>
      </c>
      <c r="T344" s="2" t="str">
        <f t="shared" si="94"/>
        <v>uri</v>
      </c>
      <c r="U344" s="2">
        <f t="shared" si="95"/>
        <v>901000</v>
      </c>
      <c r="V344" s="2">
        <f t="shared" si="96"/>
        <v>1080</v>
      </c>
      <c r="W344" s="2" t="str">
        <f t="shared" si="99"/>
        <v/>
      </c>
      <c r="X344" s="2">
        <f t="shared" si="97"/>
        <v>144.16</v>
      </c>
      <c r="Y344" s="6">
        <f t="shared" si="85"/>
        <v>891000</v>
      </c>
      <c r="Z344" s="6">
        <f t="shared" si="86"/>
        <v>0</v>
      </c>
      <c r="AA344" s="4">
        <f>SUM(P344:$P$1480)+$Z$25</f>
        <v>1879000.000000003</v>
      </c>
      <c r="AB344" s="4">
        <f>SUM(V344:$W$1480)</f>
        <v>677269.76000000036</v>
      </c>
      <c r="AC344" s="4">
        <f t="shared" si="98"/>
        <v>988000.00000000303</v>
      </c>
    </row>
    <row r="345" spans="1:29" x14ac:dyDescent="0.15">
      <c r="A345" s="22">
        <v>2</v>
      </c>
      <c r="B345" s="1">
        <v>42639</v>
      </c>
      <c r="C345">
        <v>182.1</v>
      </c>
      <c r="D345">
        <v>182.9</v>
      </c>
      <c r="E345">
        <v>179.9</v>
      </c>
      <c r="F345">
        <v>180.2</v>
      </c>
      <c r="G345">
        <v>121081100</v>
      </c>
      <c r="H345" s="2">
        <f t="shared" si="87"/>
        <v>21818814220</v>
      </c>
      <c r="I345">
        <f t="shared" si="81"/>
        <v>-2.3000000000000114</v>
      </c>
      <c r="J345" t="str">
        <f t="shared" si="88"/>
        <v>高値割、安値割</v>
      </c>
      <c r="L345">
        <f t="shared" si="82"/>
        <v>-2.3000000000000114</v>
      </c>
      <c r="M345">
        <f t="shared" si="89"/>
        <v>-2.3000000000000114</v>
      </c>
      <c r="N345">
        <f t="shared" si="90"/>
        <v>-2.3000000000000114</v>
      </c>
      <c r="O345" s="2">
        <f t="shared" si="83"/>
        <v>5000</v>
      </c>
      <c r="P345" s="2">
        <f t="shared" si="91"/>
        <v>-11500.000000000056</v>
      </c>
      <c r="Q345" s="2">
        <f t="shared" si="84"/>
        <v>912500</v>
      </c>
      <c r="R345" s="2" t="str">
        <f t="shared" si="92"/>
        <v>kai</v>
      </c>
      <c r="S345" s="2" t="str">
        <f t="shared" si="93"/>
        <v>kai</v>
      </c>
      <c r="T345" s="2" t="str">
        <f t="shared" si="94"/>
        <v>kai</v>
      </c>
      <c r="U345" s="2" t="str">
        <f t="shared" si="95"/>
        <v/>
      </c>
      <c r="V345" s="2" t="str">
        <f t="shared" si="96"/>
        <v/>
      </c>
      <c r="W345" s="2">
        <f t="shared" si="99"/>
        <v>73</v>
      </c>
      <c r="X345" s="2" t="str">
        <f t="shared" si="97"/>
        <v/>
      </c>
      <c r="Y345" s="6">
        <f t="shared" si="85"/>
        <v>901000</v>
      </c>
      <c r="Z345" s="6">
        <f t="shared" si="86"/>
        <v>0</v>
      </c>
      <c r="AA345" s="4">
        <f>SUM(P345:$P$1480)+$Z$25</f>
        <v>1869000.000000003</v>
      </c>
      <c r="AB345" s="4">
        <f>SUM(V345:$W$1480)</f>
        <v>676189.76000000024</v>
      </c>
      <c r="AC345" s="4">
        <f t="shared" si="98"/>
        <v>968000.00000000303</v>
      </c>
    </row>
    <row r="346" spans="1:29" x14ac:dyDescent="0.15">
      <c r="A346" s="22">
        <v>2</v>
      </c>
      <c r="B346" s="1">
        <v>42636</v>
      </c>
      <c r="C346">
        <v>183</v>
      </c>
      <c r="D346">
        <v>184.4</v>
      </c>
      <c r="E346">
        <v>181.5</v>
      </c>
      <c r="F346">
        <v>182.5</v>
      </c>
      <c r="G346">
        <v>240403300</v>
      </c>
      <c r="H346" s="2">
        <f t="shared" si="87"/>
        <v>43873602250</v>
      </c>
      <c r="I346">
        <f t="shared" ref="I346:I409" si="100">IF(F347="","",F346-F347)</f>
        <v>-3.5999999999999943</v>
      </c>
      <c r="J346" t="str">
        <f t="shared" si="88"/>
        <v/>
      </c>
      <c r="L346">
        <f t="shared" ref="L346:L409" si="101">IF($M$25&gt;$N$25,M346,N346)</f>
        <v>-3.5999999999999943</v>
      </c>
      <c r="M346">
        <f t="shared" si="89"/>
        <v>-3.5999999999999943</v>
      </c>
      <c r="N346">
        <f t="shared" si="90"/>
        <v>-3.5999999999999943</v>
      </c>
      <c r="O346" s="2">
        <f t="shared" ref="O346:O409" si="102">$B$3*1</f>
        <v>5000</v>
      </c>
      <c r="P346" s="2">
        <f t="shared" si="91"/>
        <v>-17999.999999999971</v>
      </c>
      <c r="Q346" s="2">
        <f t="shared" ref="Q346:Q409" si="103">IF(L347&lt;&gt;"",F347*O346,0)</f>
        <v>930500</v>
      </c>
      <c r="R346" s="2" t="str">
        <f t="shared" si="92"/>
        <v>kai</v>
      </c>
      <c r="S346" s="2" t="str">
        <f t="shared" si="93"/>
        <v>kai</v>
      </c>
      <c r="T346" s="2" t="str">
        <f t="shared" si="94"/>
        <v>kai</v>
      </c>
      <c r="U346" s="2" t="str">
        <f t="shared" si="95"/>
        <v/>
      </c>
      <c r="V346" s="2" t="str">
        <f t="shared" si="96"/>
        <v/>
      </c>
      <c r="W346" s="2">
        <f t="shared" si="99"/>
        <v>74.44</v>
      </c>
      <c r="X346" s="2" t="str">
        <f t="shared" si="97"/>
        <v/>
      </c>
      <c r="Y346" s="6">
        <f t="shared" ref="Y346:Y409" si="104">+F346*$B$3</f>
        <v>912500</v>
      </c>
      <c r="Z346" s="6">
        <f t="shared" ref="Z346:Z409" si="105">IF(AND(Y346&gt;0,Y347=0),Y346,0)</f>
        <v>0</v>
      </c>
      <c r="AA346" s="4">
        <f>SUM(P346:$P$1480)+$Z$25</f>
        <v>1880500.000000003</v>
      </c>
      <c r="AB346" s="4">
        <f>SUM(V346:$W$1480)</f>
        <v>676116.76000000024</v>
      </c>
      <c r="AC346" s="4">
        <f t="shared" si="98"/>
        <v>968000.00000000303</v>
      </c>
    </row>
    <row r="347" spans="1:29" x14ac:dyDescent="0.15">
      <c r="A347" s="22">
        <v>2</v>
      </c>
      <c r="B347" s="1">
        <v>42634</v>
      </c>
      <c r="C347">
        <v>174.8</v>
      </c>
      <c r="D347">
        <v>186.4</v>
      </c>
      <c r="E347">
        <v>172.5</v>
      </c>
      <c r="F347">
        <v>186.1</v>
      </c>
      <c r="G347">
        <v>415471500</v>
      </c>
      <c r="H347" s="2">
        <f t="shared" ref="H347:H410" si="106">+F347*G347</f>
        <v>77319246150</v>
      </c>
      <c r="I347">
        <f t="shared" si="100"/>
        <v>11.900000000000006</v>
      </c>
      <c r="J347" t="str">
        <f t="shared" ref="J347:J410" si="107">IF(AND(D347&lt;D348,E347&lt;E348,AVERAGE(H347:H356)&gt;50000000),"高値割、安値割",IF(AND(D347&gt;D348,E347&gt;E348,AVERAGE(H347:H356)&gt;50000000),"高値超、安値超",""))</f>
        <v/>
      </c>
      <c r="L347">
        <f t="shared" si="101"/>
        <v>11.900000000000006</v>
      </c>
      <c r="M347">
        <f t="shared" ref="M347:M410" si="108">IF(F348="",0,IF(J348="高値割、安値割",F348-F347,-F348+F347))</f>
        <v>11.900000000000006</v>
      </c>
      <c r="N347">
        <f t="shared" ref="N347:N410" si="109">IF(F348="",0,IF(J348&lt;&gt;"高値超、安値超",-F348+F347,F348-F347))</f>
        <v>-11.900000000000006</v>
      </c>
      <c r="O347" s="2">
        <f t="shared" si="102"/>
        <v>5000</v>
      </c>
      <c r="P347" s="2">
        <f t="shared" ref="P347:P410" si="110">IF(L347&lt;&gt;"",L347*O347,"")</f>
        <v>59500.000000000029</v>
      </c>
      <c r="Q347" s="2">
        <f t="shared" si="103"/>
        <v>871000</v>
      </c>
      <c r="R347" s="2" t="str">
        <f t="shared" ref="R347:R410" si="111">IF(J348="高値割、安値割","uri","kai")</f>
        <v>kai</v>
      </c>
      <c r="S347" s="2" t="str">
        <f t="shared" ref="S347:S410" si="112">IF(J348="高値超、安値超","uri","kai")</f>
        <v>uri</v>
      </c>
      <c r="T347" s="2" t="str">
        <f t="shared" ref="T347:T410" si="113">IF($M$25&gt;$N$25,R347,S347)</f>
        <v>kai</v>
      </c>
      <c r="U347" s="2" t="str">
        <f t="shared" ref="U347:U410" si="114">IF(T347&lt;&gt;T348,Q347*1,"")</f>
        <v/>
      </c>
      <c r="V347" s="2" t="str">
        <f t="shared" ref="V347:V410" si="115">IF(U347="","",IF(U347&lt;$AD$26,$AE$26,IF(U347&lt;$AD$27,$AE$27,IF(U347&lt;$AD$28,$AE$28,IF(U347&lt;$AD$29,$AE$29,IF(U347&lt;$AD$30,$AE$30,IF(U347&lt;$AD$31,$AE$31,$AE$32))))))*2)</f>
        <v/>
      </c>
      <c r="W347" s="2">
        <f t="shared" si="99"/>
        <v>69.680000000000007</v>
      </c>
      <c r="X347" s="2" t="str">
        <f t="shared" ref="X347:X410" si="116">IF(AND(T348&lt;&gt;"uri",T347="uri"),Q347*2%/250*2,IF(AND(T348="uri",T347="uri"),Q347*2%/250,""))</f>
        <v/>
      </c>
      <c r="Y347" s="6">
        <f t="shared" si="104"/>
        <v>930500</v>
      </c>
      <c r="Z347" s="6">
        <f t="shared" si="105"/>
        <v>0</v>
      </c>
      <c r="AA347" s="4">
        <f>SUM(P347:$P$1480)+$Z$25</f>
        <v>1898500.000000003</v>
      </c>
      <c r="AB347" s="4">
        <f>SUM(V347:$W$1480)</f>
        <v>676042.3200000003</v>
      </c>
      <c r="AC347" s="4">
        <f t="shared" ref="AC347:AC410" si="117">+AA347-Y347</f>
        <v>968000.00000000303</v>
      </c>
    </row>
    <row r="348" spans="1:29" x14ac:dyDescent="0.15">
      <c r="A348" s="22">
        <v>2</v>
      </c>
      <c r="B348" s="1">
        <v>42633</v>
      </c>
      <c r="C348">
        <v>172.8</v>
      </c>
      <c r="D348">
        <v>175.9</v>
      </c>
      <c r="E348">
        <v>172.6</v>
      </c>
      <c r="F348">
        <v>174.2</v>
      </c>
      <c r="G348">
        <v>162242400</v>
      </c>
      <c r="H348" s="2">
        <f t="shared" si="106"/>
        <v>28262626080</v>
      </c>
      <c r="I348">
        <f t="shared" si="100"/>
        <v>0.79999999999998295</v>
      </c>
      <c r="J348" t="str">
        <f t="shared" si="107"/>
        <v>高値超、安値超</v>
      </c>
      <c r="L348">
        <f t="shared" si="101"/>
        <v>0.79999999999998295</v>
      </c>
      <c r="M348">
        <f t="shared" si="108"/>
        <v>0.79999999999998295</v>
      </c>
      <c r="N348">
        <f t="shared" si="109"/>
        <v>-0.79999999999998295</v>
      </c>
      <c r="O348" s="2">
        <f t="shared" si="102"/>
        <v>5000</v>
      </c>
      <c r="P348" s="2">
        <f t="shared" si="110"/>
        <v>3999.9999999999145</v>
      </c>
      <c r="Q348" s="2">
        <f t="shared" si="103"/>
        <v>867000</v>
      </c>
      <c r="R348" s="2" t="str">
        <f t="shared" si="111"/>
        <v>kai</v>
      </c>
      <c r="S348" s="2" t="str">
        <f t="shared" si="112"/>
        <v>uri</v>
      </c>
      <c r="T348" s="2" t="str">
        <f t="shared" si="113"/>
        <v>kai</v>
      </c>
      <c r="U348" s="2">
        <f t="shared" si="114"/>
        <v>867000</v>
      </c>
      <c r="V348" s="2">
        <f t="shared" si="115"/>
        <v>1080</v>
      </c>
      <c r="W348" s="2">
        <f t="shared" si="99"/>
        <v>138.72</v>
      </c>
      <c r="X348" s="2" t="str">
        <f t="shared" si="116"/>
        <v/>
      </c>
      <c r="Y348" s="6">
        <f t="shared" si="104"/>
        <v>871000</v>
      </c>
      <c r="Z348" s="6">
        <f t="shared" si="105"/>
        <v>0</v>
      </c>
      <c r="AA348" s="4">
        <f>SUM(P348:$P$1480)+$Z$25</f>
        <v>1839000.0000000028</v>
      </c>
      <c r="AB348" s="4">
        <f>SUM(V348:$W$1480)</f>
        <v>675972.64000000025</v>
      </c>
      <c r="AC348" s="4">
        <f t="shared" si="117"/>
        <v>968000.00000000279</v>
      </c>
    </row>
    <row r="349" spans="1:29" x14ac:dyDescent="0.15">
      <c r="A349" s="22">
        <v>2</v>
      </c>
      <c r="B349" s="1">
        <v>42629</v>
      </c>
      <c r="C349">
        <v>171.6</v>
      </c>
      <c r="D349">
        <v>174.5</v>
      </c>
      <c r="E349">
        <v>170.9</v>
      </c>
      <c r="F349">
        <v>173.4</v>
      </c>
      <c r="G349">
        <v>190392800</v>
      </c>
      <c r="H349" s="2">
        <f t="shared" si="106"/>
        <v>33014111520</v>
      </c>
      <c r="I349">
        <f t="shared" si="100"/>
        <v>2.9000000000000057</v>
      </c>
      <c r="J349" t="str">
        <f t="shared" si="107"/>
        <v>高値超、安値超</v>
      </c>
      <c r="L349">
        <f t="shared" si="101"/>
        <v>-2.9000000000000057</v>
      </c>
      <c r="M349">
        <f t="shared" si="108"/>
        <v>-2.9000000000000057</v>
      </c>
      <c r="N349">
        <f t="shared" si="109"/>
        <v>2.9000000000000057</v>
      </c>
      <c r="O349" s="2">
        <f t="shared" si="102"/>
        <v>5000</v>
      </c>
      <c r="P349" s="2">
        <f t="shared" si="110"/>
        <v>-14500.000000000029</v>
      </c>
      <c r="Q349" s="2">
        <f t="shared" si="103"/>
        <v>852500</v>
      </c>
      <c r="R349" s="2" t="str">
        <f t="shared" si="111"/>
        <v>uri</v>
      </c>
      <c r="S349" s="2" t="str">
        <f t="shared" si="112"/>
        <v>kai</v>
      </c>
      <c r="T349" s="2" t="str">
        <f t="shared" si="113"/>
        <v>uri</v>
      </c>
      <c r="U349" s="2" t="str">
        <f t="shared" si="114"/>
        <v/>
      </c>
      <c r="V349" s="2" t="str">
        <f t="shared" si="115"/>
        <v/>
      </c>
      <c r="W349" s="2" t="str">
        <f t="shared" si="99"/>
        <v/>
      </c>
      <c r="X349" s="2">
        <f t="shared" si="116"/>
        <v>68.2</v>
      </c>
      <c r="Y349" s="6">
        <f t="shared" si="104"/>
        <v>867000</v>
      </c>
      <c r="Z349" s="6">
        <f t="shared" si="105"/>
        <v>0</v>
      </c>
      <c r="AA349" s="4">
        <f>SUM(P349:$P$1480)+$Z$25</f>
        <v>1835000.000000003</v>
      </c>
      <c r="AB349" s="4">
        <f>SUM(V349:$W$1480)</f>
        <v>674753.92000000027</v>
      </c>
      <c r="AC349" s="4">
        <f t="shared" si="117"/>
        <v>968000.00000000303</v>
      </c>
    </row>
    <row r="350" spans="1:29" x14ac:dyDescent="0.15">
      <c r="A350" s="22">
        <v>2</v>
      </c>
      <c r="B350" s="1">
        <v>42628</v>
      </c>
      <c r="C350">
        <v>171.5</v>
      </c>
      <c r="D350">
        <v>172</v>
      </c>
      <c r="E350">
        <v>169.7</v>
      </c>
      <c r="F350">
        <v>170.5</v>
      </c>
      <c r="G350">
        <v>140108100</v>
      </c>
      <c r="H350" s="2">
        <f t="shared" si="106"/>
        <v>23888431050</v>
      </c>
      <c r="I350">
        <f t="shared" si="100"/>
        <v>-2.8000000000000114</v>
      </c>
      <c r="J350" t="str">
        <f t="shared" si="107"/>
        <v>高値割、安値割</v>
      </c>
      <c r="L350">
        <f t="shared" si="101"/>
        <v>2.8000000000000114</v>
      </c>
      <c r="M350">
        <f t="shared" si="108"/>
        <v>2.8000000000000114</v>
      </c>
      <c r="N350">
        <f t="shared" si="109"/>
        <v>-2.8000000000000114</v>
      </c>
      <c r="O350" s="2">
        <f t="shared" si="102"/>
        <v>5000</v>
      </c>
      <c r="P350" s="2">
        <f t="shared" si="110"/>
        <v>14000.000000000056</v>
      </c>
      <c r="Q350" s="2">
        <f t="shared" si="103"/>
        <v>866500</v>
      </c>
      <c r="R350" s="2" t="str">
        <f t="shared" si="111"/>
        <v>uri</v>
      </c>
      <c r="S350" s="2" t="str">
        <f t="shared" si="112"/>
        <v>kai</v>
      </c>
      <c r="T350" s="2" t="str">
        <f t="shared" si="113"/>
        <v>uri</v>
      </c>
      <c r="U350" s="2" t="str">
        <f t="shared" si="114"/>
        <v/>
      </c>
      <c r="V350" s="2" t="str">
        <f t="shared" si="115"/>
        <v/>
      </c>
      <c r="W350" s="2" t="str">
        <f t="shared" si="99"/>
        <v/>
      </c>
      <c r="X350" s="2">
        <f t="shared" si="116"/>
        <v>69.319999999999993</v>
      </c>
      <c r="Y350" s="6">
        <f t="shared" si="104"/>
        <v>852500</v>
      </c>
      <c r="Z350" s="6">
        <f t="shared" si="105"/>
        <v>0</v>
      </c>
      <c r="AA350" s="4">
        <f>SUM(P350:$P$1480)+$Z$25</f>
        <v>1849500.000000003</v>
      </c>
      <c r="AB350" s="4">
        <f>SUM(V350:$W$1480)</f>
        <v>674753.92000000027</v>
      </c>
      <c r="AC350" s="4">
        <f t="shared" si="117"/>
        <v>997000.00000000303</v>
      </c>
    </row>
    <row r="351" spans="1:29" x14ac:dyDescent="0.15">
      <c r="A351" s="22">
        <v>2</v>
      </c>
      <c r="B351" s="1">
        <v>42627</v>
      </c>
      <c r="C351">
        <v>172.2</v>
      </c>
      <c r="D351">
        <v>174.3</v>
      </c>
      <c r="E351">
        <v>171.5</v>
      </c>
      <c r="F351">
        <v>173.3</v>
      </c>
      <c r="G351">
        <v>147697800</v>
      </c>
      <c r="H351" s="2">
        <f t="shared" si="106"/>
        <v>25596028740</v>
      </c>
      <c r="I351">
        <f t="shared" si="100"/>
        <v>-1.7999999999999829</v>
      </c>
      <c r="J351" t="str">
        <f t="shared" si="107"/>
        <v>高値割、安値割</v>
      </c>
      <c r="L351">
        <f t="shared" si="101"/>
        <v>1.7999999999999829</v>
      </c>
      <c r="M351">
        <f t="shared" si="108"/>
        <v>1.7999999999999829</v>
      </c>
      <c r="N351">
        <f t="shared" si="109"/>
        <v>-1.7999999999999829</v>
      </c>
      <c r="O351" s="2">
        <f t="shared" si="102"/>
        <v>5000</v>
      </c>
      <c r="P351" s="2">
        <f t="shared" si="110"/>
        <v>8999.9999999999145</v>
      </c>
      <c r="Q351" s="2">
        <f t="shared" si="103"/>
        <v>875500</v>
      </c>
      <c r="R351" s="2" t="str">
        <f t="shared" si="111"/>
        <v>uri</v>
      </c>
      <c r="S351" s="2" t="str">
        <f t="shared" si="112"/>
        <v>kai</v>
      </c>
      <c r="T351" s="2" t="str">
        <f t="shared" si="113"/>
        <v>uri</v>
      </c>
      <c r="U351" s="2" t="str">
        <f t="shared" si="114"/>
        <v/>
      </c>
      <c r="V351" s="2" t="str">
        <f t="shared" si="115"/>
        <v/>
      </c>
      <c r="W351" s="2" t="str">
        <f t="shared" si="99"/>
        <v/>
      </c>
      <c r="X351" s="2">
        <f t="shared" si="116"/>
        <v>70.040000000000006</v>
      </c>
      <c r="Y351" s="6">
        <f t="shared" si="104"/>
        <v>866500</v>
      </c>
      <c r="Z351" s="6">
        <f t="shared" si="105"/>
        <v>0</v>
      </c>
      <c r="AA351" s="4">
        <f>SUM(P351:$P$1480)+$Z$25</f>
        <v>1835500.000000003</v>
      </c>
      <c r="AB351" s="4">
        <f>SUM(V351:$W$1480)</f>
        <v>674753.92000000027</v>
      </c>
      <c r="AC351" s="4">
        <f t="shared" si="117"/>
        <v>969000.00000000303</v>
      </c>
    </row>
    <row r="352" spans="1:29" x14ac:dyDescent="0.15">
      <c r="A352" s="22">
        <v>2</v>
      </c>
      <c r="B352" s="1">
        <v>42626</v>
      </c>
      <c r="C352">
        <v>178.1</v>
      </c>
      <c r="D352">
        <v>178.4</v>
      </c>
      <c r="E352">
        <v>174</v>
      </c>
      <c r="F352">
        <v>175.1</v>
      </c>
      <c r="G352">
        <v>123494400</v>
      </c>
      <c r="H352" s="2">
        <f t="shared" si="106"/>
        <v>21623869440</v>
      </c>
      <c r="I352">
        <f t="shared" si="100"/>
        <v>-2.9000000000000057</v>
      </c>
      <c r="J352" t="str">
        <f t="shared" si="107"/>
        <v>高値割、安値割</v>
      </c>
      <c r="L352">
        <f t="shared" si="101"/>
        <v>2.9000000000000057</v>
      </c>
      <c r="M352">
        <f t="shared" si="108"/>
        <v>2.9000000000000057</v>
      </c>
      <c r="N352">
        <f t="shared" si="109"/>
        <v>-2.9000000000000057</v>
      </c>
      <c r="O352" s="2">
        <f t="shared" si="102"/>
        <v>5000</v>
      </c>
      <c r="P352" s="2">
        <f t="shared" si="110"/>
        <v>14500.000000000029</v>
      </c>
      <c r="Q352" s="2">
        <f t="shared" si="103"/>
        <v>890000</v>
      </c>
      <c r="R352" s="2" t="str">
        <f t="shared" si="111"/>
        <v>uri</v>
      </c>
      <c r="S352" s="2" t="str">
        <f t="shared" si="112"/>
        <v>kai</v>
      </c>
      <c r="T352" s="2" t="str">
        <f t="shared" si="113"/>
        <v>uri</v>
      </c>
      <c r="U352" s="2">
        <f t="shared" si="114"/>
        <v>890000</v>
      </c>
      <c r="V352" s="2">
        <f t="shared" si="115"/>
        <v>1080</v>
      </c>
      <c r="W352" s="2" t="str">
        <f t="shared" si="99"/>
        <v/>
      </c>
      <c r="X352" s="2">
        <f t="shared" si="116"/>
        <v>142.4</v>
      </c>
      <c r="Y352" s="6">
        <f t="shared" si="104"/>
        <v>875500</v>
      </c>
      <c r="Z352" s="6">
        <f t="shared" si="105"/>
        <v>0</v>
      </c>
      <c r="AA352" s="4">
        <f>SUM(P352:$P$1480)+$Z$25</f>
        <v>1826500.000000003</v>
      </c>
      <c r="AB352" s="4">
        <f>SUM(V352:$W$1480)</f>
        <v>674753.92000000027</v>
      </c>
      <c r="AC352" s="4">
        <f t="shared" si="117"/>
        <v>951000.00000000303</v>
      </c>
    </row>
    <row r="353" spans="1:29" x14ac:dyDescent="0.15">
      <c r="A353" s="22">
        <v>2</v>
      </c>
      <c r="B353" s="1">
        <v>42625</v>
      </c>
      <c r="C353">
        <v>179.5</v>
      </c>
      <c r="D353">
        <v>180.2</v>
      </c>
      <c r="E353">
        <v>176.6</v>
      </c>
      <c r="F353">
        <v>178</v>
      </c>
      <c r="G353">
        <v>126014700</v>
      </c>
      <c r="H353" s="2">
        <f t="shared" si="106"/>
        <v>22430616600</v>
      </c>
      <c r="I353">
        <f t="shared" si="100"/>
        <v>-2.0999999999999943</v>
      </c>
      <c r="J353" t="str">
        <f t="shared" si="107"/>
        <v>高値割、安値割</v>
      </c>
      <c r="L353">
        <f t="shared" si="101"/>
        <v>-2.0999999999999943</v>
      </c>
      <c r="M353">
        <f t="shared" si="108"/>
        <v>-2.0999999999999943</v>
      </c>
      <c r="N353">
        <f t="shared" si="109"/>
        <v>2.0999999999999943</v>
      </c>
      <c r="O353" s="2">
        <f t="shared" si="102"/>
        <v>5000</v>
      </c>
      <c r="P353" s="2">
        <f t="shared" si="110"/>
        <v>-10499.999999999971</v>
      </c>
      <c r="Q353" s="2">
        <f t="shared" si="103"/>
        <v>900500</v>
      </c>
      <c r="R353" s="2" t="str">
        <f t="shared" si="111"/>
        <v>kai</v>
      </c>
      <c r="S353" s="2" t="str">
        <f t="shared" si="112"/>
        <v>uri</v>
      </c>
      <c r="T353" s="2" t="str">
        <f t="shared" si="113"/>
        <v>kai</v>
      </c>
      <c r="U353" s="2">
        <f t="shared" si="114"/>
        <v>900500</v>
      </c>
      <c r="V353" s="2">
        <f t="shared" si="115"/>
        <v>1080</v>
      </c>
      <c r="W353" s="2">
        <f t="shared" ref="W353:W416" si="118">IF(AND(T354&lt;&gt;"kai",T353="kai"),Q353*2%/250*2,IF(AND(T354="kai",T353="kai"),Q353*2%/250,""))</f>
        <v>144.08000000000001</v>
      </c>
      <c r="X353" s="2" t="str">
        <f t="shared" si="116"/>
        <v/>
      </c>
      <c r="Y353" s="6">
        <f t="shared" si="104"/>
        <v>890000</v>
      </c>
      <c r="Z353" s="6">
        <f t="shared" si="105"/>
        <v>0</v>
      </c>
      <c r="AA353" s="4">
        <f>SUM(P353:$P$1480)+$Z$25</f>
        <v>1812000.000000003</v>
      </c>
      <c r="AB353" s="4">
        <f>SUM(V353:$W$1480)</f>
        <v>673673.92000000027</v>
      </c>
      <c r="AC353" s="4">
        <f t="shared" si="117"/>
        <v>922000.00000000303</v>
      </c>
    </row>
    <row r="354" spans="1:29" x14ac:dyDescent="0.15">
      <c r="A354" s="22">
        <v>2</v>
      </c>
      <c r="B354" s="1">
        <v>42622</v>
      </c>
      <c r="C354">
        <v>180</v>
      </c>
      <c r="D354">
        <v>181.6</v>
      </c>
      <c r="E354">
        <v>179.7</v>
      </c>
      <c r="F354">
        <v>180.1</v>
      </c>
      <c r="G354">
        <v>118041300</v>
      </c>
      <c r="H354" s="2">
        <f t="shared" si="106"/>
        <v>21259238130</v>
      </c>
      <c r="I354">
        <f t="shared" si="100"/>
        <v>0.59999999999999432</v>
      </c>
      <c r="J354" t="str">
        <f t="shared" si="107"/>
        <v>高値超、安値超</v>
      </c>
      <c r="L354">
        <f t="shared" si="101"/>
        <v>-0.59999999999999432</v>
      </c>
      <c r="M354">
        <f t="shared" si="108"/>
        <v>-0.59999999999999432</v>
      </c>
      <c r="N354">
        <f t="shared" si="109"/>
        <v>0.59999999999999432</v>
      </c>
      <c r="O354" s="2">
        <f t="shared" si="102"/>
        <v>5000</v>
      </c>
      <c r="P354" s="2">
        <f t="shared" si="110"/>
        <v>-2999.9999999999718</v>
      </c>
      <c r="Q354" s="2">
        <f t="shared" si="103"/>
        <v>897500</v>
      </c>
      <c r="R354" s="2" t="str">
        <f t="shared" si="111"/>
        <v>uri</v>
      </c>
      <c r="S354" s="2" t="str">
        <f t="shared" si="112"/>
        <v>kai</v>
      </c>
      <c r="T354" s="2" t="str">
        <f t="shared" si="113"/>
        <v>uri</v>
      </c>
      <c r="U354" s="2" t="str">
        <f t="shared" si="114"/>
        <v/>
      </c>
      <c r="V354" s="2" t="str">
        <f t="shared" si="115"/>
        <v/>
      </c>
      <c r="W354" s="2" t="str">
        <f t="shared" si="118"/>
        <v/>
      </c>
      <c r="X354" s="2">
        <f t="shared" si="116"/>
        <v>71.8</v>
      </c>
      <c r="Y354" s="6">
        <f t="shared" si="104"/>
        <v>900500</v>
      </c>
      <c r="Z354" s="6">
        <f t="shared" si="105"/>
        <v>0</v>
      </c>
      <c r="AA354" s="4">
        <f>SUM(P354:$P$1480)+$Z$25</f>
        <v>1822500.000000003</v>
      </c>
      <c r="AB354" s="4">
        <f>SUM(V354:$W$1480)</f>
        <v>672449.8400000002</v>
      </c>
      <c r="AC354" s="4">
        <f t="shared" si="117"/>
        <v>922000.00000000303</v>
      </c>
    </row>
    <row r="355" spans="1:29" x14ac:dyDescent="0.15">
      <c r="A355" s="22">
        <v>2</v>
      </c>
      <c r="B355" s="1">
        <v>42621</v>
      </c>
      <c r="C355">
        <v>179.3</v>
      </c>
      <c r="D355">
        <v>180.6</v>
      </c>
      <c r="E355">
        <v>178.4</v>
      </c>
      <c r="F355">
        <v>179.5</v>
      </c>
      <c r="G355">
        <v>118047300</v>
      </c>
      <c r="H355" s="2">
        <f t="shared" si="106"/>
        <v>21189490350</v>
      </c>
      <c r="I355">
        <f t="shared" si="100"/>
        <v>-1.3000000000000114</v>
      </c>
      <c r="J355" t="str">
        <f t="shared" si="107"/>
        <v>高値割、安値割</v>
      </c>
      <c r="L355">
        <f t="shared" si="101"/>
        <v>1.3000000000000114</v>
      </c>
      <c r="M355">
        <f t="shared" si="108"/>
        <v>1.3000000000000114</v>
      </c>
      <c r="N355">
        <f t="shared" si="109"/>
        <v>-1.3000000000000114</v>
      </c>
      <c r="O355" s="2">
        <f t="shared" si="102"/>
        <v>5000</v>
      </c>
      <c r="P355" s="2">
        <f t="shared" si="110"/>
        <v>6500.0000000000564</v>
      </c>
      <c r="Q355" s="2">
        <f t="shared" si="103"/>
        <v>904000</v>
      </c>
      <c r="R355" s="2" t="str">
        <f t="shared" si="111"/>
        <v>uri</v>
      </c>
      <c r="S355" s="2" t="str">
        <f t="shared" si="112"/>
        <v>kai</v>
      </c>
      <c r="T355" s="2" t="str">
        <f t="shared" si="113"/>
        <v>uri</v>
      </c>
      <c r="U355" s="2">
        <f t="shared" si="114"/>
        <v>904000</v>
      </c>
      <c r="V355" s="2">
        <f t="shared" si="115"/>
        <v>1080</v>
      </c>
      <c r="W355" s="2" t="str">
        <f t="shared" si="118"/>
        <v/>
      </c>
      <c r="X355" s="2">
        <f t="shared" si="116"/>
        <v>144.63999999999999</v>
      </c>
      <c r="Y355" s="6">
        <f t="shared" si="104"/>
        <v>897500</v>
      </c>
      <c r="Z355" s="6">
        <f t="shared" si="105"/>
        <v>0</v>
      </c>
      <c r="AA355" s="4">
        <f>SUM(P355:$P$1480)+$Z$25</f>
        <v>1825500.000000003</v>
      </c>
      <c r="AB355" s="4">
        <f>SUM(V355:$W$1480)</f>
        <v>672449.8400000002</v>
      </c>
      <c r="AC355" s="4">
        <f t="shared" si="117"/>
        <v>928000.00000000303</v>
      </c>
    </row>
    <row r="356" spans="1:29" x14ac:dyDescent="0.15">
      <c r="A356" s="22">
        <v>2</v>
      </c>
      <c r="B356" s="1">
        <v>42620</v>
      </c>
      <c r="C356">
        <v>181</v>
      </c>
      <c r="D356">
        <v>181.5</v>
      </c>
      <c r="E356">
        <v>178.5</v>
      </c>
      <c r="F356">
        <v>180.8</v>
      </c>
      <c r="G356">
        <v>158042100</v>
      </c>
      <c r="H356" s="2">
        <f t="shared" si="106"/>
        <v>28574011680</v>
      </c>
      <c r="I356">
        <f t="shared" si="100"/>
        <v>-2.8999999999999773</v>
      </c>
      <c r="J356" t="str">
        <f t="shared" si="107"/>
        <v>高値割、安値割</v>
      </c>
      <c r="L356">
        <f t="shared" si="101"/>
        <v>-2.8999999999999773</v>
      </c>
      <c r="M356">
        <f t="shared" si="108"/>
        <v>-2.8999999999999773</v>
      </c>
      <c r="N356">
        <f t="shared" si="109"/>
        <v>-2.8999999999999773</v>
      </c>
      <c r="O356" s="2">
        <f t="shared" si="102"/>
        <v>5000</v>
      </c>
      <c r="P356" s="2">
        <f t="shared" si="110"/>
        <v>-14499.999999999887</v>
      </c>
      <c r="Q356" s="2">
        <f t="shared" si="103"/>
        <v>918500</v>
      </c>
      <c r="R356" s="2" t="str">
        <f t="shared" si="111"/>
        <v>kai</v>
      </c>
      <c r="S356" s="2" t="str">
        <f t="shared" si="112"/>
        <v>kai</v>
      </c>
      <c r="T356" s="2" t="str">
        <f t="shared" si="113"/>
        <v>kai</v>
      </c>
      <c r="U356" s="2" t="str">
        <f t="shared" si="114"/>
        <v/>
      </c>
      <c r="V356" s="2" t="str">
        <f t="shared" si="115"/>
        <v/>
      </c>
      <c r="W356" s="2">
        <f t="shared" si="118"/>
        <v>73.48</v>
      </c>
      <c r="X356" s="2" t="str">
        <f t="shared" si="116"/>
        <v/>
      </c>
      <c r="Y356" s="6">
        <f t="shared" si="104"/>
        <v>904000</v>
      </c>
      <c r="Z356" s="6">
        <f t="shared" si="105"/>
        <v>0</v>
      </c>
      <c r="AA356" s="4">
        <f>SUM(P356:$P$1480)+$Z$25</f>
        <v>1819000.0000000028</v>
      </c>
      <c r="AB356" s="4">
        <f>SUM(V356:$W$1480)</f>
        <v>671369.8400000002</v>
      </c>
      <c r="AC356" s="4">
        <f t="shared" si="117"/>
        <v>915000.00000000279</v>
      </c>
    </row>
    <row r="357" spans="1:29" x14ac:dyDescent="0.15">
      <c r="A357" s="22">
        <v>2</v>
      </c>
      <c r="B357" s="1">
        <v>42619</v>
      </c>
      <c r="C357">
        <v>183.4</v>
      </c>
      <c r="D357">
        <v>184.6</v>
      </c>
      <c r="E357">
        <v>182.5</v>
      </c>
      <c r="F357">
        <v>183.7</v>
      </c>
      <c r="G357">
        <v>112984000</v>
      </c>
      <c r="H357" s="2">
        <f t="shared" si="106"/>
        <v>20755160800</v>
      </c>
      <c r="I357">
        <f t="shared" si="100"/>
        <v>1.5999999999999943</v>
      </c>
      <c r="J357" t="str">
        <f t="shared" si="107"/>
        <v/>
      </c>
      <c r="L357">
        <f t="shared" si="101"/>
        <v>1.5999999999999943</v>
      </c>
      <c r="M357">
        <f t="shared" si="108"/>
        <v>1.5999999999999943</v>
      </c>
      <c r="N357">
        <f t="shared" si="109"/>
        <v>-1.5999999999999943</v>
      </c>
      <c r="O357" s="2">
        <f t="shared" si="102"/>
        <v>5000</v>
      </c>
      <c r="P357" s="2">
        <f t="shared" si="110"/>
        <v>7999.9999999999718</v>
      </c>
      <c r="Q357" s="2">
        <f t="shared" si="103"/>
        <v>910500</v>
      </c>
      <c r="R357" s="2" t="str">
        <f t="shared" si="111"/>
        <v>kai</v>
      </c>
      <c r="S357" s="2" t="str">
        <f t="shared" si="112"/>
        <v>uri</v>
      </c>
      <c r="T357" s="2" t="str">
        <f t="shared" si="113"/>
        <v>kai</v>
      </c>
      <c r="U357" s="2">
        <f t="shared" si="114"/>
        <v>910500</v>
      </c>
      <c r="V357" s="2">
        <f t="shared" si="115"/>
        <v>1080</v>
      </c>
      <c r="W357" s="2">
        <f t="shared" si="118"/>
        <v>145.68</v>
      </c>
      <c r="X357" s="2" t="str">
        <f t="shared" si="116"/>
        <v/>
      </c>
      <c r="Y357" s="6">
        <f t="shared" si="104"/>
        <v>918500</v>
      </c>
      <c r="Z357" s="6">
        <f t="shared" si="105"/>
        <v>0</v>
      </c>
      <c r="AA357" s="4">
        <f>SUM(P357:$P$1480)+$Z$25</f>
        <v>1833500.0000000028</v>
      </c>
      <c r="AB357" s="4">
        <f>SUM(V357:$W$1480)</f>
        <v>671296.36000000022</v>
      </c>
      <c r="AC357" s="4">
        <f t="shared" si="117"/>
        <v>915000.00000000279</v>
      </c>
    </row>
    <row r="358" spans="1:29" x14ac:dyDescent="0.15">
      <c r="A358" s="22">
        <v>2</v>
      </c>
      <c r="B358" s="1">
        <v>42618</v>
      </c>
      <c r="C358">
        <v>184.7</v>
      </c>
      <c r="D358">
        <v>186.4</v>
      </c>
      <c r="E358">
        <v>181.6</v>
      </c>
      <c r="F358">
        <v>182.1</v>
      </c>
      <c r="G358">
        <v>198507300</v>
      </c>
      <c r="H358" s="2">
        <f t="shared" si="106"/>
        <v>36148179330</v>
      </c>
      <c r="I358">
        <f t="shared" si="100"/>
        <v>0.79999999999998295</v>
      </c>
      <c r="J358" t="str">
        <f t="shared" si="107"/>
        <v>高値超、安値超</v>
      </c>
      <c r="L358">
        <f t="shared" si="101"/>
        <v>-0.79999999999998295</v>
      </c>
      <c r="M358">
        <f t="shared" si="108"/>
        <v>-0.79999999999998295</v>
      </c>
      <c r="N358">
        <f t="shared" si="109"/>
        <v>0.79999999999998295</v>
      </c>
      <c r="O358" s="2">
        <f t="shared" si="102"/>
        <v>5000</v>
      </c>
      <c r="P358" s="2">
        <f t="shared" si="110"/>
        <v>-3999.9999999999145</v>
      </c>
      <c r="Q358" s="2">
        <f t="shared" si="103"/>
        <v>906500</v>
      </c>
      <c r="R358" s="2" t="str">
        <f t="shared" si="111"/>
        <v>uri</v>
      </c>
      <c r="S358" s="2" t="str">
        <f t="shared" si="112"/>
        <v>kai</v>
      </c>
      <c r="T358" s="2" t="str">
        <f t="shared" si="113"/>
        <v>uri</v>
      </c>
      <c r="U358" s="2">
        <f t="shared" si="114"/>
        <v>906500</v>
      </c>
      <c r="V358" s="2">
        <f t="shared" si="115"/>
        <v>1080</v>
      </c>
      <c r="W358" s="2" t="str">
        <f t="shared" si="118"/>
        <v/>
      </c>
      <c r="X358" s="2">
        <f t="shared" si="116"/>
        <v>145.04</v>
      </c>
      <c r="Y358" s="6">
        <f t="shared" si="104"/>
        <v>910500</v>
      </c>
      <c r="Z358" s="6">
        <f t="shared" si="105"/>
        <v>0</v>
      </c>
      <c r="AA358" s="4">
        <f>SUM(P358:$P$1480)+$Z$25</f>
        <v>1825500.0000000028</v>
      </c>
      <c r="AB358" s="4">
        <f>SUM(V358:$W$1480)</f>
        <v>670070.68000000017</v>
      </c>
      <c r="AC358" s="4">
        <f t="shared" si="117"/>
        <v>915000.00000000279</v>
      </c>
    </row>
    <row r="359" spans="1:29" x14ac:dyDescent="0.15">
      <c r="A359" s="22">
        <v>2</v>
      </c>
      <c r="B359" s="1">
        <v>42615</v>
      </c>
      <c r="C359">
        <v>181</v>
      </c>
      <c r="D359">
        <v>181.8</v>
      </c>
      <c r="E359">
        <v>179.7</v>
      </c>
      <c r="F359">
        <v>181.3</v>
      </c>
      <c r="G359">
        <v>128022900</v>
      </c>
      <c r="H359" s="2">
        <f t="shared" si="106"/>
        <v>23210551770</v>
      </c>
      <c r="I359">
        <f t="shared" si="100"/>
        <v>-9.9999999999994316E-2</v>
      </c>
      <c r="J359" t="str">
        <f t="shared" si="107"/>
        <v>高値割、安値割</v>
      </c>
      <c r="L359">
        <f t="shared" si="101"/>
        <v>-9.9999999999994316E-2</v>
      </c>
      <c r="M359">
        <f t="shared" si="108"/>
        <v>-9.9999999999994316E-2</v>
      </c>
      <c r="N359">
        <f t="shared" si="109"/>
        <v>9.9999999999994316E-2</v>
      </c>
      <c r="O359" s="2">
        <f t="shared" si="102"/>
        <v>5000</v>
      </c>
      <c r="P359" s="2">
        <f t="shared" si="110"/>
        <v>-499.99999999997158</v>
      </c>
      <c r="Q359" s="2">
        <f t="shared" si="103"/>
        <v>907000</v>
      </c>
      <c r="R359" s="2" t="str">
        <f t="shared" si="111"/>
        <v>kai</v>
      </c>
      <c r="S359" s="2" t="str">
        <f t="shared" si="112"/>
        <v>uri</v>
      </c>
      <c r="T359" s="2" t="str">
        <f t="shared" si="113"/>
        <v>kai</v>
      </c>
      <c r="U359" s="2" t="str">
        <f t="shared" si="114"/>
        <v/>
      </c>
      <c r="V359" s="2" t="str">
        <f t="shared" si="115"/>
        <v/>
      </c>
      <c r="W359" s="2">
        <f t="shared" si="118"/>
        <v>72.56</v>
      </c>
      <c r="X359" s="2" t="str">
        <f t="shared" si="116"/>
        <v/>
      </c>
      <c r="Y359" s="6">
        <f t="shared" si="104"/>
        <v>906500</v>
      </c>
      <c r="Z359" s="6">
        <f t="shared" si="105"/>
        <v>0</v>
      </c>
      <c r="AA359" s="4">
        <f>SUM(P359:$P$1480)+$Z$25</f>
        <v>1829500.0000000028</v>
      </c>
      <c r="AB359" s="4">
        <f>SUM(V359:$W$1480)</f>
        <v>668990.68000000017</v>
      </c>
      <c r="AC359" s="4">
        <f t="shared" si="117"/>
        <v>923000.00000000279</v>
      </c>
    </row>
    <row r="360" spans="1:29" x14ac:dyDescent="0.15">
      <c r="A360" s="22">
        <v>2</v>
      </c>
      <c r="B360" s="1">
        <v>42614</v>
      </c>
      <c r="C360">
        <v>180.6</v>
      </c>
      <c r="D360">
        <v>183.8</v>
      </c>
      <c r="E360">
        <v>180.2</v>
      </c>
      <c r="F360">
        <v>181.4</v>
      </c>
      <c r="G360">
        <v>189140700</v>
      </c>
      <c r="H360" s="2">
        <f t="shared" si="106"/>
        <v>34310122980</v>
      </c>
      <c r="I360">
        <f t="shared" si="100"/>
        <v>1.7000000000000171</v>
      </c>
      <c r="J360" t="str">
        <f t="shared" si="107"/>
        <v>高値超、安値超</v>
      </c>
      <c r="L360">
        <f t="shared" si="101"/>
        <v>1.7000000000000171</v>
      </c>
      <c r="M360">
        <f t="shared" si="108"/>
        <v>1.7000000000000171</v>
      </c>
      <c r="N360">
        <f t="shared" si="109"/>
        <v>-1.7000000000000171</v>
      </c>
      <c r="O360" s="2">
        <f t="shared" si="102"/>
        <v>5000</v>
      </c>
      <c r="P360" s="2">
        <f t="shared" si="110"/>
        <v>8500.0000000000855</v>
      </c>
      <c r="Q360" s="2">
        <f t="shared" si="103"/>
        <v>898500</v>
      </c>
      <c r="R360" s="2" t="str">
        <f t="shared" si="111"/>
        <v>kai</v>
      </c>
      <c r="S360" s="2" t="str">
        <f t="shared" si="112"/>
        <v>uri</v>
      </c>
      <c r="T360" s="2" t="str">
        <f t="shared" si="113"/>
        <v>kai</v>
      </c>
      <c r="U360" s="2" t="str">
        <f t="shared" si="114"/>
        <v/>
      </c>
      <c r="V360" s="2" t="str">
        <f t="shared" si="115"/>
        <v/>
      </c>
      <c r="W360" s="2">
        <f t="shared" si="118"/>
        <v>71.88</v>
      </c>
      <c r="X360" s="2" t="str">
        <f t="shared" si="116"/>
        <v/>
      </c>
      <c r="Y360" s="6">
        <f t="shared" si="104"/>
        <v>907000</v>
      </c>
      <c r="Z360" s="6">
        <f t="shared" si="105"/>
        <v>0</v>
      </c>
      <c r="AA360" s="4">
        <f>SUM(P360:$P$1480)+$Z$25</f>
        <v>1830000.0000000026</v>
      </c>
      <c r="AB360" s="4">
        <f>SUM(V360:$W$1480)</f>
        <v>668918.12000000011</v>
      </c>
      <c r="AC360" s="4">
        <f t="shared" si="117"/>
        <v>923000.00000000256</v>
      </c>
    </row>
    <row r="361" spans="1:29" x14ac:dyDescent="0.15">
      <c r="A361" s="22">
        <v>2</v>
      </c>
      <c r="B361" s="1">
        <v>42613</v>
      </c>
      <c r="C361">
        <v>175.7</v>
      </c>
      <c r="D361">
        <v>180.6</v>
      </c>
      <c r="E361">
        <v>175</v>
      </c>
      <c r="F361">
        <v>179.7</v>
      </c>
      <c r="G361">
        <v>233748200</v>
      </c>
      <c r="H361" s="2">
        <f t="shared" si="106"/>
        <v>42004551540</v>
      </c>
      <c r="I361">
        <f t="shared" si="100"/>
        <v>6.5</v>
      </c>
      <c r="J361" t="str">
        <f t="shared" si="107"/>
        <v>高値超、安値超</v>
      </c>
      <c r="L361">
        <f t="shared" si="101"/>
        <v>6.5</v>
      </c>
      <c r="M361">
        <f t="shared" si="108"/>
        <v>6.5</v>
      </c>
      <c r="N361">
        <f t="shared" si="109"/>
        <v>-6.5</v>
      </c>
      <c r="O361" s="2">
        <f t="shared" si="102"/>
        <v>5000</v>
      </c>
      <c r="P361" s="2">
        <f t="shared" si="110"/>
        <v>32500</v>
      </c>
      <c r="Q361" s="2">
        <f t="shared" si="103"/>
        <v>866000</v>
      </c>
      <c r="R361" s="2" t="str">
        <f t="shared" si="111"/>
        <v>kai</v>
      </c>
      <c r="S361" s="2" t="str">
        <f t="shared" si="112"/>
        <v>uri</v>
      </c>
      <c r="T361" s="2" t="str">
        <f t="shared" si="113"/>
        <v>kai</v>
      </c>
      <c r="U361" s="2" t="str">
        <f t="shared" si="114"/>
        <v/>
      </c>
      <c r="V361" s="2" t="str">
        <f t="shared" si="115"/>
        <v/>
      </c>
      <c r="W361" s="2">
        <f t="shared" si="118"/>
        <v>69.28</v>
      </c>
      <c r="X361" s="2" t="str">
        <f t="shared" si="116"/>
        <v/>
      </c>
      <c r="Y361" s="6">
        <f t="shared" si="104"/>
        <v>898500</v>
      </c>
      <c r="Z361" s="6">
        <f t="shared" si="105"/>
        <v>0</v>
      </c>
      <c r="AA361" s="4">
        <f>SUM(P361:$P$1480)+$Z$25</f>
        <v>1821500.0000000026</v>
      </c>
      <c r="AB361" s="4">
        <f>SUM(V361:$W$1480)</f>
        <v>668846.24000000022</v>
      </c>
      <c r="AC361" s="4">
        <f t="shared" si="117"/>
        <v>923000.00000000256</v>
      </c>
    </row>
    <row r="362" spans="1:29" x14ac:dyDescent="0.15">
      <c r="A362" s="22">
        <v>2</v>
      </c>
      <c r="B362" s="1">
        <v>42612</v>
      </c>
      <c r="C362">
        <v>172</v>
      </c>
      <c r="D362">
        <v>174</v>
      </c>
      <c r="E362">
        <v>171.2</v>
      </c>
      <c r="F362">
        <v>173.2</v>
      </c>
      <c r="G362">
        <v>179864100</v>
      </c>
      <c r="H362" s="2">
        <f t="shared" si="106"/>
        <v>31152462119.999996</v>
      </c>
      <c r="I362">
        <f t="shared" si="100"/>
        <v>1.6999999999999886</v>
      </c>
      <c r="J362" t="str">
        <f t="shared" si="107"/>
        <v>高値超、安値超</v>
      </c>
      <c r="L362">
        <f t="shared" si="101"/>
        <v>1.6999999999999886</v>
      </c>
      <c r="M362">
        <f t="shared" si="108"/>
        <v>1.6999999999999886</v>
      </c>
      <c r="N362">
        <f t="shared" si="109"/>
        <v>-1.6999999999999886</v>
      </c>
      <c r="O362" s="2">
        <f t="shared" si="102"/>
        <v>5000</v>
      </c>
      <c r="P362" s="2">
        <f t="shared" si="110"/>
        <v>8499.9999999999436</v>
      </c>
      <c r="Q362" s="2">
        <f t="shared" si="103"/>
        <v>857500</v>
      </c>
      <c r="R362" s="2" t="str">
        <f t="shared" si="111"/>
        <v>kai</v>
      </c>
      <c r="S362" s="2" t="str">
        <f t="shared" si="112"/>
        <v>uri</v>
      </c>
      <c r="T362" s="2" t="str">
        <f t="shared" si="113"/>
        <v>kai</v>
      </c>
      <c r="U362" s="2" t="str">
        <f t="shared" si="114"/>
        <v/>
      </c>
      <c r="V362" s="2" t="str">
        <f t="shared" si="115"/>
        <v/>
      </c>
      <c r="W362" s="2">
        <f t="shared" si="118"/>
        <v>68.599999999999994</v>
      </c>
      <c r="X362" s="2" t="str">
        <f t="shared" si="116"/>
        <v/>
      </c>
      <c r="Y362" s="6">
        <f t="shared" si="104"/>
        <v>866000</v>
      </c>
      <c r="Z362" s="6">
        <f t="shared" si="105"/>
        <v>0</v>
      </c>
      <c r="AA362" s="4">
        <f>SUM(P362:$P$1480)+$Z$25</f>
        <v>1789000.0000000023</v>
      </c>
      <c r="AB362" s="4">
        <f>SUM(V362:$W$1480)</f>
        <v>668776.9600000002</v>
      </c>
      <c r="AC362" s="4">
        <f t="shared" si="117"/>
        <v>923000.00000000233</v>
      </c>
    </row>
    <row r="363" spans="1:29" x14ac:dyDescent="0.15">
      <c r="A363" s="22">
        <v>2</v>
      </c>
      <c r="B363" s="1">
        <v>42611</v>
      </c>
      <c r="C363">
        <v>169.6</v>
      </c>
      <c r="D363">
        <v>172.8</v>
      </c>
      <c r="E363">
        <v>169.3</v>
      </c>
      <c r="F363">
        <v>171.5</v>
      </c>
      <c r="G363">
        <v>146536600</v>
      </c>
      <c r="H363" s="2">
        <f t="shared" si="106"/>
        <v>25131026900</v>
      </c>
      <c r="I363">
        <f t="shared" si="100"/>
        <v>3.5999999999999943</v>
      </c>
      <c r="J363" t="str">
        <f t="shared" si="107"/>
        <v>高値超、安値超</v>
      </c>
      <c r="L363">
        <f t="shared" si="101"/>
        <v>3.5999999999999943</v>
      </c>
      <c r="M363">
        <f t="shared" si="108"/>
        <v>3.5999999999999943</v>
      </c>
      <c r="N363">
        <f t="shared" si="109"/>
        <v>3.5999999999999943</v>
      </c>
      <c r="O363" s="2">
        <f t="shared" si="102"/>
        <v>5000</v>
      </c>
      <c r="P363" s="2">
        <f t="shared" si="110"/>
        <v>17999.999999999971</v>
      </c>
      <c r="Q363" s="2">
        <f t="shared" si="103"/>
        <v>839500</v>
      </c>
      <c r="R363" s="2" t="str">
        <f t="shared" si="111"/>
        <v>kai</v>
      </c>
      <c r="S363" s="2" t="str">
        <f t="shared" si="112"/>
        <v>kai</v>
      </c>
      <c r="T363" s="2" t="str">
        <f t="shared" si="113"/>
        <v>kai</v>
      </c>
      <c r="U363" s="2">
        <f t="shared" si="114"/>
        <v>839500</v>
      </c>
      <c r="V363" s="2">
        <f t="shared" si="115"/>
        <v>1080</v>
      </c>
      <c r="W363" s="2">
        <f t="shared" si="118"/>
        <v>134.32</v>
      </c>
      <c r="X363" s="2" t="str">
        <f t="shared" si="116"/>
        <v/>
      </c>
      <c r="Y363" s="6">
        <f t="shared" si="104"/>
        <v>857500</v>
      </c>
      <c r="Z363" s="6">
        <f t="shared" si="105"/>
        <v>0</v>
      </c>
      <c r="AA363" s="4">
        <f>SUM(P363:$P$1480)+$Z$25</f>
        <v>1780500.0000000023</v>
      </c>
      <c r="AB363" s="4">
        <f>SUM(V363:$W$1480)</f>
        <v>668708.36000000022</v>
      </c>
      <c r="AC363" s="4">
        <f t="shared" si="117"/>
        <v>923000.00000000233</v>
      </c>
    </row>
    <row r="364" spans="1:29" x14ac:dyDescent="0.15">
      <c r="A364" s="22">
        <v>2</v>
      </c>
      <c r="B364" s="1">
        <v>42608</v>
      </c>
      <c r="C364">
        <v>168.8</v>
      </c>
      <c r="D364">
        <v>169</v>
      </c>
      <c r="E364">
        <v>167.8</v>
      </c>
      <c r="F364">
        <v>167.9</v>
      </c>
      <c r="G364">
        <v>85391800</v>
      </c>
      <c r="H364" s="2">
        <f t="shared" si="106"/>
        <v>14337283220</v>
      </c>
      <c r="I364">
        <f t="shared" si="100"/>
        <v>-1.1999999999999886</v>
      </c>
      <c r="J364" t="str">
        <f t="shared" si="107"/>
        <v/>
      </c>
      <c r="L364">
        <f t="shared" si="101"/>
        <v>1.1999999999999886</v>
      </c>
      <c r="M364">
        <f t="shared" si="108"/>
        <v>1.1999999999999886</v>
      </c>
      <c r="N364">
        <f t="shared" si="109"/>
        <v>-1.1999999999999886</v>
      </c>
      <c r="O364" s="2">
        <f t="shared" si="102"/>
        <v>5000</v>
      </c>
      <c r="P364" s="2">
        <f t="shared" si="110"/>
        <v>5999.9999999999436</v>
      </c>
      <c r="Q364" s="2">
        <f t="shared" si="103"/>
        <v>845500</v>
      </c>
      <c r="R364" s="2" t="str">
        <f t="shared" si="111"/>
        <v>uri</v>
      </c>
      <c r="S364" s="2" t="str">
        <f t="shared" si="112"/>
        <v>kai</v>
      </c>
      <c r="T364" s="2" t="str">
        <f t="shared" si="113"/>
        <v>uri</v>
      </c>
      <c r="U364" s="2">
        <f t="shared" si="114"/>
        <v>845500</v>
      </c>
      <c r="V364" s="2">
        <f t="shared" si="115"/>
        <v>1080</v>
      </c>
      <c r="W364" s="2" t="str">
        <f t="shared" si="118"/>
        <v/>
      </c>
      <c r="X364" s="2">
        <f t="shared" si="116"/>
        <v>135.28</v>
      </c>
      <c r="Y364" s="6">
        <f t="shared" si="104"/>
        <v>839500</v>
      </c>
      <c r="Z364" s="6">
        <f t="shared" si="105"/>
        <v>0</v>
      </c>
      <c r="AA364" s="4">
        <f>SUM(P364:$P$1480)+$Z$25</f>
        <v>1762500.0000000023</v>
      </c>
      <c r="AB364" s="4">
        <f>SUM(V364:$W$1480)</f>
        <v>667494.04000000027</v>
      </c>
      <c r="AC364" s="4">
        <f t="shared" si="117"/>
        <v>923000.00000000233</v>
      </c>
    </row>
    <row r="365" spans="1:29" x14ac:dyDescent="0.15">
      <c r="A365" s="22">
        <v>2</v>
      </c>
      <c r="B365" s="1">
        <v>42607</v>
      </c>
      <c r="C365">
        <v>169.2</v>
      </c>
      <c r="D365">
        <v>169.6</v>
      </c>
      <c r="E365">
        <v>167.4</v>
      </c>
      <c r="F365">
        <v>169.1</v>
      </c>
      <c r="G365">
        <v>67693000</v>
      </c>
      <c r="H365" s="2">
        <f t="shared" si="106"/>
        <v>11446886300</v>
      </c>
      <c r="I365">
        <f t="shared" si="100"/>
        <v>0.59999999999999432</v>
      </c>
      <c r="J365" t="str">
        <f t="shared" si="107"/>
        <v>高値割、安値割</v>
      </c>
      <c r="L365">
        <f t="shared" si="101"/>
        <v>0.59999999999999432</v>
      </c>
      <c r="M365">
        <f t="shared" si="108"/>
        <v>0.59999999999999432</v>
      </c>
      <c r="N365">
        <f t="shared" si="109"/>
        <v>-0.59999999999999432</v>
      </c>
      <c r="O365" s="2">
        <f t="shared" si="102"/>
        <v>5000</v>
      </c>
      <c r="P365" s="2">
        <f t="shared" si="110"/>
        <v>2999.9999999999718</v>
      </c>
      <c r="Q365" s="2">
        <f t="shared" si="103"/>
        <v>842500</v>
      </c>
      <c r="R365" s="2" t="str">
        <f t="shared" si="111"/>
        <v>kai</v>
      </c>
      <c r="S365" s="2" t="str">
        <f t="shared" si="112"/>
        <v>uri</v>
      </c>
      <c r="T365" s="2" t="str">
        <f t="shared" si="113"/>
        <v>kai</v>
      </c>
      <c r="U365" s="2" t="str">
        <f t="shared" si="114"/>
        <v/>
      </c>
      <c r="V365" s="2" t="str">
        <f t="shared" si="115"/>
        <v/>
      </c>
      <c r="W365" s="2">
        <f t="shared" si="118"/>
        <v>67.400000000000006</v>
      </c>
      <c r="X365" s="2" t="str">
        <f t="shared" si="116"/>
        <v/>
      </c>
      <c r="Y365" s="6">
        <f t="shared" si="104"/>
        <v>845500</v>
      </c>
      <c r="Z365" s="6">
        <f t="shared" si="105"/>
        <v>0</v>
      </c>
      <c r="AA365" s="4">
        <f>SUM(P365:$P$1480)+$Z$25</f>
        <v>1756500.0000000026</v>
      </c>
      <c r="AB365" s="4">
        <f>SUM(V365:$W$1480)</f>
        <v>666414.04000000027</v>
      </c>
      <c r="AC365" s="4">
        <f t="shared" si="117"/>
        <v>911000.00000000256</v>
      </c>
    </row>
    <row r="366" spans="1:29" x14ac:dyDescent="0.15">
      <c r="A366" s="22">
        <v>2</v>
      </c>
      <c r="B366" s="1">
        <v>42606</v>
      </c>
      <c r="C366">
        <v>168.1</v>
      </c>
      <c r="D366">
        <v>170</v>
      </c>
      <c r="E366">
        <v>167.8</v>
      </c>
      <c r="F366">
        <v>168.5</v>
      </c>
      <c r="G366">
        <v>94328800</v>
      </c>
      <c r="H366" s="2">
        <f t="shared" si="106"/>
        <v>15894402800</v>
      </c>
      <c r="I366">
        <f t="shared" si="100"/>
        <v>1.5999999999999943</v>
      </c>
      <c r="J366" t="str">
        <f t="shared" si="107"/>
        <v>高値超、安値超</v>
      </c>
      <c r="L366">
        <f t="shared" si="101"/>
        <v>1.5999999999999943</v>
      </c>
      <c r="M366">
        <f t="shared" si="108"/>
        <v>1.5999999999999943</v>
      </c>
      <c r="N366">
        <f t="shared" si="109"/>
        <v>-1.5999999999999943</v>
      </c>
      <c r="O366" s="2">
        <f t="shared" si="102"/>
        <v>5000</v>
      </c>
      <c r="P366" s="2">
        <f t="shared" si="110"/>
        <v>7999.9999999999718</v>
      </c>
      <c r="Q366" s="2">
        <f t="shared" si="103"/>
        <v>834500</v>
      </c>
      <c r="R366" s="2" t="str">
        <f t="shared" si="111"/>
        <v>kai</v>
      </c>
      <c r="S366" s="2" t="str">
        <f t="shared" si="112"/>
        <v>uri</v>
      </c>
      <c r="T366" s="2" t="str">
        <f t="shared" si="113"/>
        <v>kai</v>
      </c>
      <c r="U366" s="2">
        <f t="shared" si="114"/>
        <v>834500</v>
      </c>
      <c r="V366" s="2">
        <f t="shared" si="115"/>
        <v>1080</v>
      </c>
      <c r="W366" s="2">
        <f t="shared" si="118"/>
        <v>133.52000000000001</v>
      </c>
      <c r="X366" s="2" t="str">
        <f t="shared" si="116"/>
        <v/>
      </c>
      <c r="Y366" s="6">
        <f t="shared" si="104"/>
        <v>842500</v>
      </c>
      <c r="Z366" s="6">
        <f t="shared" si="105"/>
        <v>0</v>
      </c>
      <c r="AA366" s="4">
        <f>SUM(P366:$P$1480)+$Z$25</f>
        <v>1753500.0000000026</v>
      </c>
      <c r="AB366" s="4">
        <f>SUM(V366:$W$1480)</f>
        <v>666346.64000000025</v>
      </c>
      <c r="AC366" s="4">
        <f t="shared" si="117"/>
        <v>911000.00000000256</v>
      </c>
    </row>
    <row r="367" spans="1:29" x14ac:dyDescent="0.15">
      <c r="A367" s="22">
        <v>2</v>
      </c>
      <c r="B367" s="1">
        <v>42605</v>
      </c>
      <c r="C367">
        <v>168.2</v>
      </c>
      <c r="D367">
        <v>169</v>
      </c>
      <c r="E367">
        <v>166.6</v>
      </c>
      <c r="F367">
        <v>166.9</v>
      </c>
      <c r="G367">
        <v>107236700</v>
      </c>
      <c r="H367" s="2">
        <f t="shared" si="106"/>
        <v>17897805230</v>
      </c>
      <c r="I367">
        <f t="shared" si="100"/>
        <v>-0.69999999999998863</v>
      </c>
      <c r="J367" t="str">
        <f t="shared" si="107"/>
        <v>高値超、安値超</v>
      </c>
      <c r="L367">
        <f t="shared" si="101"/>
        <v>0.69999999999998863</v>
      </c>
      <c r="M367">
        <f t="shared" si="108"/>
        <v>0.69999999999998863</v>
      </c>
      <c r="N367">
        <f t="shared" si="109"/>
        <v>-0.69999999999998863</v>
      </c>
      <c r="O367" s="2">
        <f t="shared" si="102"/>
        <v>5000</v>
      </c>
      <c r="P367" s="2">
        <f t="shared" si="110"/>
        <v>3499.9999999999432</v>
      </c>
      <c r="Q367" s="2">
        <f t="shared" si="103"/>
        <v>838000</v>
      </c>
      <c r="R367" s="2" t="str">
        <f t="shared" si="111"/>
        <v>uri</v>
      </c>
      <c r="S367" s="2" t="str">
        <f t="shared" si="112"/>
        <v>kai</v>
      </c>
      <c r="T367" s="2" t="str">
        <f t="shared" si="113"/>
        <v>uri</v>
      </c>
      <c r="U367" s="2">
        <f t="shared" si="114"/>
        <v>838000</v>
      </c>
      <c r="V367" s="2">
        <f t="shared" si="115"/>
        <v>1080</v>
      </c>
      <c r="W367" s="2" t="str">
        <f t="shared" si="118"/>
        <v/>
      </c>
      <c r="X367" s="2">
        <f t="shared" si="116"/>
        <v>134.08000000000001</v>
      </c>
      <c r="Y367" s="6">
        <f t="shared" si="104"/>
        <v>834500</v>
      </c>
      <c r="Z367" s="6">
        <f t="shared" si="105"/>
        <v>0</v>
      </c>
      <c r="AA367" s="4">
        <f>SUM(P367:$P$1480)+$Z$25</f>
        <v>1745500.0000000023</v>
      </c>
      <c r="AB367" s="4">
        <f>SUM(V367:$W$1480)</f>
        <v>665133.12000000034</v>
      </c>
      <c r="AC367" s="4">
        <f t="shared" si="117"/>
        <v>911000.00000000233</v>
      </c>
    </row>
    <row r="368" spans="1:29" x14ac:dyDescent="0.15">
      <c r="A368" s="22">
        <v>2</v>
      </c>
      <c r="B368" s="1">
        <v>42604</v>
      </c>
      <c r="C368">
        <v>168.1</v>
      </c>
      <c r="D368">
        <v>168.6</v>
      </c>
      <c r="E368">
        <v>165.7</v>
      </c>
      <c r="F368">
        <v>167.6</v>
      </c>
      <c r="G368">
        <v>95547500</v>
      </c>
      <c r="H368" s="2">
        <f t="shared" si="106"/>
        <v>16013761000</v>
      </c>
      <c r="I368">
        <f t="shared" si="100"/>
        <v>-0.5</v>
      </c>
      <c r="J368" t="str">
        <f t="shared" si="107"/>
        <v>高値割、安値割</v>
      </c>
      <c r="L368">
        <f t="shared" si="101"/>
        <v>-0.5</v>
      </c>
      <c r="M368">
        <f t="shared" si="108"/>
        <v>-0.5</v>
      </c>
      <c r="N368">
        <f t="shared" si="109"/>
        <v>-0.5</v>
      </c>
      <c r="O368" s="2">
        <f t="shared" si="102"/>
        <v>5000</v>
      </c>
      <c r="P368" s="2">
        <f t="shared" si="110"/>
        <v>-2500</v>
      </c>
      <c r="Q368" s="2">
        <f t="shared" si="103"/>
        <v>840500</v>
      </c>
      <c r="R368" s="2" t="str">
        <f t="shared" si="111"/>
        <v>kai</v>
      </c>
      <c r="S368" s="2" t="str">
        <f t="shared" si="112"/>
        <v>kai</v>
      </c>
      <c r="T368" s="2" t="str">
        <f t="shared" si="113"/>
        <v>kai</v>
      </c>
      <c r="U368" s="2" t="str">
        <f t="shared" si="114"/>
        <v/>
      </c>
      <c r="V368" s="2" t="str">
        <f t="shared" si="115"/>
        <v/>
      </c>
      <c r="W368" s="2">
        <f t="shared" si="118"/>
        <v>67.239999999999995</v>
      </c>
      <c r="X368" s="2" t="str">
        <f t="shared" si="116"/>
        <v/>
      </c>
      <c r="Y368" s="6">
        <f t="shared" si="104"/>
        <v>838000</v>
      </c>
      <c r="Z368" s="6">
        <f t="shared" si="105"/>
        <v>0</v>
      </c>
      <c r="AA368" s="4">
        <f>SUM(P368:$P$1480)+$Z$25</f>
        <v>1742000.0000000026</v>
      </c>
      <c r="AB368" s="4">
        <f>SUM(V368:$W$1480)</f>
        <v>664053.12000000034</v>
      </c>
      <c r="AC368" s="4">
        <f t="shared" si="117"/>
        <v>904000.00000000256</v>
      </c>
    </row>
    <row r="369" spans="1:29" x14ac:dyDescent="0.15">
      <c r="A369" s="22">
        <v>2</v>
      </c>
      <c r="B369" s="1">
        <v>42601</v>
      </c>
      <c r="C369">
        <v>166.8</v>
      </c>
      <c r="D369">
        <v>169.2</v>
      </c>
      <c r="E369">
        <v>166.8</v>
      </c>
      <c r="F369">
        <v>168.1</v>
      </c>
      <c r="G369">
        <v>115110200</v>
      </c>
      <c r="H369" s="2">
        <f t="shared" si="106"/>
        <v>19350024620</v>
      </c>
      <c r="I369">
        <f t="shared" si="100"/>
        <v>1.9000000000000057</v>
      </c>
      <c r="J369" t="str">
        <f t="shared" si="107"/>
        <v/>
      </c>
      <c r="L369">
        <f t="shared" si="101"/>
        <v>1.9000000000000057</v>
      </c>
      <c r="M369">
        <f t="shared" si="108"/>
        <v>1.9000000000000057</v>
      </c>
      <c r="N369">
        <f t="shared" si="109"/>
        <v>-1.9000000000000057</v>
      </c>
      <c r="O369" s="2">
        <f t="shared" si="102"/>
        <v>5000</v>
      </c>
      <c r="P369" s="2">
        <f t="shared" si="110"/>
        <v>9500.0000000000291</v>
      </c>
      <c r="Q369" s="2">
        <f t="shared" si="103"/>
        <v>831000</v>
      </c>
      <c r="R369" s="2" t="str">
        <f t="shared" si="111"/>
        <v>kai</v>
      </c>
      <c r="S369" s="2" t="str">
        <f t="shared" si="112"/>
        <v>uri</v>
      </c>
      <c r="T369" s="2" t="str">
        <f t="shared" si="113"/>
        <v>kai</v>
      </c>
      <c r="U369" s="2" t="str">
        <f t="shared" si="114"/>
        <v/>
      </c>
      <c r="V369" s="2" t="str">
        <f t="shared" si="115"/>
        <v/>
      </c>
      <c r="W369" s="2">
        <f t="shared" si="118"/>
        <v>66.48</v>
      </c>
      <c r="X369" s="2" t="str">
        <f t="shared" si="116"/>
        <v/>
      </c>
      <c r="Y369" s="6">
        <f t="shared" si="104"/>
        <v>840500</v>
      </c>
      <c r="Z369" s="6">
        <f t="shared" si="105"/>
        <v>0</v>
      </c>
      <c r="AA369" s="4">
        <f>SUM(P369:$P$1480)+$Z$25</f>
        <v>1744500.0000000026</v>
      </c>
      <c r="AB369" s="4">
        <f>SUM(V369:$W$1480)</f>
        <v>663985.88000000035</v>
      </c>
      <c r="AC369" s="4">
        <f t="shared" si="117"/>
        <v>904000.00000000256</v>
      </c>
    </row>
    <row r="370" spans="1:29" x14ac:dyDescent="0.15">
      <c r="A370" s="22">
        <v>2</v>
      </c>
      <c r="B370" s="1">
        <v>42600</v>
      </c>
      <c r="C370">
        <v>167.8</v>
      </c>
      <c r="D370">
        <v>170.3</v>
      </c>
      <c r="E370">
        <v>165.9</v>
      </c>
      <c r="F370">
        <v>166.2</v>
      </c>
      <c r="G370">
        <v>166603200</v>
      </c>
      <c r="H370" s="2">
        <f t="shared" si="106"/>
        <v>27689451840</v>
      </c>
      <c r="I370">
        <f t="shared" si="100"/>
        <v>-1.9000000000000057</v>
      </c>
      <c r="J370" t="str">
        <f t="shared" si="107"/>
        <v>高値超、安値超</v>
      </c>
      <c r="L370">
        <f t="shared" si="101"/>
        <v>-1.9000000000000057</v>
      </c>
      <c r="M370">
        <f t="shared" si="108"/>
        <v>-1.9000000000000057</v>
      </c>
      <c r="N370">
        <f t="shared" si="109"/>
        <v>1.9000000000000057</v>
      </c>
      <c r="O370" s="2">
        <f t="shared" si="102"/>
        <v>5000</v>
      </c>
      <c r="P370" s="2">
        <f t="shared" si="110"/>
        <v>-9500.0000000000291</v>
      </c>
      <c r="Q370" s="2">
        <f t="shared" si="103"/>
        <v>840500</v>
      </c>
      <c r="R370" s="2" t="str">
        <f t="shared" si="111"/>
        <v>kai</v>
      </c>
      <c r="S370" s="2" t="str">
        <f t="shared" si="112"/>
        <v>uri</v>
      </c>
      <c r="T370" s="2" t="str">
        <f t="shared" si="113"/>
        <v>kai</v>
      </c>
      <c r="U370" s="2">
        <f t="shared" si="114"/>
        <v>840500</v>
      </c>
      <c r="V370" s="2">
        <f t="shared" si="115"/>
        <v>1080</v>
      </c>
      <c r="W370" s="2">
        <f t="shared" si="118"/>
        <v>134.47999999999999</v>
      </c>
      <c r="X370" s="2" t="str">
        <f t="shared" si="116"/>
        <v/>
      </c>
      <c r="Y370" s="6">
        <f t="shared" si="104"/>
        <v>831000</v>
      </c>
      <c r="Z370" s="6">
        <f t="shared" si="105"/>
        <v>0</v>
      </c>
      <c r="AA370" s="4">
        <f>SUM(P370:$P$1480)+$Z$25</f>
        <v>1735000.0000000026</v>
      </c>
      <c r="AB370" s="4">
        <f>SUM(V370:$W$1480)</f>
        <v>663919.40000000037</v>
      </c>
      <c r="AC370" s="4">
        <f t="shared" si="117"/>
        <v>904000.00000000256</v>
      </c>
    </row>
    <row r="371" spans="1:29" x14ac:dyDescent="0.15">
      <c r="A371" s="22">
        <v>2</v>
      </c>
      <c r="B371" s="1">
        <v>42599</v>
      </c>
      <c r="C371">
        <v>163.19999999999999</v>
      </c>
      <c r="D371">
        <v>168.5</v>
      </c>
      <c r="E371">
        <v>163.19999999999999</v>
      </c>
      <c r="F371">
        <v>168.1</v>
      </c>
      <c r="G371">
        <v>136436500</v>
      </c>
      <c r="H371" s="2">
        <f t="shared" si="106"/>
        <v>22934975650</v>
      </c>
      <c r="I371">
        <f t="shared" si="100"/>
        <v>5</v>
      </c>
      <c r="J371" t="str">
        <f t="shared" si="107"/>
        <v>高値超、安値超</v>
      </c>
      <c r="L371">
        <f t="shared" si="101"/>
        <v>-5</v>
      </c>
      <c r="M371">
        <f t="shared" si="108"/>
        <v>-5</v>
      </c>
      <c r="N371">
        <f t="shared" si="109"/>
        <v>5</v>
      </c>
      <c r="O371" s="2">
        <f t="shared" si="102"/>
        <v>5000</v>
      </c>
      <c r="P371" s="2">
        <f t="shared" si="110"/>
        <v>-25000</v>
      </c>
      <c r="Q371" s="2">
        <f t="shared" si="103"/>
        <v>815500</v>
      </c>
      <c r="R371" s="2" t="str">
        <f t="shared" si="111"/>
        <v>uri</v>
      </c>
      <c r="S371" s="2" t="str">
        <f t="shared" si="112"/>
        <v>kai</v>
      </c>
      <c r="T371" s="2" t="str">
        <f t="shared" si="113"/>
        <v>uri</v>
      </c>
      <c r="U371" s="2">
        <f t="shared" si="114"/>
        <v>815500</v>
      </c>
      <c r="V371" s="2">
        <f t="shared" si="115"/>
        <v>1080</v>
      </c>
      <c r="W371" s="2" t="str">
        <f t="shared" si="118"/>
        <v/>
      </c>
      <c r="X371" s="2">
        <f t="shared" si="116"/>
        <v>130.47999999999999</v>
      </c>
      <c r="Y371" s="6">
        <f t="shared" si="104"/>
        <v>840500</v>
      </c>
      <c r="Z371" s="6">
        <f t="shared" si="105"/>
        <v>0</v>
      </c>
      <c r="AA371" s="4">
        <f>SUM(P371:$P$1480)+$Z$25</f>
        <v>1744500.0000000026</v>
      </c>
      <c r="AB371" s="4">
        <f>SUM(V371:$W$1480)</f>
        <v>662704.92000000039</v>
      </c>
      <c r="AC371" s="4">
        <f t="shared" si="117"/>
        <v>904000.00000000256</v>
      </c>
    </row>
    <row r="372" spans="1:29" x14ac:dyDescent="0.15">
      <c r="A372" s="22">
        <v>2</v>
      </c>
      <c r="B372" s="1">
        <v>42598</v>
      </c>
      <c r="C372">
        <v>166</v>
      </c>
      <c r="D372">
        <v>166.3</v>
      </c>
      <c r="E372">
        <v>163.1</v>
      </c>
      <c r="F372">
        <v>163.1</v>
      </c>
      <c r="G372">
        <v>103962800</v>
      </c>
      <c r="H372" s="2">
        <f t="shared" si="106"/>
        <v>16956332680</v>
      </c>
      <c r="I372">
        <f t="shared" si="100"/>
        <v>-2.2000000000000171</v>
      </c>
      <c r="J372" t="str">
        <f t="shared" si="107"/>
        <v>高値割、安値割</v>
      </c>
      <c r="L372">
        <f t="shared" si="101"/>
        <v>-2.2000000000000171</v>
      </c>
      <c r="M372">
        <f t="shared" si="108"/>
        <v>-2.2000000000000171</v>
      </c>
      <c r="N372">
        <f t="shared" si="109"/>
        <v>-2.2000000000000171</v>
      </c>
      <c r="O372" s="2">
        <f t="shared" si="102"/>
        <v>5000</v>
      </c>
      <c r="P372" s="2">
        <f t="shared" si="110"/>
        <v>-11000.000000000085</v>
      </c>
      <c r="Q372" s="2">
        <f t="shared" si="103"/>
        <v>826500</v>
      </c>
      <c r="R372" s="2" t="str">
        <f t="shared" si="111"/>
        <v>kai</v>
      </c>
      <c r="S372" s="2" t="str">
        <f t="shared" si="112"/>
        <v>kai</v>
      </c>
      <c r="T372" s="2" t="str">
        <f t="shared" si="113"/>
        <v>kai</v>
      </c>
      <c r="U372" s="2" t="str">
        <f t="shared" si="114"/>
        <v/>
      </c>
      <c r="V372" s="2" t="str">
        <f t="shared" si="115"/>
        <v/>
      </c>
      <c r="W372" s="2">
        <f t="shared" si="118"/>
        <v>66.12</v>
      </c>
      <c r="X372" s="2" t="str">
        <f t="shared" si="116"/>
        <v/>
      </c>
      <c r="Y372" s="6">
        <f t="shared" si="104"/>
        <v>815500</v>
      </c>
      <c r="Z372" s="6">
        <f t="shared" si="105"/>
        <v>0</v>
      </c>
      <c r="AA372" s="4">
        <f>SUM(P372:$P$1480)+$Z$25</f>
        <v>1769500.0000000026</v>
      </c>
      <c r="AB372" s="4">
        <f>SUM(V372:$W$1480)</f>
        <v>661624.92000000039</v>
      </c>
      <c r="AC372" s="4">
        <f t="shared" si="117"/>
        <v>954000.00000000256</v>
      </c>
    </row>
    <row r="373" spans="1:29" x14ac:dyDescent="0.15">
      <c r="A373" s="22">
        <v>2</v>
      </c>
      <c r="B373" s="1">
        <v>42597</v>
      </c>
      <c r="C373">
        <v>166</v>
      </c>
      <c r="D373">
        <v>167.2</v>
      </c>
      <c r="E373">
        <v>165.3</v>
      </c>
      <c r="F373">
        <v>165.3</v>
      </c>
      <c r="G373">
        <v>70907300</v>
      </c>
      <c r="H373" s="2">
        <f t="shared" si="106"/>
        <v>11720976690</v>
      </c>
      <c r="I373">
        <f t="shared" si="100"/>
        <v>-0.79999999999998295</v>
      </c>
      <c r="J373" t="str">
        <f t="shared" si="107"/>
        <v/>
      </c>
      <c r="L373">
        <f t="shared" si="101"/>
        <v>-0.79999999999998295</v>
      </c>
      <c r="M373">
        <f t="shared" si="108"/>
        <v>-0.79999999999998295</v>
      </c>
      <c r="N373">
        <f t="shared" si="109"/>
        <v>0.79999999999998295</v>
      </c>
      <c r="O373" s="2">
        <f t="shared" si="102"/>
        <v>5000</v>
      </c>
      <c r="P373" s="2">
        <f t="shared" si="110"/>
        <v>-3999.9999999999145</v>
      </c>
      <c r="Q373" s="2">
        <f t="shared" si="103"/>
        <v>830500</v>
      </c>
      <c r="R373" s="2" t="str">
        <f t="shared" si="111"/>
        <v>kai</v>
      </c>
      <c r="S373" s="2" t="str">
        <f t="shared" si="112"/>
        <v>uri</v>
      </c>
      <c r="T373" s="2" t="str">
        <f t="shared" si="113"/>
        <v>kai</v>
      </c>
      <c r="U373" s="2">
        <f t="shared" si="114"/>
        <v>830500</v>
      </c>
      <c r="V373" s="2">
        <f t="shared" si="115"/>
        <v>1080</v>
      </c>
      <c r="W373" s="2">
        <f t="shared" si="118"/>
        <v>132.88</v>
      </c>
      <c r="X373" s="2" t="str">
        <f t="shared" si="116"/>
        <v/>
      </c>
      <c r="Y373" s="6">
        <f t="shared" si="104"/>
        <v>826500</v>
      </c>
      <c r="Z373" s="6">
        <f t="shared" si="105"/>
        <v>0</v>
      </c>
      <c r="AA373" s="4">
        <f>SUM(P373:$P$1480)+$Z$25</f>
        <v>1780500.0000000026</v>
      </c>
      <c r="AB373" s="4">
        <f>SUM(V373:$W$1480)</f>
        <v>661558.80000000028</v>
      </c>
      <c r="AC373" s="4">
        <f t="shared" si="117"/>
        <v>954000.00000000256</v>
      </c>
    </row>
    <row r="374" spans="1:29" x14ac:dyDescent="0.15">
      <c r="A374" s="22">
        <v>2</v>
      </c>
      <c r="B374" s="1">
        <v>42594</v>
      </c>
      <c r="C374">
        <v>168</v>
      </c>
      <c r="D374">
        <v>168.5</v>
      </c>
      <c r="E374">
        <v>165.3</v>
      </c>
      <c r="F374">
        <v>166.1</v>
      </c>
      <c r="G374">
        <v>127023600</v>
      </c>
      <c r="H374" s="2">
        <f t="shared" si="106"/>
        <v>21098619960</v>
      </c>
      <c r="I374">
        <f t="shared" si="100"/>
        <v>-0.20000000000001705</v>
      </c>
      <c r="J374" t="str">
        <f t="shared" si="107"/>
        <v>高値超、安値超</v>
      </c>
      <c r="L374">
        <f t="shared" si="101"/>
        <v>0.20000000000001705</v>
      </c>
      <c r="M374">
        <f t="shared" si="108"/>
        <v>0.20000000000001705</v>
      </c>
      <c r="N374">
        <f t="shared" si="109"/>
        <v>-0.20000000000001705</v>
      </c>
      <c r="O374" s="2">
        <f t="shared" si="102"/>
        <v>5000</v>
      </c>
      <c r="P374" s="2">
        <f t="shared" si="110"/>
        <v>1000.0000000000853</v>
      </c>
      <c r="Q374" s="2">
        <f t="shared" si="103"/>
        <v>831500</v>
      </c>
      <c r="R374" s="2" t="str">
        <f t="shared" si="111"/>
        <v>uri</v>
      </c>
      <c r="S374" s="2" t="str">
        <f t="shared" si="112"/>
        <v>kai</v>
      </c>
      <c r="T374" s="2" t="str">
        <f t="shared" si="113"/>
        <v>uri</v>
      </c>
      <c r="U374" s="2">
        <f t="shared" si="114"/>
        <v>831500</v>
      </c>
      <c r="V374" s="2">
        <f t="shared" si="115"/>
        <v>1080</v>
      </c>
      <c r="W374" s="2" t="str">
        <f t="shared" si="118"/>
        <v/>
      </c>
      <c r="X374" s="2">
        <f t="shared" si="116"/>
        <v>133.04</v>
      </c>
      <c r="Y374" s="6">
        <f t="shared" si="104"/>
        <v>830500</v>
      </c>
      <c r="Z374" s="6">
        <f t="shared" si="105"/>
        <v>0</v>
      </c>
      <c r="AA374" s="4">
        <f>SUM(P374:$P$1480)+$Z$25</f>
        <v>1784500.0000000026</v>
      </c>
      <c r="AB374" s="4">
        <f>SUM(V374:$W$1480)</f>
        <v>660345.92000000039</v>
      </c>
      <c r="AC374" s="4">
        <f t="shared" si="117"/>
        <v>954000.00000000256</v>
      </c>
    </row>
    <row r="375" spans="1:29" x14ac:dyDescent="0.15">
      <c r="A375" s="22">
        <v>2</v>
      </c>
      <c r="B375" s="1">
        <v>42592</v>
      </c>
      <c r="C375">
        <v>166.4</v>
      </c>
      <c r="D375">
        <v>167.1</v>
      </c>
      <c r="E375">
        <v>165.2</v>
      </c>
      <c r="F375">
        <v>166.3</v>
      </c>
      <c r="G375">
        <v>119167300</v>
      </c>
      <c r="H375" s="2">
        <f t="shared" si="106"/>
        <v>19817521990</v>
      </c>
      <c r="I375">
        <f t="shared" si="100"/>
        <v>-1.3999999999999773</v>
      </c>
      <c r="J375" t="str">
        <f t="shared" si="107"/>
        <v>高値割、安値割</v>
      </c>
      <c r="L375">
        <f t="shared" si="101"/>
        <v>-1.3999999999999773</v>
      </c>
      <c r="M375">
        <f t="shared" si="108"/>
        <v>-1.3999999999999773</v>
      </c>
      <c r="N375">
        <f t="shared" si="109"/>
        <v>1.3999999999999773</v>
      </c>
      <c r="O375" s="2">
        <f t="shared" si="102"/>
        <v>5000</v>
      </c>
      <c r="P375" s="2">
        <f t="shared" si="110"/>
        <v>-6999.9999999998863</v>
      </c>
      <c r="Q375" s="2">
        <f t="shared" si="103"/>
        <v>838500</v>
      </c>
      <c r="R375" s="2" t="str">
        <f t="shared" si="111"/>
        <v>kai</v>
      </c>
      <c r="S375" s="2" t="str">
        <f t="shared" si="112"/>
        <v>uri</v>
      </c>
      <c r="T375" s="2" t="str">
        <f t="shared" si="113"/>
        <v>kai</v>
      </c>
      <c r="U375" s="2" t="str">
        <f t="shared" si="114"/>
        <v/>
      </c>
      <c r="V375" s="2" t="str">
        <f t="shared" si="115"/>
        <v/>
      </c>
      <c r="W375" s="2">
        <f t="shared" si="118"/>
        <v>67.08</v>
      </c>
      <c r="X375" s="2" t="str">
        <f t="shared" si="116"/>
        <v/>
      </c>
      <c r="Y375" s="6">
        <f t="shared" si="104"/>
        <v>831500</v>
      </c>
      <c r="Z375" s="6">
        <f t="shared" si="105"/>
        <v>0</v>
      </c>
      <c r="AA375" s="4">
        <f>SUM(P375:$P$1480)+$Z$25</f>
        <v>1783500.0000000026</v>
      </c>
      <c r="AB375" s="4">
        <f>SUM(V375:$W$1480)</f>
        <v>659265.92000000039</v>
      </c>
      <c r="AC375" s="4">
        <f t="shared" si="117"/>
        <v>952000.00000000256</v>
      </c>
    </row>
    <row r="376" spans="1:29" x14ac:dyDescent="0.15">
      <c r="A376" s="22">
        <v>2</v>
      </c>
      <c r="B376" s="1">
        <v>42591</v>
      </c>
      <c r="C376">
        <v>168.5</v>
      </c>
      <c r="D376">
        <v>169</v>
      </c>
      <c r="E376">
        <v>166.4</v>
      </c>
      <c r="F376">
        <v>167.7</v>
      </c>
      <c r="G376">
        <v>124841300</v>
      </c>
      <c r="H376" s="2">
        <f t="shared" si="106"/>
        <v>20935886010</v>
      </c>
      <c r="I376">
        <f t="shared" si="100"/>
        <v>-0.20000000000001705</v>
      </c>
      <c r="J376" t="str">
        <f t="shared" si="107"/>
        <v>高値超、安値超</v>
      </c>
      <c r="L376">
        <f t="shared" si="101"/>
        <v>-0.20000000000001705</v>
      </c>
      <c r="M376">
        <f t="shared" si="108"/>
        <v>-0.20000000000001705</v>
      </c>
      <c r="N376">
        <f t="shared" si="109"/>
        <v>0.20000000000001705</v>
      </c>
      <c r="O376" s="2">
        <f t="shared" si="102"/>
        <v>5000</v>
      </c>
      <c r="P376" s="2">
        <f t="shared" si="110"/>
        <v>-1000.0000000000853</v>
      </c>
      <c r="Q376" s="2">
        <f t="shared" si="103"/>
        <v>839500</v>
      </c>
      <c r="R376" s="2" t="str">
        <f t="shared" si="111"/>
        <v>kai</v>
      </c>
      <c r="S376" s="2" t="str">
        <f t="shared" si="112"/>
        <v>uri</v>
      </c>
      <c r="T376" s="2" t="str">
        <f t="shared" si="113"/>
        <v>kai</v>
      </c>
      <c r="U376" s="2" t="str">
        <f t="shared" si="114"/>
        <v/>
      </c>
      <c r="V376" s="2" t="str">
        <f t="shared" si="115"/>
        <v/>
      </c>
      <c r="W376" s="2">
        <f t="shared" si="118"/>
        <v>67.16</v>
      </c>
      <c r="X376" s="2" t="str">
        <f t="shared" si="116"/>
        <v/>
      </c>
      <c r="Y376" s="6">
        <f t="shared" si="104"/>
        <v>838500</v>
      </c>
      <c r="Z376" s="6">
        <f t="shared" si="105"/>
        <v>0</v>
      </c>
      <c r="AA376" s="4">
        <f>SUM(P376:$P$1480)+$Z$25</f>
        <v>1790500.0000000026</v>
      </c>
      <c r="AB376" s="4">
        <f>SUM(V376:$W$1480)</f>
        <v>659198.84000000032</v>
      </c>
      <c r="AC376" s="4">
        <f t="shared" si="117"/>
        <v>952000.00000000256</v>
      </c>
    </row>
    <row r="377" spans="1:29" x14ac:dyDescent="0.15">
      <c r="A377" s="22">
        <v>2</v>
      </c>
      <c r="B377" s="1">
        <v>42590</v>
      </c>
      <c r="C377">
        <v>165.1</v>
      </c>
      <c r="D377">
        <v>168</v>
      </c>
      <c r="E377">
        <v>164.2</v>
      </c>
      <c r="F377">
        <v>167.9</v>
      </c>
      <c r="G377">
        <v>159937600</v>
      </c>
      <c r="H377" s="2">
        <f t="shared" si="106"/>
        <v>26853523040</v>
      </c>
      <c r="I377">
        <f t="shared" si="100"/>
        <v>5.5</v>
      </c>
      <c r="J377" t="str">
        <f t="shared" si="107"/>
        <v>高値超、安値超</v>
      </c>
      <c r="L377">
        <f t="shared" si="101"/>
        <v>5.5</v>
      </c>
      <c r="M377">
        <f t="shared" si="108"/>
        <v>5.5</v>
      </c>
      <c r="N377">
        <f t="shared" si="109"/>
        <v>-5.5</v>
      </c>
      <c r="O377" s="2">
        <f t="shared" si="102"/>
        <v>5000</v>
      </c>
      <c r="P377" s="2">
        <f t="shared" si="110"/>
        <v>27500</v>
      </c>
      <c r="Q377" s="2">
        <f t="shared" si="103"/>
        <v>812000</v>
      </c>
      <c r="R377" s="2" t="str">
        <f t="shared" si="111"/>
        <v>kai</v>
      </c>
      <c r="S377" s="2" t="str">
        <f t="shared" si="112"/>
        <v>uri</v>
      </c>
      <c r="T377" s="2" t="str">
        <f t="shared" si="113"/>
        <v>kai</v>
      </c>
      <c r="U377" s="2" t="str">
        <f t="shared" si="114"/>
        <v/>
      </c>
      <c r="V377" s="2" t="str">
        <f t="shared" si="115"/>
        <v/>
      </c>
      <c r="W377" s="2">
        <f t="shared" si="118"/>
        <v>64.959999999999994</v>
      </c>
      <c r="X377" s="2" t="str">
        <f t="shared" si="116"/>
        <v/>
      </c>
      <c r="Y377" s="6">
        <f t="shared" si="104"/>
        <v>839500</v>
      </c>
      <c r="Z377" s="6">
        <f t="shared" si="105"/>
        <v>0</v>
      </c>
      <c r="AA377" s="4">
        <f>SUM(P377:$P$1480)+$Z$25</f>
        <v>1791500.0000000026</v>
      </c>
      <c r="AB377" s="4">
        <f>SUM(V377:$W$1480)</f>
        <v>659131.6800000004</v>
      </c>
      <c r="AC377" s="4">
        <f t="shared" si="117"/>
        <v>952000.00000000256</v>
      </c>
    </row>
    <row r="378" spans="1:29" x14ac:dyDescent="0.15">
      <c r="A378" s="22">
        <v>2</v>
      </c>
      <c r="B378" s="1">
        <v>42587</v>
      </c>
      <c r="C378">
        <v>163.19999999999999</v>
      </c>
      <c r="D378">
        <v>163.80000000000001</v>
      </c>
      <c r="E378">
        <v>161.30000000000001</v>
      </c>
      <c r="F378">
        <v>162.4</v>
      </c>
      <c r="G378">
        <v>115820500</v>
      </c>
      <c r="H378" s="2">
        <f t="shared" si="106"/>
        <v>18809249200</v>
      </c>
      <c r="I378">
        <f t="shared" si="100"/>
        <v>-0.40000000000000568</v>
      </c>
      <c r="J378" t="str">
        <f t="shared" si="107"/>
        <v>高値超、安値超</v>
      </c>
      <c r="L378">
        <f t="shared" si="101"/>
        <v>-0.40000000000000568</v>
      </c>
      <c r="M378">
        <f t="shared" si="108"/>
        <v>-0.40000000000000568</v>
      </c>
      <c r="N378">
        <f t="shared" si="109"/>
        <v>-0.40000000000000568</v>
      </c>
      <c r="O378" s="2">
        <f t="shared" si="102"/>
        <v>5000</v>
      </c>
      <c r="P378" s="2">
        <f t="shared" si="110"/>
        <v>-2000.0000000000284</v>
      </c>
      <c r="Q378" s="2">
        <f t="shared" si="103"/>
        <v>814000</v>
      </c>
      <c r="R378" s="2" t="str">
        <f t="shared" si="111"/>
        <v>kai</v>
      </c>
      <c r="S378" s="2" t="str">
        <f t="shared" si="112"/>
        <v>kai</v>
      </c>
      <c r="T378" s="2" t="str">
        <f t="shared" si="113"/>
        <v>kai</v>
      </c>
      <c r="U378" s="2">
        <f t="shared" si="114"/>
        <v>814000</v>
      </c>
      <c r="V378" s="2">
        <f t="shared" si="115"/>
        <v>1080</v>
      </c>
      <c r="W378" s="2">
        <f t="shared" si="118"/>
        <v>130.24</v>
      </c>
      <c r="X378" s="2" t="str">
        <f t="shared" si="116"/>
        <v/>
      </c>
      <c r="Y378" s="6">
        <f t="shared" si="104"/>
        <v>812000</v>
      </c>
      <c r="Z378" s="6">
        <f t="shared" si="105"/>
        <v>0</v>
      </c>
      <c r="AA378" s="4">
        <f>SUM(P378:$P$1480)+$Z$25</f>
        <v>1764000.0000000026</v>
      </c>
      <c r="AB378" s="4">
        <f>SUM(V378:$W$1480)</f>
        <v>659066.72000000032</v>
      </c>
      <c r="AC378" s="4">
        <f t="shared" si="117"/>
        <v>952000.00000000256</v>
      </c>
    </row>
    <row r="379" spans="1:29" x14ac:dyDescent="0.15">
      <c r="A379" s="22">
        <v>2</v>
      </c>
      <c r="B379" s="1">
        <v>42586</v>
      </c>
      <c r="C379">
        <v>161.6</v>
      </c>
      <c r="D379">
        <v>163.5</v>
      </c>
      <c r="E379">
        <v>159.30000000000001</v>
      </c>
      <c r="F379">
        <v>162.80000000000001</v>
      </c>
      <c r="G379">
        <v>172452100</v>
      </c>
      <c r="H379" s="2">
        <f t="shared" si="106"/>
        <v>28075201880.000004</v>
      </c>
      <c r="I379">
        <f t="shared" si="100"/>
        <v>2.5</v>
      </c>
      <c r="J379" t="str">
        <f t="shared" si="107"/>
        <v/>
      </c>
      <c r="L379">
        <f t="shared" si="101"/>
        <v>-2.5</v>
      </c>
      <c r="M379">
        <f t="shared" si="108"/>
        <v>-2.5</v>
      </c>
      <c r="N379">
        <f t="shared" si="109"/>
        <v>2.5</v>
      </c>
      <c r="O379" s="2">
        <f t="shared" si="102"/>
        <v>5000</v>
      </c>
      <c r="P379" s="2">
        <f t="shared" si="110"/>
        <v>-12500</v>
      </c>
      <c r="Q379" s="2">
        <f t="shared" si="103"/>
        <v>801500</v>
      </c>
      <c r="R379" s="2" t="str">
        <f t="shared" si="111"/>
        <v>uri</v>
      </c>
      <c r="S379" s="2" t="str">
        <f t="shared" si="112"/>
        <v>kai</v>
      </c>
      <c r="T379" s="2" t="str">
        <f t="shared" si="113"/>
        <v>uri</v>
      </c>
      <c r="U379" s="2">
        <f t="shared" si="114"/>
        <v>801500</v>
      </c>
      <c r="V379" s="2">
        <f t="shared" si="115"/>
        <v>1080</v>
      </c>
      <c r="W379" s="2" t="str">
        <f t="shared" si="118"/>
        <v/>
      </c>
      <c r="X379" s="2">
        <f t="shared" si="116"/>
        <v>128.24</v>
      </c>
      <c r="Y379" s="6">
        <f t="shared" si="104"/>
        <v>814000</v>
      </c>
      <c r="Z379" s="6">
        <f t="shared" si="105"/>
        <v>0</v>
      </c>
      <c r="AA379" s="4">
        <f>SUM(P379:$P$1480)+$Z$25</f>
        <v>1766000.0000000026</v>
      </c>
      <c r="AB379" s="4">
        <f>SUM(V379:$W$1480)</f>
        <v>657856.48000000021</v>
      </c>
      <c r="AC379" s="4">
        <f t="shared" si="117"/>
        <v>952000.00000000256</v>
      </c>
    </row>
    <row r="380" spans="1:29" x14ac:dyDescent="0.15">
      <c r="A380" s="22">
        <v>2</v>
      </c>
      <c r="B380" s="1">
        <v>42585</v>
      </c>
      <c r="C380">
        <v>162</v>
      </c>
      <c r="D380">
        <v>163.19999999999999</v>
      </c>
      <c r="E380">
        <v>159.6</v>
      </c>
      <c r="F380">
        <v>160.30000000000001</v>
      </c>
      <c r="G380">
        <v>153970000</v>
      </c>
      <c r="H380" s="2">
        <f t="shared" si="106"/>
        <v>24681391000</v>
      </c>
      <c r="I380">
        <f t="shared" si="100"/>
        <v>-5.5</v>
      </c>
      <c r="J380" t="str">
        <f t="shared" si="107"/>
        <v>高値割、安値割</v>
      </c>
      <c r="L380">
        <f t="shared" si="101"/>
        <v>-5.5</v>
      </c>
      <c r="M380">
        <f t="shared" si="108"/>
        <v>-5.5</v>
      </c>
      <c r="N380">
        <f t="shared" si="109"/>
        <v>-5.5</v>
      </c>
      <c r="O380" s="2">
        <f t="shared" si="102"/>
        <v>5000</v>
      </c>
      <c r="P380" s="2">
        <f t="shared" si="110"/>
        <v>-27500</v>
      </c>
      <c r="Q380" s="2">
        <f t="shared" si="103"/>
        <v>829000</v>
      </c>
      <c r="R380" s="2" t="str">
        <f t="shared" si="111"/>
        <v>kai</v>
      </c>
      <c r="S380" s="2" t="str">
        <f t="shared" si="112"/>
        <v>kai</v>
      </c>
      <c r="T380" s="2" t="str">
        <f t="shared" si="113"/>
        <v>kai</v>
      </c>
      <c r="U380" s="2" t="str">
        <f t="shared" si="114"/>
        <v/>
      </c>
      <c r="V380" s="2" t="str">
        <f t="shared" si="115"/>
        <v/>
      </c>
      <c r="W380" s="2">
        <f t="shared" si="118"/>
        <v>66.319999999999993</v>
      </c>
      <c r="X380" s="2" t="str">
        <f t="shared" si="116"/>
        <v/>
      </c>
      <c r="Y380" s="6">
        <f t="shared" si="104"/>
        <v>801500</v>
      </c>
      <c r="Z380" s="6">
        <f t="shared" si="105"/>
        <v>0</v>
      </c>
      <c r="AA380" s="4">
        <f>SUM(P380:$P$1480)+$Z$25</f>
        <v>1778500.0000000026</v>
      </c>
      <c r="AB380" s="4">
        <f>SUM(V380:$W$1480)</f>
        <v>656776.48000000033</v>
      </c>
      <c r="AC380" s="4">
        <f t="shared" si="117"/>
        <v>977000.00000000256</v>
      </c>
    </row>
    <row r="381" spans="1:29" x14ac:dyDescent="0.15">
      <c r="A381" s="22">
        <v>2</v>
      </c>
      <c r="B381" s="1">
        <v>42584</v>
      </c>
      <c r="C381">
        <v>169.7</v>
      </c>
      <c r="D381">
        <v>170.5</v>
      </c>
      <c r="E381">
        <v>165.8</v>
      </c>
      <c r="F381">
        <v>165.8</v>
      </c>
      <c r="G381">
        <v>151392200</v>
      </c>
      <c r="H381" s="2">
        <f t="shared" si="106"/>
        <v>25100826760</v>
      </c>
      <c r="I381">
        <f t="shared" si="100"/>
        <v>-5.1999999999999886</v>
      </c>
      <c r="J381" t="str">
        <f t="shared" si="107"/>
        <v/>
      </c>
      <c r="L381">
        <f t="shared" si="101"/>
        <v>-5.1999999999999886</v>
      </c>
      <c r="M381">
        <f t="shared" si="108"/>
        <v>-5.1999999999999886</v>
      </c>
      <c r="N381">
        <f t="shared" si="109"/>
        <v>5.1999999999999886</v>
      </c>
      <c r="O381" s="2">
        <f t="shared" si="102"/>
        <v>5000</v>
      </c>
      <c r="P381" s="2">
        <f t="shared" si="110"/>
        <v>-25999.999999999942</v>
      </c>
      <c r="Q381" s="2">
        <f t="shared" si="103"/>
        <v>855000</v>
      </c>
      <c r="R381" s="2" t="str">
        <f t="shared" si="111"/>
        <v>kai</v>
      </c>
      <c r="S381" s="2" t="str">
        <f t="shared" si="112"/>
        <v>uri</v>
      </c>
      <c r="T381" s="2" t="str">
        <f t="shared" si="113"/>
        <v>kai</v>
      </c>
      <c r="U381" s="2" t="str">
        <f t="shared" si="114"/>
        <v/>
      </c>
      <c r="V381" s="2" t="str">
        <f t="shared" si="115"/>
        <v/>
      </c>
      <c r="W381" s="2">
        <f t="shared" si="118"/>
        <v>68.400000000000006</v>
      </c>
      <c r="X381" s="2" t="str">
        <f t="shared" si="116"/>
        <v/>
      </c>
      <c r="Y381" s="6">
        <f t="shared" si="104"/>
        <v>829000</v>
      </c>
      <c r="Z381" s="6">
        <f t="shared" si="105"/>
        <v>0</v>
      </c>
      <c r="AA381" s="4">
        <f>SUM(P381:$P$1480)+$Z$25</f>
        <v>1806000.0000000028</v>
      </c>
      <c r="AB381" s="4">
        <f>SUM(V381:$W$1480)</f>
        <v>656710.16000000027</v>
      </c>
      <c r="AC381" s="4">
        <f t="shared" si="117"/>
        <v>977000.00000000279</v>
      </c>
    </row>
    <row r="382" spans="1:29" x14ac:dyDescent="0.15">
      <c r="A382" s="22">
        <v>2</v>
      </c>
      <c r="B382" s="1">
        <v>42583</v>
      </c>
      <c r="C382">
        <v>165.4</v>
      </c>
      <c r="D382">
        <v>172.9</v>
      </c>
      <c r="E382">
        <v>163.1</v>
      </c>
      <c r="F382">
        <v>171</v>
      </c>
      <c r="G382">
        <v>302127500</v>
      </c>
      <c r="H382" s="2">
        <f t="shared" si="106"/>
        <v>51663802500</v>
      </c>
      <c r="I382">
        <f t="shared" si="100"/>
        <v>3.9000000000000057</v>
      </c>
      <c r="J382" t="str">
        <f t="shared" si="107"/>
        <v>高値超、安値超</v>
      </c>
      <c r="L382">
        <f t="shared" si="101"/>
        <v>3.9000000000000057</v>
      </c>
      <c r="M382">
        <f t="shared" si="108"/>
        <v>3.9000000000000057</v>
      </c>
      <c r="N382">
        <f t="shared" si="109"/>
        <v>-3.9000000000000057</v>
      </c>
      <c r="O382" s="2">
        <f t="shared" si="102"/>
        <v>5000</v>
      </c>
      <c r="P382" s="2">
        <f t="shared" si="110"/>
        <v>19500.000000000029</v>
      </c>
      <c r="Q382" s="2">
        <f t="shared" si="103"/>
        <v>835500</v>
      </c>
      <c r="R382" s="2" t="str">
        <f t="shared" si="111"/>
        <v>kai</v>
      </c>
      <c r="S382" s="2" t="str">
        <f t="shared" si="112"/>
        <v>uri</v>
      </c>
      <c r="T382" s="2" t="str">
        <f t="shared" si="113"/>
        <v>kai</v>
      </c>
      <c r="U382" s="2">
        <f t="shared" si="114"/>
        <v>835500</v>
      </c>
      <c r="V382" s="2">
        <f t="shared" si="115"/>
        <v>1080</v>
      </c>
      <c r="W382" s="2">
        <f t="shared" si="118"/>
        <v>133.68</v>
      </c>
      <c r="X382" s="2" t="str">
        <f t="shared" si="116"/>
        <v/>
      </c>
      <c r="Y382" s="6">
        <f t="shared" si="104"/>
        <v>855000</v>
      </c>
      <c r="Z382" s="6">
        <f t="shared" si="105"/>
        <v>0</v>
      </c>
      <c r="AA382" s="4">
        <f>SUM(P382:$P$1480)+$Z$25</f>
        <v>1832000.0000000028</v>
      </c>
      <c r="AB382" s="4">
        <f>SUM(V382:$W$1480)</f>
        <v>656641.76000000024</v>
      </c>
      <c r="AC382" s="4">
        <f t="shared" si="117"/>
        <v>977000.00000000279</v>
      </c>
    </row>
    <row r="383" spans="1:29" x14ac:dyDescent="0.15">
      <c r="A383" s="22">
        <v>2</v>
      </c>
      <c r="B383" s="1">
        <v>42580</v>
      </c>
      <c r="C383">
        <v>158.19999999999999</v>
      </c>
      <c r="D383">
        <v>168.9</v>
      </c>
      <c r="E383">
        <v>157.30000000000001</v>
      </c>
      <c r="F383">
        <v>167.1</v>
      </c>
      <c r="G383">
        <v>372136300</v>
      </c>
      <c r="H383" s="2">
        <f t="shared" si="106"/>
        <v>62183975730</v>
      </c>
      <c r="I383">
        <f t="shared" si="100"/>
        <v>9</v>
      </c>
      <c r="J383" t="str">
        <f t="shared" si="107"/>
        <v>高値超、安値超</v>
      </c>
      <c r="L383">
        <f t="shared" si="101"/>
        <v>-9</v>
      </c>
      <c r="M383">
        <f t="shared" si="108"/>
        <v>-9</v>
      </c>
      <c r="N383">
        <f t="shared" si="109"/>
        <v>9</v>
      </c>
      <c r="O383" s="2">
        <f t="shared" si="102"/>
        <v>5000</v>
      </c>
      <c r="P383" s="2">
        <f t="shared" si="110"/>
        <v>-45000</v>
      </c>
      <c r="Q383" s="2">
        <f t="shared" si="103"/>
        <v>790500</v>
      </c>
      <c r="R383" s="2" t="str">
        <f t="shared" si="111"/>
        <v>uri</v>
      </c>
      <c r="S383" s="2" t="str">
        <f t="shared" si="112"/>
        <v>kai</v>
      </c>
      <c r="T383" s="2" t="str">
        <f t="shared" si="113"/>
        <v>uri</v>
      </c>
      <c r="U383" s="2">
        <f t="shared" si="114"/>
        <v>790500</v>
      </c>
      <c r="V383" s="2">
        <f t="shared" si="115"/>
        <v>1080</v>
      </c>
      <c r="W383" s="2" t="str">
        <f t="shared" si="118"/>
        <v/>
      </c>
      <c r="X383" s="2">
        <f t="shared" si="116"/>
        <v>126.48</v>
      </c>
      <c r="Y383" s="6">
        <f t="shared" si="104"/>
        <v>835500</v>
      </c>
      <c r="Z383" s="6">
        <f t="shared" si="105"/>
        <v>0</v>
      </c>
      <c r="AA383" s="4">
        <f>SUM(P383:$P$1480)+$Z$25</f>
        <v>1812500.0000000026</v>
      </c>
      <c r="AB383" s="4">
        <f>SUM(V383:$W$1480)</f>
        <v>655428.08000000031</v>
      </c>
      <c r="AC383" s="4">
        <f t="shared" si="117"/>
        <v>977000.00000000256</v>
      </c>
    </row>
    <row r="384" spans="1:29" x14ac:dyDescent="0.15">
      <c r="A384" s="22">
        <v>2</v>
      </c>
      <c r="B384" s="1">
        <v>42579</v>
      </c>
      <c r="C384">
        <v>158.69999999999999</v>
      </c>
      <c r="D384">
        <v>159.19999999999999</v>
      </c>
      <c r="E384">
        <v>156.19999999999999</v>
      </c>
      <c r="F384">
        <v>158.1</v>
      </c>
      <c r="G384">
        <v>117409700</v>
      </c>
      <c r="H384" s="2">
        <f t="shared" si="106"/>
        <v>18562473570</v>
      </c>
      <c r="I384">
        <f t="shared" si="100"/>
        <v>-1.2000000000000171</v>
      </c>
      <c r="J384" t="str">
        <f t="shared" si="107"/>
        <v>高値割、安値割</v>
      </c>
      <c r="L384">
        <f t="shared" si="101"/>
        <v>-1.2000000000000171</v>
      </c>
      <c r="M384">
        <f t="shared" si="108"/>
        <v>-1.2000000000000171</v>
      </c>
      <c r="N384">
        <f t="shared" si="109"/>
        <v>1.2000000000000171</v>
      </c>
      <c r="O384" s="2">
        <f t="shared" si="102"/>
        <v>5000</v>
      </c>
      <c r="P384" s="2">
        <f t="shared" si="110"/>
        <v>-6000.0000000000855</v>
      </c>
      <c r="Q384" s="2">
        <f t="shared" si="103"/>
        <v>796500</v>
      </c>
      <c r="R384" s="2" t="str">
        <f t="shared" si="111"/>
        <v>kai</v>
      </c>
      <c r="S384" s="2" t="str">
        <f t="shared" si="112"/>
        <v>uri</v>
      </c>
      <c r="T384" s="2" t="str">
        <f t="shared" si="113"/>
        <v>kai</v>
      </c>
      <c r="U384" s="2">
        <f t="shared" si="114"/>
        <v>796500</v>
      </c>
      <c r="V384" s="2">
        <f t="shared" si="115"/>
        <v>1080</v>
      </c>
      <c r="W384" s="2">
        <f t="shared" si="118"/>
        <v>127.44</v>
      </c>
      <c r="X384" s="2" t="str">
        <f t="shared" si="116"/>
        <v/>
      </c>
      <c r="Y384" s="6">
        <f t="shared" si="104"/>
        <v>790500</v>
      </c>
      <c r="Z384" s="6">
        <f t="shared" si="105"/>
        <v>0</v>
      </c>
      <c r="AA384" s="4">
        <f>SUM(P384:$P$1480)+$Z$25</f>
        <v>1857500.0000000028</v>
      </c>
      <c r="AB384" s="4">
        <f>SUM(V384:$W$1480)</f>
        <v>654348.08000000031</v>
      </c>
      <c r="AC384" s="4">
        <f t="shared" si="117"/>
        <v>1067000.0000000028</v>
      </c>
    </row>
    <row r="385" spans="1:29" x14ac:dyDescent="0.15">
      <c r="A385" s="22">
        <v>2</v>
      </c>
      <c r="B385" s="1">
        <v>42578</v>
      </c>
      <c r="C385">
        <v>159</v>
      </c>
      <c r="D385">
        <v>162</v>
      </c>
      <c r="E385">
        <v>157.69999999999999</v>
      </c>
      <c r="F385">
        <v>159.30000000000001</v>
      </c>
      <c r="G385">
        <v>161801900</v>
      </c>
      <c r="H385" s="2">
        <f t="shared" si="106"/>
        <v>25775042670</v>
      </c>
      <c r="I385">
        <f t="shared" si="100"/>
        <v>1</v>
      </c>
      <c r="J385" t="str">
        <f t="shared" si="107"/>
        <v>高値超、安値超</v>
      </c>
      <c r="L385">
        <f t="shared" si="101"/>
        <v>-1</v>
      </c>
      <c r="M385">
        <f t="shared" si="108"/>
        <v>-1</v>
      </c>
      <c r="N385">
        <f t="shared" si="109"/>
        <v>1</v>
      </c>
      <c r="O385" s="2">
        <f t="shared" si="102"/>
        <v>5000</v>
      </c>
      <c r="P385" s="2">
        <f t="shared" si="110"/>
        <v>-5000</v>
      </c>
      <c r="Q385" s="2">
        <f t="shared" si="103"/>
        <v>791500</v>
      </c>
      <c r="R385" s="2" t="str">
        <f t="shared" si="111"/>
        <v>uri</v>
      </c>
      <c r="S385" s="2" t="str">
        <f t="shared" si="112"/>
        <v>kai</v>
      </c>
      <c r="T385" s="2" t="str">
        <f t="shared" si="113"/>
        <v>uri</v>
      </c>
      <c r="U385" s="2">
        <f t="shared" si="114"/>
        <v>791500</v>
      </c>
      <c r="V385" s="2">
        <f t="shared" si="115"/>
        <v>1080</v>
      </c>
      <c r="W385" s="2" t="str">
        <f t="shared" si="118"/>
        <v/>
      </c>
      <c r="X385" s="2">
        <f t="shared" si="116"/>
        <v>126.64</v>
      </c>
      <c r="Y385" s="6">
        <f t="shared" si="104"/>
        <v>796500</v>
      </c>
      <c r="Z385" s="6">
        <f t="shared" si="105"/>
        <v>0</v>
      </c>
      <c r="AA385" s="4">
        <f>SUM(P385:$P$1480)+$Z$25</f>
        <v>1863500.0000000028</v>
      </c>
      <c r="AB385" s="4">
        <f>SUM(V385:$W$1480)</f>
        <v>653140.64000000036</v>
      </c>
      <c r="AC385" s="4">
        <f t="shared" si="117"/>
        <v>1067000.0000000028</v>
      </c>
    </row>
    <row r="386" spans="1:29" x14ac:dyDescent="0.15">
      <c r="A386" s="22">
        <v>2</v>
      </c>
      <c r="B386" s="1">
        <v>42577</v>
      </c>
      <c r="C386">
        <v>159.9</v>
      </c>
      <c r="D386">
        <v>160.1</v>
      </c>
      <c r="E386">
        <v>157.30000000000001</v>
      </c>
      <c r="F386">
        <v>158.30000000000001</v>
      </c>
      <c r="G386">
        <v>120034100</v>
      </c>
      <c r="H386" s="2">
        <f t="shared" si="106"/>
        <v>19001398030</v>
      </c>
      <c r="I386">
        <f t="shared" si="100"/>
        <v>-2.6999999999999886</v>
      </c>
      <c r="J386" t="str">
        <f t="shared" si="107"/>
        <v>高値割、安値割</v>
      </c>
      <c r="L386">
        <f t="shared" si="101"/>
        <v>-2.6999999999999886</v>
      </c>
      <c r="M386">
        <f t="shared" si="108"/>
        <v>-2.6999999999999886</v>
      </c>
      <c r="N386">
        <f t="shared" si="109"/>
        <v>2.6999999999999886</v>
      </c>
      <c r="O386" s="2">
        <f t="shared" si="102"/>
        <v>5000</v>
      </c>
      <c r="P386" s="2">
        <f t="shared" si="110"/>
        <v>-13499.999999999944</v>
      </c>
      <c r="Q386" s="2">
        <f t="shared" si="103"/>
        <v>805000</v>
      </c>
      <c r="R386" s="2" t="str">
        <f t="shared" si="111"/>
        <v>kai</v>
      </c>
      <c r="S386" s="2" t="str">
        <f t="shared" si="112"/>
        <v>uri</v>
      </c>
      <c r="T386" s="2" t="str">
        <f t="shared" si="113"/>
        <v>kai</v>
      </c>
      <c r="U386" s="2">
        <f t="shared" si="114"/>
        <v>805000</v>
      </c>
      <c r="V386" s="2">
        <f t="shared" si="115"/>
        <v>1080</v>
      </c>
      <c r="W386" s="2">
        <f t="shared" si="118"/>
        <v>128.80000000000001</v>
      </c>
      <c r="X386" s="2" t="str">
        <f t="shared" si="116"/>
        <v/>
      </c>
      <c r="Y386" s="6">
        <f t="shared" si="104"/>
        <v>791500</v>
      </c>
      <c r="Z386" s="6">
        <f t="shared" si="105"/>
        <v>0</v>
      </c>
      <c r="AA386" s="4">
        <f>SUM(P386:$P$1480)+$Z$25</f>
        <v>1868500.0000000028</v>
      </c>
      <c r="AB386" s="4">
        <f>SUM(V386:$W$1480)</f>
        <v>652060.64000000025</v>
      </c>
      <c r="AC386" s="4">
        <f t="shared" si="117"/>
        <v>1077000.0000000028</v>
      </c>
    </row>
    <row r="387" spans="1:29" x14ac:dyDescent="0.15">
      <c r="A387" s="22">
        <v>2</v>
      </c>
      <c r="B387" s="1">
        <v>42576</v>
      </c>
      <c r="C387">
        <v>161.69999999999999</v>
      </c>
      <c r="D387">
        <v>164.1</v>
      </c>
      <c r="E387">
        <v>160.80000000000001</v>
      </c>
      <c r="F387">
        <v>161</v>
      </c>
      <c r="G387">
        <v>95917600</v>
      </c>
      <c r="H387" s="2">
        <f t="shared" si="106"/>
        <v>15442733600</v>
      </c>
      <c r="I387">
        <f t="shared" si="100"/>
        <v>-1.4000000000000057</v>
      </c>
      <c r="J387" t="str">
        <f t="shared" si="107"/>
        <v>高値超、安値超</v>
      </c>
      <c r="L387">
        <f t="shared" si="101"/>
        <v>1.4000000000000057</v>
      </c>
      <c r="M387">
        <f t="shared" si="108"/>
        <v>1.4000000000000057</v>
      </c>
      <c r="N387">
        <f t="shared" si="109"/>
        <v>-1.4000000000000057</v>
      </c>
      <c r="O387" s="2">
        <f t="shared" si="102"/>
        <v>5000</v>
      </c>
      <c r="P387" s="2">
        <f t="shared" si="110"/>
        <v>7000.0000000000282</v>
      </c>
      <c r="Q387" s="2">
        <f t="shared" si="103"/>
        <v>812000</v>
      </c>
      <c r="R387" s="2" t="str">
        <f t="shared" si="111"/>
        <v>uri</v>
      </c>
      <c r="S387" s="2" t="str">
        <f t="shared" si="112"/>
        <v>kai</v>
      </c>
      <c r="T387" s="2" t="str">
        <f t="shared" si="113"/>
        <v>uri</v>
      </c>
      <c r="U387" s="2">
        <f t="shared" si="114"/>
        <v>812000</v>
      </c>
      <c r="V387" s="2">
        <f t="shared" si="115"/>
        <v>1080</v>
      </c>
      <c r="W387" s="2" t="str">
        <f t="shared" si="118"/>
        <v/>
      </c>
      <c r="X387" s="2">
        <f t="shared" si="116"/>
        <v>129.91999999999999</v>
      </c>
      <c r="Y387" s="6">
        <f t="shared" si="104"/>
        <v>805000</v>
      </c>
      <c r="Z387" s="6">
        <f t="shared" si="105"/>
        <v>0</v>
      </c>
      <c r="AA387" s="4">
        <f>SUM(P387:$P$1480)+$Z$25</f>
        <v>1882000.0000000028</v>
      </c>
      <c r="AB387" s="4">
        <f>SUM(V387:$W$1480)</f>
        <v>650851.84000000032</v>
      </c>
      <c r="AC387" s="4">
        <f t="shared" si="117"/>
        <v>1077000.0000000028</v>
      </c>
    </row>
    <row r="388" spans="1:29" x14ac:dyDescent="0.15">
      <c r="A388" s="22">
        <v>2</v>
      </c>
      <c r="B388" s="1">
        <v>42573</v>
      </c>
      <c r="C388">
        <v>160.9</v>
      </c>
      <c r="D388">
        <v>162.9</v>
      </c>
      <c r="E388">
        <v>160.5</v>
      </c>
      <c r="F388">
        <v>162.4</v>
      </c>
      <c r="G388">
        <v>90997100</v>
      </c>
      <c r="H388" s="2">
        <f t="shared" si="106"/>
        <v>14777929040</v>
      </c>
      <c r="I388">
        <f t="shared" si="100"/>
        <v>-1.5999999999999943</v>
      </c>
      <c r="J388" t="str">
        <f t="shared" si="107"/>
        <v>高値割、安値割</v>
      </c>
      <c r="L388">
        <f t="shared" si="101"/>
        <v>-1.5999999999999943</v>
      </c>
      <c r="M388">
        <f t="shared" si="108"/>
        <v>-1.5999999999999943</v>
      </c>
      <c r="N388">
        <f t="shared" si="109"/>
        <v>1.5999999999999943</v>
      </c>
      <c r="O388" s="2">
        <f t="shared" si="102"/>
        <v>5000</v>
      </c>
      <c r="P388" s="2">
        <f t="shared" si="110"/>
        <v>-7999.9999999999718</v>
      </c>
      <c r="Q388" s="2">
        <f t="shared" si="103"/>
        <v>820000</v>
      </c>
      <c r="R388" s="2" t="str">
        <f t="shared" si="111"/>
        <v>kai</v>
      </c>
      <c r="S388" s="2" t="str">
        <f t="shared" si="112"/>
        <v>uri</v>
      </c>
      <c r="T388" s="2" t="str">
        <f t="shared" si="113"/>
        <v>kai</v>
      </c>
      <c r="U388" s="2">
        <f t="shared" si="114"/>
        <v>820000</v>
      </c>
      <c r="V388" s="2">
        <f t="shared" si="115"/>
        <v>1080</v>
      </c>
      <c r="W388" s="2">
        <f t="shared" si="118"/>
        <v>131.19999999999999</v>
      </c>
      <c r="X388" s="2" t="str">
        <f t="shared" si="116"/>
        <v/>
      </c>
      <c r="Y388" s="6">
        <f t="shared" si="104"/>
        <v>812000</v>
      </c>
      <c r="Z388" s="6">
        <f t="shared" si="105"/>
        <v>0</v>
      </c>
      <c r="AA388" s="4">
        <f>SUM(P388:$P$1480)+$Z$25</f>
        <v>1875000.0000000028</v>
      </c>
      <c r="AB388" s="4">
        <f>SUM(V388:$W$1480)</f>
        <v>649771.84000000043</v>
      </c>
      <c r="AC388" s="4">
        <f t="shared" si="117"/>
        <v>1063000.0000000028</v>
      </c>
    </row>
    <row r="389" spans="1:29" x14ac:dyDescent="0.15">
      <c r="A389" s="22">
        <v>2</v>
      </c>
      <c r="B389" s="1">
        <v>42572</v>
      </c>
      <c r="C389">
        <v>164</v>
      </c>
      <c r="D389">
        <v>165.9</v>
      </c>
      <c r="E389">
        <v>163.1</v>
      </c>
      <c r="F389">
        <v>164</v>
      </c>
      <c r="G389">
        <v>150661100</v>
      </c>
      <c r="H389" s="2">
        <f t="shared" si="106"/>
        <v>24708420400</v>
      </c>
      <c r="I389">
        <f t="shared" si="100"/>
        <v>1.5</v>
      </c>
      <c r="J389" t="str">
        <f t="shared" si="107"/>
        <v>高値超、安値超</v>
      </c>
      <c r="L389">
        <f t="shared" si="101"/>
        <v>-1.5</v>
      </c>
      <c r="M389">
        <f t="shared" si="108"/>
        <v>-1.5</v>
      </c>
      <c r="N389">
        <f t="shared" si="109"/>
        <v>1.5</v>
      </c>
      <c r="O389" s="2">
        <f t="shared" si="102"/>
        <v>5000</v>
      </c>
      <c r="P389" s="2">
        <f t="shared" si="110"/>
        <v>-7500</v>
      </c>
      <c r="Q389" s="2">
        <f t="shared" si="103"/>
        <v>812500</v>
      </c>
      <c r="R389" s="2" t="str">
        <f t="shared" si="111"/>
        <v>uri</v>
      </c>
      <c r="S389" s="2" t="str">
        <f t="shared" si="112"/>
        <v>kai</v>
      </c>
      <c r="T389" s="2" t="str">
        <f t="shared" si="113"/>
        <v>uri</v>
      </c>
      <c r="U389" s="2">
        <f t="shared" si="114"/>
        <v>812500</v>
      </c>
      <c r="V389" s="2">
        <f t="shared" si="115"/>
        <v>1080</v>
      </c>
      <c r="W389" s="2" t="str">
        <f t="shared" si="118"/>
        <v/>
      </c>
      <c r="X389" s="2">
        <f t="shared" si="116"/>
        <v>130</v>
      </c>
      <c r="Y389" s="6">
        <f t="shared" si="104"/>
        <v>820000</v>
      </c>
      <c r="Z389" s="6">
        <f t="shared" si="105"/>
        <v>0</v>
      </c>
      <c r="AA389" s="4">
        <f>SUM(P389:$P$1480)+$Z$25</f>
        <v>1883000.0000000028</v>
      </c>
      <c r="AB389" s="4">
        <f>SUM(V389:$W$1480)</f>
        <v>648560.64000000036</v>
      </c>
      <c r="AC389" s="4">
        <f t="shared" si="117"/>
        <v>1063000.0000000028</v>
      </c>
    </row>
    <row r="390" spans="1:29" x14ac:dyDescent="0.15">
      <c r="A390" s="22">
        <v>2</v>
      </c>
      <c r="B390" s="1">
        <v>42571</v>
      </c>
      <c r="C390">
        <v>162.9</v>
      </c>
      <c r="D390">
        <v>163.69999999999999</v>
      </c>
      <c r="E390">
        <v>160.5</v>
      </c>
      <c r="F390">
        <v>162.5</v>
      </c>
      <c r="G390">
        <v>116593400</v>
      </c>
      <c r="H390" s="2">
        <f t="shared" si="106"/>
        <v>18946427500</v>
      </c>
      <c r="I390">
        <f t="shared" si="100"/>
        <v>-1.1999999999999886</v>
      </c>
      <c r="J390" t="str">
        <f t="shared" si="107"/>
        <v>高値割、安値割</v>
      </c>
      <c r="L390">
        <f t="shared" si="101"/>
        <v>-1.1999999999999886</v>
      </c>
      <c r="M390">
        <f t="shared" si="108"/>
        <v>-1.1999999999999886</v>
      </c>
      <c r="N390">
        <f t="shared" si="109"/>
        <v>1.1999999999999886</v>
      </c>
      <c r="O390" s="2">
        <f t="shared" si="102"/>
        <v>5000</v>
      </c>
      <c r="P390" s="2">
        <f t="shared" si="110"/>
        <v>-5999.9999999999436</v>
      </c>
      <c r="Q390" s="2">
        <f t="shared" si="103"/>
        <v>818500</v>
      </c>
      <c r="R390" s="2" t="str">
        <f t="shared" si="111"/>
        <v>kai</v>
      </c>
      <c r="S390" s="2" t="str">
        <f t="shared" si="112"/>
        <v>uri</v>
      </c>
      <c r="T390" s="2" t="str">
        <f t="shared" si="113"/>
        <v>kai</v>
      </c>
      <c r="U390" s="2" t="str">
        <f t="shared" si="114"/>
        <v/>
      </c>
      <c r="V390" s="2" t="str">
        <f t="shared" si="115"/>
        <v/>
      </c>
      <c r="W390" s="2">
        <f t="shared" si="118"/>
        <v>65.48</v>
      </c>
      <c r="X390" s="2" t="str">
        <f t="shared" si="116"/>
        <v/>
      </c>
      <c r="Y390" s="6">
        <f t="shared" si="104"/>
        <v>812500</v>
      </c>
      <c r="Z390" s="6">
        <f t="shared" si="105"/>
        <v>0</v>
      </c>
      <c r="AA390" s="4">
        <f>SUM(P390:$P$1480)+$Z$25</f>
        <v>1890500.0000000026</v>
      </c>
      <c r="AB390" s="4">
        <f>SUM(V390:$W$1480)</f>
        <v>647480.64000000036</v>
      </c>
      <c r="AC390" s="4">
        <f t="shared" si="117"/>
        <v>1078000.0000000026</v>
      </c>
    </row>
    <row r="391" spans="1:29" x14ac:dyDescent="0.15">
      <c r="A391" s="22">
        <v>2</v>
      </c>
      <c r="B391" s="1">
        <v>42570</v>
      </c>
      <c r="C391">
        <v>165.9</v>
      </c>
      <c r="D391">
        <v>166</v>
      </c>
      <c r="E391">
        <v>161</v>
      </c>
      <c r="F391">
        <v>163.69999999999999</v>
      </c>
      <c r="G391">
        <v>135209200</v>
      </c>
      <c r="H391" s="2">
        <f t="shared" si="106"/>
        <v>22133746040</v>
      </c>
      <c r="I391">
        <f t="shared" si="100"/>
        <v>-0.10000000000002274</v>
      </c>
      <c r="J391" t="str">
        <f t="shared" si="107"/>
        <v>高値超、安値超</v>
      </c>
      <c r="L391">
        <f t="shared" si="101"/>
        <v>-0.10000000000002274</v>
      </c>
      <c r="M391">
        <f t="shared" si="108"/>
        <v>-0.10000000000002274</v>
      </c>
      <c r="N391">
        <f t="shared" si="109"/>
        <v>0.10000000000002274</v>
      </c>
      <c r="O391" s="2">
        <f t="shared" si="102"/>
        <v>5000</v>
      </c>
      <c r="P391" s="2">
        <f t="shared" si="110"/>
        <v>-500.00000000011369</v>
      </c>
      <c r="Q391" s="2">
        <f t="shared" si="103"/>
        <v>819000</v>
      </c>
      <c r="R391" s="2" t="str">
        <f t="shared" si="111"/>
        <v>kai</v>
      </c>
      <c r="S391" s="2" t="str">
        <f t="shared" si="112"/>
        <v>uri</v>
      </c>
      <c r="T391" s="2" t="str">
        <f t="shared" si="113"/>
        <v>kai</v>
      </c>
      <c r="U391" s="2" t="str">
        <f t="shared" si="114"/>
        <v/>
      </c>
      <c r="V391" s="2" t="str">
        <f t="shared" si="115"/>
        <v/>
      </c>
      <c r="W391" s="2">
        <f t="shared" si="118"/>
        <v>65.52</v>
      </c>
      <c r="X391" s="2" t="str">
        <f t="shared" si="116"/>
        <v/>
      </c>
      <c r="Y391" s="6">
        <f t="shared" si="104"/>
        <v>818500</v>
      </c>
      <c r="Z391" s="6">
        <f t="shared" si="105"/>
        <v>0</v>
      </c>
      <c r="AA391" s="4">
        <f>SUM(P391:$P$1480)+$Z$25</f>
        <v>1896500.0000000028</v>
      </c>
      <c r="AB391" s="4">
        <f>SUM(V391:$W$1480)</f>
        <v>647415.16000000038</v>
      </c>
      <c r="AC391" s="4">
        <f t="shared" si="117"/>
        <v>1078000.0000000028</v>
      </c>
    </row>
    <row r="392" spans="1:29" x14ac:dyDescent="0.15">
      <c r="A392" s="22">
        <v>2</v>
      </c>
      <c r="B392" s="1">
        <v>42566</v>
      </c>
      <c r="C392">
        <v>161.69999999999999</v>
      </c>
      <c r="D392">
        <v>165.8</v>
      </c>
      <c r="E392">
        <v>160.69999999999999</v>
      </c>
      <c r="F392">
        <v>163.80000000000001</v>
      </c>
      <c r="G392">
        <v>234889800</v>
      </c>
      <c r="H392" s="2">
        <f t="shared" si="106"/>
        <v>38474949240</v>
      </c>
      <c r="I392">
        <f t="shared" si="100"/>
        <v>4.3000000000000114</v>
      </c>
      <c r="J392" t="str">
        <f t="shared" si="107"/>
        <v>高値超、安値超</v>
      </c>
      <c r="L392">
        <f t="shared" si="101"/>
        <v>4.3000000000000114</v>
      </c>
      <c r="M392">
        <f t="shared" si="108"/>
        <v>4.3000000000000114</v>
      </c>
      <c r="N392">
        <f t="shared" si="109"/>
        <v>4.3000000000000114</v>
      </c>
      <c r="O392" s="2">
        <f t="shared" si="102"/>
        <v>5000</v>
      </c>
      <c r="P392" s="2">
        <f t="shared" si="110"/>
        <v>21500.000000000058</v>
      </c>
      <c r="Q392" s="2">
        <f t="shared" si="103"/>
        <v>797500</v>
      </c>
      <c r="R392" s="2" t="str">
        <f t="shared" si="111"/>
        <v>kai</v>
      </c>
      <c r="S392" s="2" t="str">
        <f t="shared" si="112"/>
        <v>kai</v>
      </c>
      <c r="T392" s="2" t="str">
        <f t="shared" si="113"/>
        <v>kai</v>
      </c>
      <c r="U392" s="2" t="str">
        <f t="shared" si="114"/>
        <v/>
      </c>
      <c r="V392" s="2" t="str">
        <f t="shared" si="115"/>
        <v/>
      </c>
      <c r="W392" s="2">
        <f t="shared" si="118"/>
        <v>63.8</v>
      </c>
      <c r="X392" s="2" t="str">
        <f t="shared" si="116"/>
        <v/>
      </c>
      <c r="Y392" s="6">
        <f t="shared" si="104"/>
        <v>819000</v>
      </c>
      <c r="Z392" s="6">
        <f t="shared" si="105"/>
        <v>0</v>
      </c>
      <c r="AA392" s="4">
        <f>SUM(P392:$P$1480)+$Z$25</f>
        <v>1897000.0000000028</v>
      </c>
      <c r="AB392" s="4">
        <f>SUM(V392:$W$1480)</f>
        <v>647349.64000000036</v>
      </c>
      <c r="AC392" s="4">
        <f t="shared" si="117"/>
        <v>1078000.0000000028</v>
      </c>
    </row>
    <row r="393" spans="1:29" x14ac:dyDescent="0.15">
      <c r="A393" s="22">
        <v>2</v>
      </c>
      <c r="B393" s="1">
        <v>42565</v>
      </c>
      <c r="C393">
        <v>159.69999999999999</v>
      </c>
      <c r="D393">
        <v>161.19999999999999</v>
      </c>
      <c r="E393">
        <v>158.30000000000001</v>
      </c>
      <c r="F393">
        <v>159.5</v>
      </c>
      <c r="G393">
        <v>180712700</v>
      </c>
      <c r="H393" s="2">
        <f t="shared" si="106"/>
        <v>28823675650</v>
      </c>
      <c r="I393">
        <f t="shared" si="100"/>
        <v>-0.80000000000001137</v>
      </c>
      <c r="J393" t="str">
        <f t="shared" si="107"/>
        <v/>
      </c>
      <c r="L393">
        <f t="shared" si="101"/>
        <v>-0.80000000000001137</v>
      </c>
      <c r="M393">
        <f t="shared" si="108"/>
        <v>-0.80000000000001137</v>
      </c>
      <c r="N393">
        <f t="shared" si="109"/>
        <v>0.80000000000001137</v>
      </c>
      <c r="O393" s="2">
        <f t="shared" si="102"/>
        <v>5000</v>
      </c>
      <c r="P393" s="2">
        <f t="shared" si="110"/>
        <v>-4000.0000000000568</v>
      </c>
      <c r="Q393" s="2">
        <f t="shared" si="103"/>
        <v>801500</v>
      </c>
      <c r="R393" s="2" t="str">
        <f t="shared" si="111"/>
        <v>kai</v>
      </c>
      <c r="S393" s="2" t="str">
        <f t="shared" si="112"/>
        <v>uri</v>
      </c>
      <c r="T393" s="2" t="str">
        <f t="shared" si="113"/>
        <v>kai</v>
      </c>
      <c r="U393" s="2" t="str">
        <f t="shared" si="114"/>
        <v/>
      </c>
      <c r="V393" s="2" t="str">
        <f t="shared" si="115"/>
        <v/>
      </c>
      <c r="W393" s="2">
        <f t="shared" si="118"/>
        <v>64.12</v>
      </c>
      <c r="X393" s="2" t="str">
        <f t="shared" si="116"/>
        <v/>
      </c>
      <c r="Y393" s="6">
        <f t="shared" si="104"/>
        <v>797500</v>
      </c>
      <c r="Z393" s="6">
        <f t="shared" si="105"/>
        <v>0</v>
      </c>
      <c r="AA393" s="4">
        <f>SUM(P393:$P$1480)+$Z$25</f>
        <v>1875500.0000000028</v>
      </c>
      <c r="AB393" s="4">
        <f>SUM(V393:$W$1480)</f>
        <v>647285.84000000032</v>
      </c>
      <c r="AC393" s="4">
        <f t="shared" si="117"/>
        <v>1078000.0000000028</v>
      </c>
    </row>
    <row r="394" spans="1:29" x14ac:dyDescent="0.15">
      <c r="A394" s="22">
        <v>2</v>
      </c>
      <c r="B394" s="1">
        <v>42564</v>
      </c>
      <c r="C394">
        <v>159.5</v>
      </c>
      <c r="D394">
        <v>162.5</v>
      </c>
      <c r="E394">
        <v>156.6</v>
      </c>
      <c r="F394">
        <v>160.30000000000001</v>
      </c>
      <c r="G394">
        <v>306224000</v>
      </c>
      <c r="H394" s="2">
        <f t="shared" si="106"/>
        <v>49087707200</v>
      </c>
      <c r="I394">
        <f t="shared" si="100"/>
        <v>5.8000000000000114</v>
      </c>
      <c r="J394" t="str">
        <f t="shared" si="107"/>
        <v>高値超、安値超</v>
      </c>
      <c r="L394">
        <f t="shared" si="101"/>
        <v>5.8000000000000114</v>
      </c>
      <c r="M394">
        <f t="shared" si="108"/>
        <v>5.8000000000000114</v>
      </c>
      <c r="N394">
        <f t="shared" si="109"/>
        <v>-5.8000000000000114</v>
      </c>
      <c r="O394" s="2">
        <f t="shared" si="102"/>
        <v>5000</v>
      </c>
      <c r="P394" s="2">
        <f t="shared" si="110"/>
        <v>29000.000000000058</v>
      </c>
      <c r="Q394" s="2">
        <f t="shared" si="103"/>
        <v>772500</v>
      </c>
      <c r="R394" s="2" t="str">
        <f t="shared" si="111"/>
        <v>kai</v>
      </c>
      <c r="S394" s="2" t="str">
        <f t="shared" si="112"/>
        <v>uri</v>
      </c>
      <c r="T394" s="2" t="str">
        <f t="shared" si="113"/>
        <v>kai</v>
      </c>
      <c r="U394" s="2" t="str">
        <f t="shared" si="114"/>
        <v/>
      </c>
      <c r="V394" s="2" t="str">
        <f t="shared" si="115"/>
        <v/>
      </c>
      <c r="W394" s="2">
        <f t="shared" si="118"/>
        <v>61.8</v>
      </c>
      <c r="X394" s="2" t="str">
        <f t="shared" si="116"/>
        <v/>
      </c>
      <c r="Y394" s="6">
        <f t="shared" si="104"/>
        <v>801500</v>
      </c>
      <c r="Z394" s="6">
        <f t="shared" si="105"/>
        <v>0</v>
      </c>
      <c r="AA394" s="4">
        <f>SUM(P394:$P$1480)+$Z$25</f>
        <v>1879500.0000000028</v>
      </c>
      <c r="AB394" s="4">
        <f>SUM(V394:$W$1480)</f>
        <v>647221.72000000044</v>
      </c>
      <c r="AC394" s="4">
        <f t="shared" si="117"/>
        <v>1078000.0000000028</v>
      </c>
    </row>
    <row r="395" spans="1:29" x14ac:dyDescent="0.15">
      <c r="A395" s="22">
        <v>2</v>
      </c>
      <c r="B395" s="1">
        <v>42563</v>
      </c>
      <c r="C395">
        <v>150</v>
      </c>
      <c r="D395">
        <v>155.9</v>
      </c>
      <c r="E395">
        <v>148.69999999999999</v>
      </c>
      <c r="F395">
        <v>154.5</v>
      </c>
      <c r="G395">
        <v>312785500</v>
      </c>
      <c r="H395" s="2">
        <f t="shared" si="106"/>
        <v>48325359750</v>
      </c>
      <c r="I395">
        <f t="shared" si="100"/>
        <v>8.1999999999999886</v>
      </c>
      <c r="J395" t="str">
        <f t="shared" si="107"/>
        <v>高値超、安値超</v>
      </c>
      <c r="L395">
        <f t="shared" si="101"/>
        <v>8.1999999999999886</v>
      </c>
      <c r="M395">
        <f t="shared" si="108"/>
        <v>8.1999999999999886</v>
      </c>
      <c r="N395">
        <f t="shared" si="109"/>
        <v>-8.1999999999999886</v>
      </c>
      <c r="O395" s="2">
        <f t="shared" si="102"/>
        <v>5000</v>
      </c>
      <c r="P395" s="2">
        <f t="shared" si="110"/>
        <v>40999.999999999942</v>
      </c>
      <c r="Q395" s="2">
        <f t="shared" si="103"/>
        <v>731500</v>
      </c>
      <c r="R395" s="2" t="str">
        <f t="shared" si="111"/>
        <v>kai</v>
      </c>
      <c r="S395" s="2" t="str">
        <f t="shared" si="112"/>
        <v>uri</v>
      </c>
      <c r="T395" s="2" t="str">
        <f t="shared" si="113"/>
        <v>kai</v>
      </c>
      <c r="U395" s="2">
        <f t="shared" si="114"/>
        <v>731500</v>
      </c>
      <c r="V395" s="2">
        <f t="shared" si="115"/>
        <v>1080</v>
      </c>
      <c r="W395" s="2">
        <f t="shared" si="118"/>
        <v>117.04</v>
      </c>
      <c r="X395" s="2" t="str">
        <f t="shared" si="116"/>
        <v/>
      </c>
      <c r="Y395" s="6">
        <f t="shared" si="104"/>
        <v>772500</v>
      </c>
      <c r="Z395" s="6">
        <f t="shared" si="105"/>
        <v>0</v>
      </c>
      <c r="AA395" s="4">
        <f>SUM(P395:$P$1480)+$Z$25</f>
        <v>1850500.0000000028</v>
      </c>
      <c r="AB395" s="4">
        <f>SUM(V395:$W$1480)</f>
        <v>647159.92000000039</v>
      </c>
      <c r="AC395" s="4">
        <f t="shared" si="117"/>
        <v>1078000.0000000028</v>
      </c>
    </row>
    <row r="396" spans="1:29" x14ac:dyDescent="0.15">
      <c r="A396" s="22">
        <v>2</v>
      </c>
      <c r="B396" s="1">
        <v>42562</v>
      </c>
      <c r="C396">
        <v>144.80000000000001</v>
      </c>
      <c r="D396">
        <v>147.5</v>
      </c>
      <c r="E396">
        <v>144.30000000000001</v>
      </c>
      <c r="F396">
        <v>146.30000000000001</v>
      </c>
      <c r="G396">
        <v>159917500</v>
      </c>
      <c r="H396" s="2">
        <f t="shared" si="106"/>
        <v>23395930250</v>
      </c>
      <c r="I396">
        <f t="shared" si="100"/>
        <v>4.3000000000000114</v>
      </c>
      <c r="J396" t="str">
        <f t="shared" si="107"/>
        <v>高値超、安値超</v>
      </c>
      <c r="L396">
        <f t="shared" si="101"/>
        <v>-4.3000000000000114</v>
      </c>
      <c r="M396">
        <f t="shared" si="108"/>
        <v>-4.3000000000000114</v>
      </c>
      <c r="N396">
        <f t="shared" si="109"/>
        <v>4.3000000000000114</v>
      </c>
      <c r="O396" s="2">
        <f t="shared" si="102"/>
        <v>5000</v>
      </c>
      <c r="P396" s="2">
        <f t="shared" si="110"/>
        <v>-21500.000000000058</v>
      </c>
      <c r="Q396" s="2">
        <f t="shared" si="103"/>
        <v>710000</v>
      </c>
      <c r="R396" s="2" t="str">
        <f t="shared" si="111"/>
        <v>uri</v>
      </c>
      <c r="S396" s="2" t="str">
        <f t="shared" si="112"/>
        <v>kai</v>
      </c>
      <c r="T396" s="2" t="str">
        <f t="shared" si="113"/>
        <v>uri</v>
      </c>
      <c r="U396" s="2">
        <f t="shared" si="114"/>
        <v>710000</v>
      </c>
      <c r="V396" s="2">
        <f t="shared" si="115"/>
        <v>1080</v>
      </c>
      <c r="W396" s="2" t="str">
        <f t="shared" si="118"/>
        <v/>
      </c>
      <c r="X396" s="2">
        <f t="shared" si="116"/>
        <v>113.6</v>
      </c>
      <c r="Y396" s="6">
        <f t="shared" si="104"/>
        <v>731500</v>
      </c>
      <c r="Z396" s="6">
        <f t="shared" si="105"/>
        <v>0</v>
      </c>
      <c r="AA396" s="4">
        <f>SUM(P396:$P$1480)+$Z$25</f>
        <v>1809500.0000000026</v>
      </c>
      <c r="AB396" s="4">
        <f>SUM(V396:$W$1480)</f>
        <v>645962.88000000035</v>
      </c>
      <c r="AC396" s="4">
        <f t="shared" si="117"/>
        <v>1078000.0000000026</v>
      </c>
    </row>
    <row r="397" spans="1:29" x14ac:dyDescent="0.15">
      <c r="A397" s="22">
        <v>2</v>
      </c>
      <c r="B397" s="1">
        <v>42559</v>
      </c>
      <c r="C397">
        <v>144.19999999999999</v>
      </c>
      <c r="D397">
        <v>145</v>
      </c>
      <c r="E397">
        <v>142</v>
      </c>
      <c r="F397">
        <v>142</v>
      </c>
      <c r="G397">
        <v>115523200</v>
      </c>
      <c r="H397" s="2">
        <f t="shared" si="106"/>
        <v>16404294400</v>
      </c>
      <c r="I397">
        <f t="shared" si="100"/>
        <v>-1.6999999999999886</v>
      </c>
      <c r="J397" t="str">
        <f t="shared" si="107"/>
        <v>高値割、安値割</v>
      </c>
      <c r="L397">
        <f t="shared" si="101"/>
        <v>-1.6999999999999886</v>
      </c>
      <c r="M397">
        <f t="shared" si="108"/>
        <v>-1.6999999999999886</v>
      </c>
      <c r="N397">
        <f t="shared" si="109"/>
        <v>-1.6999999999999886</v>
      </c>
      <c r="O397" s="2">
        <f t="shared" si="102"/>
        <v>5000</v>
      </c>
      <c r="P397" s="2">
        <f t="shared" si="110"/>
        <v>-8499.9999999999436</v>
      </c>
      <c r="Q397" s="2">
        <f t="shared" si="103"/>
        <v>718500</v>
      </c>
      <c r="R397" s="2" t="str">
        <f t="shared" si="111"/>
        <v>kai</v>
      </c>
      <c r="S397" s="2" t="str">
        <f t="shared" si="112"/>
        <v>kai</v>
      </c>
      <c r="T397" s="2" t="str">
        <f t="shared" si="113"/>
        <v>kai</v>
      </c>
      <c r="U397" s="2">
        <f t="shared" si="114"/>
        <v>718500</v>
      </c>
      <c r="V397" s="2">
        <f t="shared" si="115"/>
        <v>1080</v>
      </c>
      <c r="W397" s="2">
        <f t="shared" si="118"/>
        <v>114.96</v>
      </c>
      <c r="X397" s="2" t="str">
        <f t="shared" si="116"/>
        <v/>
      </c>
      <c r="Y397" s="6">
        <f t="shared" si="104"/>
        <v>710000</v>
      </c>
      <c r="Z397" s="6">
        <f t="shared" si="105"/>
        <v>0</v>
      </c>
      <c r="AA397" s="4">
        <f>SUM(P397:$P$1480)+$Z$25</f>
        <v>1831000.0000000028</v>
      </c>
      <c r="AB397" s="4">
        <f>SUM(V397:$W$1480)</f>
        <v>644882.88000000035</v>
      </c>
      <c r="AC397" s="4">
        <f t="shared" si="117"/>
        <v>1121000.0000000028</v>
      </c>
    </row>
    <row r="398" spans="1:29" x14ac:dyDescent="0.15">
      <c r="A398" s="22">
        <v>2</v>
      </c>
      <c r="B398" s="1">
        <v>42558</v>
      </c>
      <c r="C398">
        <v>142.69999999999999</v>
      </c>
      <c r="D398">
        <v>145.69999999999999</v>
      </c>
      <c r="E398">
        <v>142.1</v>
      </c>
      <c r="F398">
        <v>143.69999999999999</v>
      </c>
      <c r="G398">
        <v>156323400</v>
      </c>
      <c r="H398" s="2">
        <f t="shared" si="106"/>
        <v>22463672580</v>
      </c>
      <c r="I398">
        <f t="shared" si="100"/>
        <v>0.59999999999999432</v>
      </c>
      <c r="J398" t="str">
        <f t="shared" si="107"/>
        <v/>
      </c>
      <c r="L398">
        <f t="shared" si="101"/>
        <v>-0.59999999999999432</v>
      </c>
      <c r="M398">
        <f t="shared" si="108"/>
        <v>-0.59999999999999432</v>
      </c>
      <c r="N398">
        <f t="shared" si="109"/>
        <v>0.59999999999999432</v>
      </c>
      <c r="O398" s="2">
        <f t="shared" si="102"/>
        <v>5000</v>
      </c>
      <c r="P398" s="2">
        <f t="shared" si="110"/>
        <v>-2999.9999999999718</v>
      </c>
      <c r="Q398" s="2">
        <f t="shared" si="103"/>
        <v>715500</v>
      </c>
      <c r="R398" s="2" t="str">
        <f t="shared" si="111"/>
        <v>uri</v>
      </c>
      <c r="S398" s="2" t="str">
        <f t="shared" si="112"/>
        <v>kai</v>
      </c>
      <c r="T398" s="2" t="str">
        <f t="shared" si="113"/>
        <v>uri</v>
      </c>
      <c r="U398" s="2">
        <f t="shared" si="114"/>
        <v>715500</v>
      </c>
      <c r="V398" s="2">
        <f t="shared" si="115"/>
        <v>1080</v>
      </c>
      <c r="W398" s="2" t="str">
        <f t="shared" si="118"/>
        <v/>
      </c>
      <c r="X398" s="2">
        <f t="shared" si="116"/>
        <v>114.48</v>
      </c>
      <c r="Y398" s="6">
        <f t="shared" si="104"/>
        <v>718500</v>
      </c>
      <c r="Z398" s="6">
        <f t="shared" si="105"/>
        <v>0</v>
      </c>
      <c r="AA398" s="4">
        <f>SUM(P398:$P$1480)+$Z$25</f>
        <v>1839500.0000000028</v>
      </c>
      <c r="AB398" s="4">
        <f>SUM(V398:$W$1480)</f>
        <v>643687.92000000039</v>
      </c>
      <c r="AC398" s="4">
        <f t="shared" si="117"/>
        <v>1121000.0000000028</v>
      </c>
    </row>
    <row r="399" spans="1:29" x14ac:dyDescent="0.15">
      <c r="A399" s="22">
        <v>2</v>
      </c>
      <c r="B399" s="1">
        <v>42557</v>
      </c>
      <c r="C399">
        <v>145</v>
      </c>
      <c r="D399">
        <v>145.19999999999999</v>
      </c>
      <c r="E399">
        <v>142.1</v>
      </c>
      <c r="F399">
        <v>143.1</v>
      </c>
      <c r="G399">
        <v>211565500</v>
      </c>
      <c r="H399" s="2">
        <f t="shared" si="106"/>
        <v>30275023050</v>
      </c>
      <c r="I399">
        <f t="shared" si="100"/>
        <v>-3.9000000000000057</v>
      </c>
      <c r="J399" t="str">
        <f t="shared" si="107"/>
        <v>高値割、安値割</v>
      </c>
      <c r="L399">
        <f t="shared" si="101"/>
        <v>-3.9000000000000057</v>
      </c>
      <c r="M399">
        <f t="shared" si="108"/>
        <v>-3.9000000000000057</v>
      </c>
      <c r="N399">
        <f t="shared" si="109"/>
        <v>-3.9000000000000057</v>
      </c>
      <c r="O399" s="2">
        <f t="shared" si="102"/>
        <v>5000</v>
      </c>
      <c r="P399" s="2">
        <f t="shared" si="110"/>
        <v>-19500.000000000029</v>
      </c>
      <c r="Q399" s="2">
        <f t="shared" si="103"/>
        <v>735000</v>
      </c>
      <c r="R399" s="2" t="str">
        <f t="shared" si="111"/>
        <v>kai</v>
      </c>
      <c r="S399" s="2" t="str">
        <f t="shared" si="112"/>
        <v>kai</v>
      </c>
      <c r="T399" s="2" t="str">
        <f t="shared" si="113"/>
        <v>kai</v>
      </c>
      <c r="U399" s="2">
        <f t="shared" si="114"/>
        <v>735000</v>
      </c>
      <c r="V399" s="2">
        <f t="shared" si="115"/>
        <v>1080</v>
      </c>
      <c r="W399" s="2">
        <f t="shared" si="118"/>
        <v>117.6</v>
      </c>
      <c r="X399" s="2" t="str">
        <f t="shared" si="116"/>
        <v/>
      </c>
      <c r="Y399" s="6">
        <f t="shared" si="104"/>
        <v>715500</v>
      </c>
      <c r="Z399" s="6">
        <f t="shared" si="105"/>
        <v>0</v>
      </c>
      <c r="AA399" s="4">
        <f>SUM(P399:$P$1480)+$Z$25</f>
        <v>1842500.0000000028</v>
      </c>
      <c r="AB399" s="4">
        <f>SUM(V399:$W$1480)</f>
        <v>642607.92000000027</v>
      </c>
      <c r="AC399" s="4">
        <f t="shared" si="117"/>
        <v>1127000.0000000028</v>
      </c>
    </row>
    <row r="400" spans="1:29" x14ac:dyDescent="0.15">
      <c r="A400" s="22">
        <v>2</v>
      </c>
      <c r="B400" s="1">
        <v>42556</v>
      </c>
      <c r="C400">
        <v>146.80000000000001</v>
      </c>
      <c r="D400">
        <v>147.80000000000001</v>
      </c>
      <c r="E400">
        <v>145</v>
      </c>
      <c r="F400">
        <v>147</v>
      </c>
      <c r="G400">
        <v>135013900</v>
      </c>
      <c r="H400" s="2">
        <f t="shared" si="106"/>
        <v>19847043300</v>
      </c>
      <c r="I400">
        <f t="shared" si="100"/>
        <v>0.59999999999999432</v>
      </c>
      <c r="J400" t="str">
        <f t="shared" si="107"/>
        <v/>
      </c>
      <c r="L400">
        <f t="shared" si="101"/>
        <v>-0.59999999999999432</v>
      </c>
      <c r="M400">
        <f t="shared" si="108"/>
        <v>-0.59999999999999432</v>
      </c>
      <c r="N400">
        <f t="shared" si="109"/>
        <v>0.59999999999999432</v>
      </c>
      <c r="O400" s="2">
        <f t="shared" si="102"/>
        <v>5000</v>
      </c>
      <c r="P400" s="2">
        <f t="shared" si="110"/>
        <v>-2999.9999999999718</v>
      </c>
      <c r="Q400" s="2">
        <f t="shared" si="103"/>
        <v>732000</v>
      </c>
      <c r="R400" s="2" t="str">
        <f t="shared" si="111"/>
        <v>uri</v>
      </c>
      <c r="S400" s="2" t="str">
        <f t="shared" si="112"/>
        <v>kai</v>
      </c>
      <c r="T400" s="2" t="str">
        <f t="shared" si="113"/>
        <v>uri</v>
      </c>
      <c r="U400" s="2" t="str">
        <f t="shared" si="114"/>
        <v/>
      </c>
      <c r="V400" s="2" t="str">
        <f t="shared" si="115"/>
        <v/>
      </c>
      <c r="W400" s="2" t="str">
        <f t="shared" si="118"/>
        <v/>
      </c>
      <c r="X400" s="2">
        <f t="shared" si="116"/>
        <v>58.56</v>
      </c>
      <c r="Y400" s="6">
        <f t="shared" si="104"/>
        <v>735000</v>
      </c>
      <c r="Z400" s="6">
        <f t="shared" si="105"/>
        <v>0</v>
      </c>
      <c r="AA400" s="4">
        <f>SUM(P400:$P$1480)+$Z$25</f>
        <v>1862000.0000000028</v>
      </c>
      <c r="AB400" s="4">
        <f>SUM(V400:$W$1480)</f>
        <v>641410.3200000003</v>
      </c>
      <c r="AC400" s="4">
        <f t="shared" si="117"/>
        <v>1127000.0000000028</v>
      </c>
    </row>
    <row r="401" spans="1:29" x14ac:dyDescent="0.15">
      <c r="A401" s="22">
        <v>2</v>
      </c>
      <c r="B401" s="1">
        <v>42555</v>
      </c>
      <c r="C401">
        <v>147</v>
      </c>
      <c r="D401">
        <v>148</v>
      </c>
      <c r="E401">
        <v>145</v>
      </c>
      <c r="F401">
        <v>146.4</v>
      </c>
      <c r="G401">
        <v>149549600</v>
      </c>
      <c r="H401" s="2">
        <f t="shared" si="106"/>
        <v>21894061440</v>
      </c>
      <c r="I401">
        <f t="shared" si="100"/>
        <v>-1.9000000000000057</v>
      </c>
      <c r="J401" t="str">
        <f t="shared" si="107"/>
        <v>高値割、安値割</v>
      </c>
      <c r="L401">
        <f t="shared" si="101"/>
        <v>1.9000000000000057</v>
      </c>
      <c r="M401">
        <f t="shared" si="108"/>
        <v>1.9000000000000057</v>
      </c>
      <c r="N401">
        <f t="shared" si="109"/>
        <v>-1.9000000000000057</v>
      </c>
      <c r="O401" s="2">
        <f t="shared" si="102"/>
        <v>5000</v>
      </c>
      <c r="P401" s="2">
        <f t="shared" si="110"/>
        <v>9500.0000000000291</v>
      </c>
      <c r="Q401" s="2">
        <f t="shared" si="103"/>
        <v>741500</v>
      </c>
      <c r="R401" s="2" t="str">
        <f t="shared" si="111"/>
        <v>uri</v>
      </c>
      <c r="S401" s="2" t="str">
        <f t="shared" si="112"/>
        <v>kai</v>
      </c>
      <c r="T401" s="2" t="str">
        <f t="shared" si="113"/>
        <v>uri</v>
      </c>
      <c r="U401" s="2">
        <f t="shared" si="114"/>
        <v>741500</v>
      </c>
      <c r="V401" s="2">
        <f t="shared" si="115"/>
        <v>1080</v>
      </c>
      <c r="W401" s="2" t="str">
        <f t="shared" si="118"/>
        <v/>
      </c>
      <c r="X401" s="2">
        <f t="shared" si="116"/>
        <v>118.64</v>
      </c>
      <c r="Y401" s="6">
        <f t="shared" si="104"/>
        <v>732000</v>
      </c>
      <c r="Z401" s="6">
        <f t="shared" si="105"/>
        <v>0</v>
      </c>
      <c r="AA401" s="4">
        <f>SUM(P401:$P$1480)+$Z$25</f>
        <v>1865000.0000000028</v>
      </c>
      <c r="AB401" s="4">
        <f>SUM(V401:$W$1480)</f>
        <v>641410.3200000003</v>
      </c>
      <c r="AC401" s="4">
        <f t="shared" si="117"/>
        <v>1133000.0000000028</v>
      </c>
    </row>
    <row r="402" spans="1:29" x14ac:dyDescent="0.15">
      <c r="A402" s="22">
        <v>2</v>
      </c>
      <c r="B402" s="1">
        <v>42552</v>
      </c>
      <c r="C402">
        <v>149</v>
      </c>
      <c r="D402">
        <v>150.19999999999999</v>
      </c>
      <c r="E402">
        <v>147.19999999999999</v>
      </c>
      <c r="F402">
        <v>148.30000000000001</v>
      </c>
      <c r="G402">
        <v>159552500</v>
      </c>
      <c r="H402" s="2">
        <f t="shared" si="106"/>
        <v>23661635750</v>
      </c>
      <c r="I402">
        <f t="shared" si="100"/>
        <v>0</v>
      </c>
      <c r="J402" t="str">
        <f t="shared" si="107"/>
        <v>高値割、安値割</v>
      </c>
      <c r="L402">
        <f t="shared" si="101"/>
        <v>0</v>
      </c>
      <c r="M402">
        <f t="shared" si="108"/>
        <v>0</v>
      </c>
      <c r="N402">
        <f t="shared" si="109"/>
        <v>0</v>
      </c>
      <c r="O402" s="2">
        <f t="shared" si="102"/>
        <v>5000</v>
      </c>
      <c r="P402" s="2">
        <f t="shared" si="110"/>
        <v>0</v>
      </c>
      <c r="Q402" s="2">
        <f t="shared" si="103"/>
        <v>741500</v>
      </c>
      <c r="R402" s="2" t="str">
        <f t="shared" si="111"/>
        <v>kai</v>
      </c>
      <c r="S402" s="2" t="str">
        <f t="shared" si="112"/>
        <v>uri</v>
      </c>
      <c r="T402" s="2" t="str">
        <f t="shared" si="113"/>
        <v>kai</v>
      </c>
      <c r="U402" s="2" t="str">
        <f t="shared" si="114"/>
        <v/>
      </c>
      <c r="V402" s="2" t="str">
        <f t="shared" si="115"/>
        <v/>
      </c>
      <c r="W402" s="2">
        <f t="shared" si="118"/>
        <v>59.32</v>
      </c>
      <c r="X402" s="2" t="str">
        <f t="shared" si="116"/>
        <v/>
      </c>
      <c r="Y402" s="6">
        <f t="shared" si="104"/>
        <v>741500</v>
      </c>
      <c r="Z402" s="6">
        <f t="shared" si="105"/>
        <v>0</v>
      </c>
      <c r="AA402" s="4">
        <f>SUM(P402:$P$1480)+$Z$25</f>
        <v>1855500.0000000028</v>
      </c>
      <c r="AB402" s="4">
        <f>SUM(V402:$W$1480)</f>
        <v>640330.3200000003</v>
      </c>
      <c r="AC402" s="4">
        <f t="shared" si="117"/>
        <v>1114000.0000000028</v>
      </c>
    </row>
    <row r="403" spans="1:29" x14ac:dyDescent="0.15">
      <c r="A403" s="22">
        <v>2</v>
      </c>
      <c r="B403" s="1">
        <v>42551</v>
      </c>
      <c r="C403">
        <v>152</v>
      </c>
      <c r="D403">
        <v>152.1</v>
      </c>
      <c r="E403">
        <v>148.30000000000001</v>
      </c>
      <c r="F403">
        <v>148.30000000000001</v>
      </c>
      <c r="G403">
        <v>159680900</v>
      </c>
      <c r="H403" s="2">
        <f t="shared" si="106"/>
        <v>23680677470</v>
      </c>
      <c r="I403">
        <f t="shared" si="100"/>
        <v>-0.89999999999997726</v>
      </c>
      <c r="J403" t="str">
        <f t="shared" si="107"/>
        <v>高値超、安値超</v>
      </c>
      <c r="L403">
        <f t="shared" si="101"/>
        <v>-0.89999999999997726</v>
      </c>
      <c r="M403">
        <f t="shared" si="108"/>
        <v>-0.89999999999997726</v>
      </c>
      <c r="N403">
        <f t="shared" si="109"/>
        <v>0.89999999999997726</v>
      </c>
      <c r="O403" s="2">
        <f t="shared" si="102"/>
        <v>5000</v>
      </c>
      <c r="P403" s="2">
        <f t="shared" si="110"/>
        <v>-4499.9999999998863</v>
      </c>
      <c r="Q403" s="2">
        <f t="shared" si="103"/>
        <v>746000</v>
      </c>
      <c r="R403" s="2" t="str">
        <f t="shared" si="111"/>
        <v>kai</v>
      </c>
      <c r="S403" s="2" t="str">
        <f t="shared" si="112"/>
        <v>uri</v>
      </c>
      <c r="T403" s="2" t="str">
        <f t="shared" si="113"/>
        <v>kai</v>
      </c>
      <c r="U403" s="2">
        <f t="shared" si="114"/>
        <v>746000</v>
      </c>
      <c r="V403" s="2">
        <f t="shared" si="115"/>
        <v>1080</v>
      </c>
      <c r="W403" s="2">
        <f t="shared" si="118"/>
        <v>119.36</v>
      </c>
      <c r="X403" s="2" t="str">
        <f t="shared" si="116"/>
        <v/>
      </c>
      <c r="Y403" s="6">
        <f t="shared" si="104"/>
        <v>741500</v>
      </c>
      <c r="Z403" s="6">
        <f t="shared" si="105"/>
        <v>0</v>
      </c>
      <c r="AA403" s="4">
        <f>SUM(P403:$P$1480)+$Z$25</f>
        <v>1855500.0000000028</v>
      </c>
      <c r="AB403" s="4">
        <f>SUM(V403:$W$1480)</f>
        <v>640271.00000000023</v>
      </c>
      <c r="AC403" s="4">
        <f t="shared" si="117"/>
        <v>1114000.0000000028</v>
      </c>
    </row>
    <row r="404" spans="1:29" x14ac:dyDescent="0.15">
      <c r="A404" s="22">
        <v>2</v>
      </c>
      <c r="B404" s="1">
        <v>42550</v>
      </c>
      <c r="C404">
        <v>150.19999999999999</v>
      </c>
      <c r="D404">
        <v>150.9</v>
      </c>
      <c r="E404">
        <v>147.4</v>
      </c>
      <c r="F404">
        <v>149.19999999999999</v>
      </c>
      <c r="G404">
        <v>183232700</v>
      </c>
      <c r="H404" s="2">
        <f t="shared" si="106"/>
        <v>27338318839.999996</v>
      </c>
      <c r="I404">
        <f t="shared" si="100"/>
        <v>2.6999999999999886</v>
      </c>
      <c r="J404" t="str">
        <f t="shared" si="107"/>
        <v>高値超、安値超</v>
      </c>
      <c r="L404">
        <f t="shared" si="101"/>
        <v>-2.6999999999999886</v>
      </c>
      <c r="M404">
        <f t="shared" si="108"/>
        <v>-2.6999999999999886</v>
      </c>
      <c r="N404">
        <f t="shared" si="109"/>
        <v>2.6999999999999886</v>
      </c>
      <c r="O404" s="2">
        <f t="shared" si="102"/>
        <v>5000</v>
      </c>
      <c r="P404" s="2">
        <f t="shared" si="110"/>
        <v>-13499.999999999944</v>
      </c>
      <c r="Q404" s="2">
        <f t="shared" si="103"/>
        <v>732500</v>
      </c>
      <c r="R404" s="2" t="str">
        <f t="shared" si="111"/>
        <v>uri</v>
      </c>
      <c r="S404" s="2" t="str">
        <f t="shared" si="112"/>
        <v>kai</v>
      </c>
      <c r="T404" s="2" t="str">
        <f t="shared" si="113"/>
        <v>uri</v>
      </c>
      <c r="U404" s="2" t="str">
        <f t="shared" si="114"/>
        <v/>
      </c>
      <c r="V404" s="2" t="str">
        <f t="shared" si="115"/>
        <v/>
      </c>
      <c r="W404" s="2" t="str">
        <f t="shared" si="118"/>
        <v/>
      </c>
      <c r="X404" s="2">
        <f t="shared" si="116"/>
        <v>58.6</v>
      </c>
      <c r="Y404" s="6">
        <f t="shared" si="104"/>
        <v>746000</v>
      </c>
      <c r="Z404" s="6">
        <f t="shared" si="105"/>
        <v>0</v>
      </c>
      <c r="AA404" s="4">
        <f>SUM(P404:$P$1480)+$Z$25</f>
        <v>1860000.0000000026</v>
      </c>
      <c r="AB404" s="4">
        <f>SUM(V404:$W$1480)</f>
        <v>639071.64000000036</v>
      </c>
      <c r="AC404" s="4">
        <f t="shared" si="117"/>
        <v>1114000.0000000026</v>
      </c>
    </row>
    <row r="405" spans="1:29" x14ac:dyDescent="0.15">
      <c r="A405" s="22">
        <v>2</v>
      </c>
      <c r="B405" s="1">
        <v>42549</v>
      </c>
      <c r="C405">
        <v>146.4</v>
      </c>
      <c r="D405">
        <v>148</v>
      </c>
      <c r="E405">
        <v>142.6</v>
      </c>
      <c r="F405">
        <v>146.5</v>
      </c>
      <c r="G405">
        <v>284803100</v>
      </c>
      <c r="H405" s="2">
        <f t="shared" si="106"/>
        <v>41723654150</v>
      </c>
      <c r="I405">
        <f t="shared" si="100"/>
        <v>-2.8000000000000114</v>
      </c>
      <c r="J405" t="str">
        <f t="shared" si="107"/>
        <v>高値割、安値割</v>
      </c>
      <c r="L405">
        <f t="shared" si="101"/>
        <v>2.8000000000000114</v>
      </c>
      <c r="M405">
        <f t="shared" si="108"/>
        <v>2.8000000000000114</v>
      </c>
      <c r="N405">
        <f t="shared" si="109"/>
        <v>-2.8000000000000114</v>
      </c>
      <c r="O405" s="2">
        <f t="shared" si="102"/>
        <v>5000</v>
      </c>
      <c r="P405" s="2">
        <f t="shared" si="110"/>
        <v>14000.000000000056</v>
      </c>
      <c r="Q405" s="2">
        <f t="shared" si="103"/>
        <v>746500</v>
      </c>
      <c r="R405" s="2" t="str">
        <f t="shared" si="111"/>
        <v>uri</v>
      </c>
      <c r="S405" s="2" t="str">
        <f t="shared" si="112"/>
        <v>kai</v>
      </c>
      <c r="T405" s="2" t="str">
        <f t="shared" si="113"/>
        <v>uri</v>
      </c>
      <c r="U405" s="2">
        <f t="shared" si="114"/>
        <v>746500</v>
      </c>
      <c r="V405" s="2">
        <f t="shared" si="115"/>
        <v>1080</v>
      </c>
      <c r="W405" s="2" t="str">
        <f t="shared" si="118"/>
        <v/>
      </c>
      <c r="X405" s="2">
        <f t="shared" si="116"/>
        <v>119.44</v>
      </c>
      <c r="Y405" s="6">
        <f t="shared" si="104"/>
        <v>732500</v>
      </c>
      <c r="Z405" s="6">
        <f t="shared" si="105"/>
        <v>0</v>
      </c>
      <c r="AA405" s="4">
        <f>SUM(P405:$P$1480)+$Z$25</f>
        <v>1873500.0000000026</v>
      </c>
      <c r="AB405" s="4">
        <f>SUM(V405:$W$1480)</f>
        <v>639071.64000000036</v>
      </c>
      <c r="AC405" s="4">
        <f t="shared" si="117"/>
        <v>1141000.0000000026</v>
      </c>
    </row>
    <row r="406" spans="1:29" x14ac:dyDescent="0.15">
      <c r="A406" s="22">
        <v>2</v>
      </c>
      <c r="B406" s="1">
        <v>42548</v>
      </c>
      <c r="C406">
        <v>151.9</v>
      </c>
      <c r="D406">
        <v>152.69999999999999</v>
      </c>
      <c r="E406">
        <v>148.19999999999999</v>
      </c>
      <c r="F406">
        <v>149.30000000000001</v>
      </c>
      <c r="G406">
        <v>217519900</v>
      </c>
      <c r="H406" s="2">
        <f t="shared" si="106"/>
        <v>32475721070.000004</v>
      </c>
      <c r="I406">
        <f t="shared" si="100"/>
        <v>-3.6999999999999886</v>
      </c>
      <c r="J406" t="str">
        <f t="shared" si="107"/>
        <v>高値割、安値割</v>
      </c>
      <c r="L406">
        <f t="shared" si="101"/>
        <v>-3.6999999999999886</v>
      </c>
      <c r="M406">
        <f t="shared" si="108"/>
        <v>-3.6999999999999886</v>
      </c>
      <c r="N406">
        <f t="shared" si="109"/>
        <v>-3.6999999999999886</v>
      </c>
      <c r="O406" s="2">
        <f t="shared" si="102"/>
        <v>5000</v>
      </c>
      <c r="P406" s="2">
        <f t="shared" si="110"/>
        <v>-18499.999999999942</v>
      </c>
      <c r="Q406" s="2">
        <f t="shared" si="103"/>
        <v>765000</v>
      </c>
      <c r="R406" s="2" t="str">
        <f t="shared" si="111"/>
        <v>kai</v>
      </c>
      <c r="S406" s="2" t="str">
        <f t="shared" si="112"/>
        <v>kai</v>
      </c>
      <c r="T406" s="2" t="str">
        <f t="shared" si="113"/>
        <v>kai</v>
      </c>
      <c r="U406" s="2" t="str">
        <f t="shared" si="114"/>
        <v/>
      </c>
      <c r="V406" s="2" t="str">
        <f t="shared" si="115"/>
        <v/>
      </c>
      <c r="W406" s="2">
        <f t="shared" si="118"/>
        <v>61.2</v>
      </c>
      <c r="X406" s="2" t="str">
        <f t="shared" si="116"/>
        <v/>
      </c>
      <c r="Y406" s="6">
        <f t="shared" si="104"/>
        <v>746500</v>
      </c>
      <c r="Z406" s="6">
        <f t="shared" si="105"/>
        <v>0</v>
      </c>
      <c r="AA406" s="4">
        <f>SUM(P406:$P$1480)+$Z$25</f>
        <v>1859500.0000000026</v>
      </c>
      <c r="AB406" s="4">
        <f>SUM(V406:$W$1480)</f>
        <v>637991.64000000013</v>
      </c>
      <c r="AC406" s="4">
        <f t="shared" si="117"/>
        <v>1113000.0000000026</v>
      </c>
    </row>
    <row r="407" spans="1:29" x14ac:dyDescent="0.15">
      <c r="A407" s="22">
        <v>2</v>
      </c>
      <c r="B407" s="1">
        <v>42545</v>
      </c>
      <c r="C407">
        <v>165.1</v>
      </c>
      <c r="D407">
        <v>165.2</v>
      </c>
      <c r="E407">
        <v>150.1</v>
      </c>
      <c r="F407">
        <v>153</v>
      </c>
      <c r="G407">
        <v>350381400</v>
      </c>
      <c r="H407" s="2">
        <f t="shared" si="106"/>
        <v>53608354200</v>
      </c>
      <c r="I407">
        <f t="shared" si="100"/>
        <v>-10.5</v>
      </c>
      <c r="J407" t="str">
        <f t="shared" si="107"/>
        <v/>
      </c>
      <c r="L407">
        <f t="shared" si="101"/>
        <v>-10.5</v>
      </c>
      <c r="M407">
        <f t="shared" si="108"/>
        <v>-10.5</v>
      </c>
      <c r="N407">
        <f t="shared" si="109"/>
        <v>10.5</v>
      </c>
      <c r="O407" s="2">
        <f t="shared" si="102"/>
        <v>5000</v>
      </c>
      <c r="P407" s="2">
        <f t="shared" si="110"/>
        <v>-52500</v>
      </c>
      <c r="Q407" s="2">
        <f t="shared" si="103"/>
        <v>817500</v>
      </c>
      <c r="R407" s="2" t="str">
        <f t="shared" si="111"/>
        <v>kai</v>
      </c>
      <c r="S407" s="2" t="str">
        <f t="shared" si="112"/>
        <v>uri</v>
      </c>
      <c r="T407" s="2" t="str">
        <f t="shared" si="113"/>
        <v>kai</v>
      </c>
      <c r="U407" s="2" t="str">
        <f t="shared" si="114"/>
        <v/>
      </c>
      <c r="V407" s="2" t="str">
        <f t="shared" si="115"/>
        <v/>
      </c>
      <c r="W407" s="2">
        <f t="shared" si="118"/>
        <v>65.400000000000006</v>
      </c>
      <c r="X407" s="2" t="str">
        <f t="shared" si="116"/>
        <v/>
      </c>
      <c r="Y407" s="6">
        <f t="shared" si="104"/>
        <v>765000</v>
      </c>
      <c r="Z407" s="6">
        <f t="shared" si="105"/>
        <v>0</v>
      </c>
      <c r="AA407" s="4">
        <f>SUM(P407:$P$1480)+$Z$25</f>
        <v>1878000.0000000023</v>
      </c>
      <c r="AB407" s="4">
        <f>SUM(V407:$W$1480)</f>
        <v>637930.44000000018</v>
      </c>
      <c r="AC407" s="4">
        <f t="shared" si="117"/>
        <v>1113000.0000000023</v>
      </c>
    </row>
    <row r="408" spans="1:29" x14ac:dyDescent="0.15">
      <c r="A408" s="22">
        <v>2</v>
      </c>
      <c r="B408" s="1">
        <v>42544</v>
      </c>
      <c r="C408">
        <v>160.1</v>
      </c>
      <c r="D408">
        <v>163.9</v>
      </c>
      <c r="E408">
        <v>159.69999999999999</v>
      </c>
      <c r="F408">
        <v>163.5</v>
      </c>
      <c r="G408">
        <v>96738800</v>
      </c>
      <c r="H408" s="2">
        <f t="shared" si="106"/>
        <v>15816793800</v>
      </c>
      <c r="I408">
        <f t="shared" si="100"/>
        <v>3.3000000000000114</v>
      </c>
      <c r="J408" t="str">
        <f t="shared" si="107"/>
        <v>高値超、安値超</v>
      </c>
      <c r="L408">
        <f t="shared" si="101"/>
        <v>3.3000000000000114</v>
      </c>
      <c r="M408">
        <f t="shared" si="108"/>
        <v>3.3000000000000114</v>
      </c>
      <c r="N408">
        <f t="shared" si="109"/>
        <v>3.3000000000000114</v>
      </c>
      <c r="O408" s="2">
        <f t="shared" si="102"/>
        <v>5000</v>
      </c>
      <c r="P408" s="2">
        <f t="shared" si="110"/>
        <v>16500.000000000058</v>
      </c>
      <c r="Q408" s="2">
        <f t="shared" si="103"/>
        <v>801000</v>
      </c>
      <c r="R408" s="2" t="str">
        <f t="shared" si="111"/>
        <v>kai</v>
      </c>
      <c r="S408" s="2" t="str">
        <f t="shared" si="112"/>
        <v>kai</v>
      </c>
      <c r="T408" s="2" t="str">
        <f t="shared" si="113"/>
        <v>kai</v>
      </c>
      <c r="U408" s="2">
        <f t="shared" si="114"/>
        <v>801000</v>
      </c>
      <c r="V408" s="2">
        <f t="shared" si="115"/>
        <v>1080</v>
      </c>
      <c r="W408" s="2">
        <f t="shared" si="118"/>
        <v>128.16</v>
      </c>
      <c r="X408" s="2" t="str">
        <f t="shared" si="116"/>
        <v/>
      </c>
      <c r="Y408" s="6">
        <f t="shared" si="104"/>
        <v>817500</v>
      </c>
      <c r="Z408" s="6">
        <f t="shared" si="105"/>
        <v>0</v>
      </c>
      <c r="AA408" s="4">
        <f>SUM(P408:$P$1480)+$Z$25</f>
        <v>1930500.0000000019</v>
      </c>
      <c r="AB408" s="4">
        <f>SUM(V408:$W$1480)</f>
        <v>637865.04000000015</v>
      </c>
      <c r="AC408" s="4">
        <f t="shared" si="117"/>
        <v>1113000.0000000019</v>
      </c>
    </row>
    <row r="409" spans="1:29" x14ac:dyDescent="0.15">
      <c r="A409" s="22">
        <v>2</v>
      </c>
      <c r="B409" s="1">
        <v>42543</v>
      </c>
      <c r="C409">
        <v>160.9</v>
      </c>
      <c r="D409">
        <v>161.5</v>
      </c>
      <c r="E409">
        <v>159.19999999999999</v>
      </c>
      <c r="F409">
        <v>160.19999999999999</v>
      </c>
      <c r="G409">
        <v>87441900</v>
      </c>
      <c r="H409" s="2">
        <f t="shared" si="106"/>
        <v>14008192379.999998</v>
      </c>
      <c r="I409">
        <f t="shared" si="100"/>
        <v>-1</v>
      </c>
      <c r="J409" t="str">
        <f t="shared" si="107"/>
        <v/>
      </c>
      <c r="L409">
        <f t="shared" si="101"/>
        <v>1</v>
      </c>
      <c r="M409">
        <f t="shared" si="108"/>
        <v>1</v>
      </c>
      <c r="N409">
        <f t="shared" si="109"/>
        <v>-1</v>
      </c>
      <c r="O409" s="2">
        <f t="shared" si="102"/>
        <v>5000</v>
      </c>
      <c r="P409" s="2">
        <f t="shared" si="110"/>
        <v>5000</v>
      </c>
      <c r="Q409" s="2">
        <f t="shared" si="103"/>
        <v>806000</v>
      </c>
      <c r="R409" s="2" t="str">
        <f t="shared" si="111"/>
        <v>uri</v>
      </c>
      <c r="S409" s="2" t="str">
        <f t="shared" si="112"/>
        <v>kai</v>
      </c>
      <c r="T409" s="2" t="str">
        <f t="shared" si="113"/>
        <v>uri</v>
      </c>
      <c r="U409" s="2">
        <f t="shared" si="114"/>
        <v>806000</v>
      </c>
      <c r="V409" s="2">
        <f t="shared" si="115"/>
        <v>1080</v>
      </c>
      <c r="W409" s="2" t="str">
        <f t="shared" si="118"/>
        <v/>
      </c>
      <c r="X409" s="2">
        <f t="shared" si="116"/>
        <v>128.96</v>
      </c>
      <c r="Y409" s="6">
        <f t="shared" si="104"/>
        <v>801000</v>
      </c>
      <c r="Z409" s="6">
        <f t="shared" si="105"/>
        <v>0</v>
      </c>
      <c r="AA409" s="4">
        <f>SUM(P409:$P$1480)+$Z$25</f>
        <v>1914000.0000000023</v>
      </c>
      <c r="AB409" s="4">
        <f>SUM(V409:$W$1480)</f>
        <v>636656.88000000024</v>
      </c>
      <c r="AC409" s="4">
        <f t="shared" si="117"/>
        <v>1113000.0000000023</v>
      </c>
    </row>
    <row r="410" spans="1:29" x14ac:dyDescent="0.15">
      <c r="A410" s="22">
        <v>2</v>
      </c>
      <c r="B410" s="1">
        <v>42542</v>
      </c>
      <c r="C410">
        <v>158.9</v>
      </c>
      <c r="D410">
        <v>161.9</v>
      </c>
      <c r="E410">
        <v>157</v>
      </c>
      <c r="F410">
        <v>161.19999999999999</v>
      </c>
      <c r="G410">
        <v>124057200</v>
      </c>
      <c r="H410" s="2">
        <f t="shared" si="106"/>
        <v>19998020640</v>
      </c>
      <c r="I410">
        <f t="shared" ref="I410:I473" si="119">IF(F411="","",F410-F411)</f>
        <v>0.5</v>
      </c>
      <c r="J410" t="str">
        <f t="shared" si="107"/>
        <v>高値割、安値割</v>
      </c>
      <c r="L410">
        <f t="shared" ref="L410:L473" si="120">IF($M$25&gt;$N$25,M410,N410)</f>
        <v>0.5</v>
      </c>
      <c r="M410">
        <f t="shared" si="108"/>
        <v>0.5</v>
      </c>
      <c r="N410">
        <f t="shared" si="109"/>
        <v>-0.5</v>
      </c>
      <c r="O410" s="2">
        <f t="shared" ref="O410:O473" si="121">$B$3*1</f>
        <v>5000</v>
      </c>
      <c r="P410" s="2">
        <f t="shared" si="110"/>
        <v>2500</v>
      </c>
      <c r="Q410" s="2">
        <f t="shared" ref="Q410:Q473" si="122">IF(L411&lt;&gt;"",F411*O410,0)</f>
        <v>803500</v>
      </c>
      <c r="R410" s="2" t="str">
        <f t="shared" si="111"/>
        <v>kai</v>
      </c>
      <c r="S410" s="2" t="str">
        <f t="shared" si="112"/>
        <v>uri</v>
      </c>
      <c r="T410" s="2" t="str">
        <f t="shared" si="113"/>
        <v>kai</v>
      </c>
      <c r="U410" s="2" t="str">
        <f t="shared" si="114"/>
        <v/>
      </c>
      <c r="V410" s="2" t="str">
        <f t="shared" si="115"/>
        <v/>
      </c>
      <c r="W410" s="2">
        <f t="shared" si="118"/>
        <v>64.28</v>
      </c>
      <c r="X410" s="2" t="str">
        <f t="shared" si="116"/>
        <v/>
      </c>
      <c r="Y410" s="6">
        <f t="shared" ref="Y410:Y473" si="123">+F410*$B$3</f>
        <v>806000</v>
      </c>
      <c r="Z410" s="6">
        <f t="shared" ref="Z410:Z473" si="124">IF(AND(Y410&gt;0,Y411=0),Y410,0)</f>
        <v>0</v>
      </c>
      <c r="AA410" s="4">
        <f>SUM(P410:$P$1480)+$Z$25</f>
        <v>1909000.0000000026</v>
      </c>
      <c r="AB410" s="4">
        <f>SUM(V410:$W$1480)</f>
        <v>635576.88000000024</v>
      </c>
      <c r="AC410" s="4">
        <f t="shared" si="117"/>
        <v>1103000.0000000026</v>
      </c>
    </row>
    <row r="411" spans="1:29" x14ac:dyDescent="0.15">
      <c r="A411" s="22">
        <v>2</v>
      </c>
      <c r="B411" s="1">
        <v>42541</v>
      </c>
      <c r="C411">
        <v>159.4</v>
      </c>
      <c r="D411">
        <v>162</v>
      </c>
      <c r="E411">
        <v>158.80000000000001</v>
      </c>
      <c r="F411">
        <v>160.69999999999999</v>
      </c>
      <c r="G411">
        <v>129313100</v>
      </c>
      <c r="H411" s="2">
        <f t="shared" ref="H411:H474" si="125">+F411*G411</f>
        <v>20780615170</v>
      </c>
      <c r="I411">
        <f t="shared" si="119"/>
        <v>2.5999999999999943</v>
      </c>
      <c r="J411" t="str">
        <f t="shared" ref="J411:J474" si="126">IF(AND(D411&lt;D412,E411&lt;E412,AVERAGE(H411:H420)&gt;50000000),"高値割、安値割",IF(AND(D411&gt;D412,E411&gt;E412,AVERAGE(H411:H420)&gt;50000000),"高値超、安値超",""))</f>
        <v>高値超、安値超</v>
      </c>
      <c r="L411">
        <f t="shared" si="120"/>
        <v>2.5999999999999943</v>
      </c>
      <c r="M411">
        <f t="shared" ref="M411:M474" si="127">IF(F412="",0,IF(J412="高値割、安値割",F412-F411,-F412+F411))</f>
        <v>2.5999999999999943</v>
      </c>
      <c r="N411">
        <f t="shared" ref="N411:N474" si="128">IF(F412="",0,IF(J412&lt;&gt;"高値超、安値超",-F412+F411,F412-F411))</f>
        <v>2.5999999999999943</v>
      </c>
      <c r="O411" s="2">
        <f t="shared" si="121"/>
        <v>5000</v>
      </c>
      <c r="P411" s="2">
        <f t="shared" ref="P411:P474" si="129">IF(L411&lt;&gt;"",L411*O411,"")</f>
        <v>12999.999999999971</v>
      </c>
      <c r="Q411" s="2">
        <f t="shared" si="122"/>
        <v>790500</v>
      </c>
      <c r="R411" s="2" t="str">
        <f t="shared" ref="R411:R474" si="130">IF(J412="高値割、安値割","uri","kai")</f>
        <v>kai</v>
      </c>
      <c r="S411" s="2" t="str">
        <f t="shared" ref="S411:S474" si="131">IF(J412="高値超、安値超","uri","kai")</f>
        <v>kai</v>
      </c>
      <c r="T411" s="2" t="str">
        <f t="shared" ref="T411:T474" si="132">IF($M$25&gt;$N$25,R411,S411)</f>
        <v>kai</v>
      </c>
      <c r="U411" s="2" t="str">
        <f t="shared" ref="U411:U474" si="133">IF(T411&lt;&gt;T412,Q411*1,"")</f>
        <v/>
      </c>
      <c r="V411" s="2" t="str">
        <f t="shared" ref="V411:V474" si="134">IF(U411="","",IF(U411&lt;$AD$26,$AE$26,IF(U411&lt;$AD$27,$AE$27,IF(U411&lt;$AD$28,$AE$28,IF(U411&lt;$AD$29,$AE$29,IF(U411&lt;$AD$30,$AE$30,IF(U411&lt;$AD$31,$AE$31,$AE$32))))))*2)</f>
        <v/>
      </c>
      <c r="W411" s="2">
        <f t="shared" si="118"/>
        <v>63.24</v>
      </c>
      <c r="X411" s="2" t="str">
        <f t="shared" ref="X411:X474" si="135">IF(AND(T412&lt;&gt;"uri",T411="uri"),Q411*2%/250*2,IF(AND(T412="uri",T411="uri"),Q411*2%/250,""))</f>
        <v/>
      </c>
      <c r="Y411" s="6">
        <f t="shared" si="123"/>
        <v>803500</v>
      </c>
      <c r="Z411" s="6">
        <f t="shared" si="124"/>
        <v>0</v>
      </c>
      <c r="AA411" s="4">
        <f>SUM(P411:$P$1480)+$Z$25</f>
        <v>1906500.0000000026</v>
      </c>
      <c r="AB411" s="4">
        <f>SUM(V411:$W$1480)</f>
        <v>635512.60000000021</v>
      </c>
      <c r="AC411" s="4">
        <f t="shared" ref="AC411:AC474" si="136">+AA411-Y411</f>
        <v>1103000.0000000026</v>
      </c>
    </row>
    <row r="412" spans="1:29" x14ac:dyDescent="0.15">
      <c r="A412" s="22">
        <v>2</v>
      </c>
      <c r="B412" s="1">
        <v>42538</v>
      </c>
      <c r="C412">
        <v>157.69999999999999</v>
      </c>
      <c r="D412">
        <v>158.6</v>
      </c>
      <c r="E412">
        <v>155.6</v>
      </c>
      <c r="F412">
        <v>158.1</v>
      </c>
      <c r="G412">
        <v>142613400</v>
      </c>
      <c r="H412" s="2">
        <f t="shared" si="125"/>
        <v>22547178540</v>
      </c>
      <c r="I412">
        <f t="shared" si="119"/>
        <v>2.5</v>
      </c>
      <c r="J412" t="str">
        <f t="shared" si="126"/>
        <v/>
      </c>
      <c r="L412">
        <f t="shared" si="120"/>
        <v>2.5</v>
      </c>
      <c r="M412">
        <f t="shared" si="127"/>
        <v>2.5</v>
      </c>
      <c r="N412">
        <f t="shared" si="128"/>
        <v>2.5</v>
      </c>
      <c r="O412" s="2">
        <f t="shared" si="121"/>
        <v>5000</v>
      </c>
      <c r="P412" s="2">
        <f t="shared" si="129"/>
        <v>12500</v>
      </c>
      <c r="Q412" s="2">
        <f t="shared" si="122"/>
        <v>778000</v>
      </c>
      <c r="R412" s="2" t="str">
        <f t="shared" si="130"/>
        <v>kai</v>
      </c>
      <c r="S412" s="2" t="str">
        <f t="shared" si="131"/>
        <v>kai</v>
      </c>
      <c r="T412" s="2" t="str">
        <f t="shared" si="132"/>
        <v>kai</v>
      </c>
      <c r="U412" s="2" t="str">
        <f t="shared" si="133"/>
        <v/>
      </c>
      <c r="V412" s="2" t="str">
        <f t="shared" si="134"/>
        <v/>
      </c>
      <c r="W412" s="2">
        <f t="shared" si="118"/>
        <v>62.24</v>
      </c>
      <c r="X412" s="2" t="str">
        <f t="shared" si="135"/>
        <v/>
      </c>
      <c r="Y412" s="6">
        <f t="shared" si="123"/>
        <v>790500</v>
      </c>
      <c r="Z412" s="6">
        <f t="shared" si="124"/>
        <v>0</v>
      </c>
      <c r="AA412" s="4">
        <f>SUM(P412:$P$1480)+$Z$25</f>
        <v>1893500.0000000026</v>
      </c>
      <c r="AB412" s="4">
        <f>SUM(V412:$W$1480)</f>
        <v>635449.36000000022</v>
      </c>
      <c r="AC412" s="4">
        <f t="shared" si="136"/>
        <v>1103000.0000000026</v>
      </c>
    </row>
    <row r="413" spans="1:29" x14ac:dyDescent="0.15">
      <c r="A413" s="22">
        <v>2</v>
      </c>
      <c r="B413" s="1">
        <v>42537</v>
      </c>
      <c r="C413">
        <v>157</v>
      </c>
      <c r="D413">
        <v>158.6</v>
      </c>
      <c r="E413">
        <v>154.69999999999999</v>
      </c>
      <c r="F413">
        <v>155.6</v>
      </c>
      <c r="G413">
        <v>158954300</v>
      </c>
      <c r="H413" s="2">
        <f t="shared" si="125"/>
        <v>24733289080</v>
      </c>
      <c r="I413">
        <f t="shared" si="119"/>
        <v>-1.7000000000000171</v>
      </c>
      <c r="J413" t="str">
        <f t="shared" si="126"/>
        <v/>
      </c>
      <c r="L413">
        <f t="shared" si="120"/>
        <v>-1.7000000000000171</v>
      </c>
      <c r="M413">
        <f t="shared" si="127"/>
        <v>-1.7000000000000171</v>
      </c>
      <c r="N413">
        <f t="shared" si="128"/>
        <v>-1.7000000000000171</v>
      </c>
      <c r="O413" s="2">
        <f t="shared" si="121"/>
        <v>5000</v>
      </c>
      <c r="P413" s="2">
        <f t="shared" si="129"/>
        <v>-8500.0000000000855</v>
      </c>
      <c r="Q413" s="2">
        <f t="shared" si="122"/>
        <v>786500</v>
      </c>
      <c r="R413" s="2" t="str">
        <f t="shared" si="130"/>
        <v>kai</v>
      </c>
      <c r="S413" s="2" t="str">
        <f t="shared" si="131"/>
        <v>kai</v>
      </c>
      <c r="T413" s="2" t="str">
        <f t="shared" si="132"/>
        <v>kai</v>
      </c>
      <c r="U413" s="2">
        <f t="shared" si="133"/>
        <v>786500</v>
      </c>
      <c r="V413" s="2">
        <f t="shared" si="134"/>
        <v>1080</v>
      </c>
      <c r="W413" s="2">
        <f t="shared" si="118"/>
        <v>125.84</v>
      </c>
      <c r="X413" s="2" t="str">
        <f t="shared" si="135"/>
        <v/>
      </c>
      <c r="Y413" s="6">
        <f t="shared" si="123"/>
        <v>778000</v>
      </c>
      <c r="Z413" s="6">
        <f t="shared" si="124"/>
        <v>0</v>
      </c>
      <c r="AA413" s="4">
        <f>SUM(P413:$P$1480)+$Z$25</f>
        <v>1881000.0000000023</v>
      </c>
      <c r="AB413" s="4">
        <f>SUM(V413:$W$1480)</f>
        <v>635387.12000000023</v>
      </c>
      <c r="AC413" s="4">
        <f t="shared" si="136"/>
        <v>1103000.0000000023</v>
      </c>
    </row>
    <row r="414" spans="1:29" x14ac:dyDescent="0.15">
      <c r="A414" s="22">
        <v>2</v>
      </c>
      <c r="B414" s="1">
        <v>42536</v>
      </c>
      <c r="C414">
        <v>155.19999999999999</v>
      </c>
      <c r="D414">
        <v>159.30000000000001</v>
      </c>
      <c r="E414">
        <v>154.30000000000001</v>
      </c>
      <c r="F414">
        <v>157.30000000000001</v>
      </c>
      <c r="G414">
        <v>136134100</v>
      </c>
      <c r="H414" s="2">
        <f t="shared" si="125"/>
        <v>21413893930</v>
      </c>
      <c r="I414">
        <f t="shared" si="119"/>
        <v>0.80000000000001137</v>
      </c>
      <c r="J414" t="str">
        <f t="shared" si="126"/>
        <v/>
      </c>
      <c r="L414">
        <f t="shared" si="120"/>
        <v>-0.80000000000001137</v>
      </c>
      <c r="M414">
        <f t="shared" si="127"/>
        <v>-0.80000000000001137</v>
      </c>
      <c r="N414">
        <f t="shared" si="128"/>
        <v>0.80000000000001137</v>
      </c>
      <c r="O414" s="2">
        <f t="shared" si="121"/>
        <v>5000</v>
      </c>
      <c r="P414" s="2">
        <f t="shared" si="129"/>
        <v>-4000.0000000000568</v>
      </c>
      <c r="Q414" s="2">
        <f t="shared" si="122"/>
        <v>782500</v>
      </c>
      <c r="R414" s="2" t="str">
        <f t="shared" si="130"/>
        <v>uri</v>
      </c>
      <c r="S414" s="2" t="str">
        <f t="shared" si="131"/>
        <v>kai</v>
      </c>
      <c r="T414" s="2" t="str">
        <f t="shared" si="132"/>
        <v>uri</v>
      </c>
      <c r="U414" s="2" t="str">
        <f t="shared" si="133"/>
        <v/>
      </c>
      <c r="V414" s="2" t="str">
        <f t="shared" si="134"/>
        <v/>
      </c>
      <c r="W414" s="2" t="str">
        <f t="shared" si="118"/>
        <v/>
      </c>
      <c r="X414" s="2">
        <f t="shared" si="135"/>
        <v>62.6</v>
      </c>
      <c r="Y414" s="6">
        <f t="shared" si="123"/>
        <v>786500</v>
      </c>
      <c r="Z414" s="6">
        <f t="shared" si="124"/>
        <v>0</v>
      </c>
      <c r="AA414" s="4">
        <f>SUM(P414:$P$1480)+$Z$25</f>
        <v>1889500.0000000023</v>
      </c>
      <c r="AB414" s="4">
        <f>SUM(V414:$W$1480)</f>
        <v>634181.28000000026</v>
      </c>
      <c r="AC414" s="4">
        <f t="shared" si="136"/>
        <v>1103000.0000000023</v>
      </c>
    </row>
    <row r="415" spans="1:29" x14ac:dyDescent="0.15">
      <c r="A415" s="22">
        <v>2</v>
      </c>
      <c r="B415" s="1">
        <v>42535</v>
      </c>
      <c r="C415">
        <v>157</v>
      </c>
      <c r="D415">
        <v>157.6</v>
      </c>
      <c r="E415">
        <v>154.69999999999999</v>
      </c>
      <c r="F415">
        <v>156.5</v>
      </c>
      <c r="G415">
        <v>126910400</v>
      </c>
      <c r="H415" s="2">
        <f t="shared" si="125"/>
        <v>19861477600</v>
      </c>
      <c r="I415">
        <f t="shared" si="119"/>
        <v>-2</v>
      </c>
      <c r="J415" t="str">
        <f t="shared" si="126"/>
        <v>高値割、安値割</v>
      </c>
      <c r="L415">
        <f t="shared" si="120"/>
        <v>2</v>
      </c>
      <c r="M415">
        <f t="shared" si="127"/>
        <v>2</v>
      </c>
      <c r="N415">
        <f t="shared" si="128"/>
        <v>-2</v>
      </c>
      <c r="O415" s="2">
        <f t="shared" si="121"/>
        <v>5000</v>
      </c>
      <c r="P415" s="2">
        <f t="shared" si="129"/>
        <v>10000</v>
      </c>
      <c r="Q415" s="2">
        <f t="shared" si="122"/>
        <v>792500</v>
      </c>
      <c r="R415" s="2" t="str">
        <f t="shared" si="130"/>
        <v>uri</v>
      </c>
      <c r="S415" s="2" t="str">
        <f t="shared" si="131"/>
        <v>kai</v>
      </c>
      <c r="T415" s="2" t="str">
        <f t="shared" si="132"/>
        <v>uri</v>
      </c>
      <c r="U415" s="2" t="str">
        <f t="shared" si="133"/>
        <v/>
      </c>
      <c r="V415" s="2" t="str">
        <f t="shared" si="134"/>
        <v/>
      </c>
      <c r="W415" s="2" t="str">
        <f t="shared" si="118"/>
        <v/>
      </c>
      <c r="X415" s="2">
        <f t="shared" si="135"/>
        <v>63.4</v>
      </c>
      <c r="Y415" s="6">
        <f t="shared" si="123"/>
        <v>782500</v>
      </c>
      <c r="Z415" s="6">
        <f t="shared" si="124"/>
        <v>0</v>
      </c>
      <c r="AA415" s="4">
        <f>SUM(P415:$P$1480)+$Z$25</f>
        <v>1893500.0000000026</v>
      </c>
      <c r="AB415" s="4">
        <f>SUM(V415:$W$1480)</f>
        <v>634181.28000000026</v>
      </c>
      <c r="AC415" s="4">
        <f t="shared" si="136"/>
        <v>1111000.0000000026</v>
      </c>
    </row>
    <row r="416" spans="1:29" x14ac:dyDescent="0.15">
      <c r="A416" s="22">
        <v>2</v>
      </c>
      <c r="B416" s="1">
        <v>42534</v>
      </c>
      <c r="C416">
        <v>160.1</v>
      </c>
      <c r="D416">
        <v>160.9</v>
      </c>
      <c r="E416">
        <v>158.5</v>
      </c>
      <c r="F416">
        <v>158.5</v>
      </c>
      <c r="G416">
        <v>132257100</v>
      </c>
      <c r="H416" s="2">
        <f t="shared" si="125"/>
        <v>20962750350</v>
      </c>
      <c r="I416">
        <f t="shared" si="119"/>
        <v>-4.8000000000000114</v>
      </c>
      <c r="J416" t="str">
        <f t="shared" si="126"/>
        <v>高値割、安値割</v>
      </c>
      <c r="L416">
        <f t="shared" si="120"/>
        <v>4.8000000000000114</v>
      </c>
      <c r="M416">
        <f t="shared" si="127"/>
        <v>4.8000000000000114</v>
      </c>
      <c r="N416">
        <f t="shared" si="128"/>
        <v>-4.8000000000000114</v>
      </c>
      <c r="O416" s="2">
        <f t="shared" si="121"/>
        <v>5000</v>
      </c>
      <c r="P416" s="2">
        <f t="shared" si="129"/>
        <v>24000.000000000058</v>
      </c>
      <c r="Q416" s="2">
        <f t="shared" si="122"/>
        <v>816500</v>
      </c>
      <c r="R416" s="2" t="str">
        <f t="shared" si="130"/>
        <v>uri</v>
      </c>
      <c r="S416" s="2" t="str">
        <f t="shared" si="131"/>
        <v>kai</v>
      </c>
      <c r="T416" s="2" t="str">
        <f t="shared" si="132"/>
        <v>uri</v>
      </c>
      <c r="U416" s="2" t="str">
        <f t="shared" si="133"/>
        <v/>
      </c>
      <c r="V416" s="2" t="str">
        <f t="shared" si="134"/>
        <v/>
      </c>
      <c r="W416" s="2" t="str">
        <f t="shared" si="118"/>
        <v/>
      </c>
      <c r="X416" s="2">
        <f t="shared" si="135"/>
        <v>65.319999999999993</v>
      </c>
      <c r="Y416" s="6">
        <f t="shared" si="123"/>
        <v>792500</v>
      </c>
      <c r="Z416" s="6">
        <f t="shared" si="124"/>
        <v>0</v>
      </c>
      <c r="AA416" s="4">
        <f>SUM(P416:$P$1480)+$Z$25</f>
        <v>1883500.0000000026</v>
      </c>
      <c r="AB416" s="4">
        <f>SUM(V416:$W$1480)</f>
        <v>634181.28000000026</v>
      </c>
      <c r="AC416" s="4">
        <f t="shared" si="136"/>
        <v>1091000.0000000026</v>
      </c>
    </row>
    <row r="417" spans="1:29" x14ac:dyDescent="0.15">
      <c r="A417" s="22">
        <v>2</v>
      </c>
      <c r="B417" s="1">
        <v>42531</v>
      </c>
      <c r="C417">
        <v>163.19999999999999</v>
      </c>
      <c r="D417">
        <v>164.2</v>
      </c>
      <c r="E417">
        <v>162</v>
      </c>
      <c r="F417">
        <v>163.30000000000001</v>
      </c>
      <c r="G417">
        <v>164572100</v>
      </c>
      <c r="H417" s="2">
        <f t="shared" si="125"/>
        <v>26874623930</v>
      </c>
      <c r="I417">
        <f t="shared" si="119"/>
        <v>-1.7999999999999829</v>
      </c>
      <c r="J417" t="str">
        <f t="shared" si="126"/>
        <v>高値割、安値割</v>
      </c>
      <c r="L417">
        <f t="shared" si="120"/>
        <v>1.7999999999999829</v>
      </c>
      <c r="M417">
        <f t="shared" si="127"/>
        <v>1.7999999999999829</v>
      </c>
      <c r="N417">
        <f t="shared" si="128"/>
        <v>-1.7999999999999829</v>
      </c>
      <c r="O417" s="2">
        <f t="shared" si="121"/>
        <v>5000</v>
      </c>
      <c r="P417" s="2">
        <f t="shared" si="129"/>
        <v>8999.9999999999145</v>
      </c>
      <c r="Q417" s="2">
        <f t="shared" si="122"/>
        <v>825500</v>
      </c>
      <c r="R417" s="2" t="str">
        <f t="shared" si="130"/>
        <v>uri</v>
      </c>
      <c r="S417" s="2" t="str">
        <f t="shared" si="131"/>
        <v>kai</v>
      </c>
      <c r="T417" s="2" t="str">
        <f t="shared" si="132"/>
        <v>uri</v>
      </c>
      <c r="U417" s="2">
        <f t="shared" si="133"/>
        <v>825500</v>
      </c>
      <c r="V417" s="2">
        <f t="shared" si="134"/>
        <v>1080</v>
      </c>
      <c r="W417" s="2" t="str">
        <f t="shared" ref="W417:W480" si="137">IF(AND(T418&lt;&gt;"kai",T417="kai"),Q417*2%/250*2,IF(AND(T418="kai",T417="kai"),Q417*2%/250,""))</f>
        <v/>
      </c>
      <c r="X417" s="2">
        <f t="shared" si="135"/>
        <v>132.08000000000001</v>
      </c>
      <c r="Y417" s="6">
        <f t="shared" si="123"/>
        <v>816500</v>
      </c>
      <c r="Z417" s="6">
        <f t="shared" si="124"/>
        <v>0</v>
      </c>
      <c r="AA417" s="4">
        <f>SUM(P417:$P$1480)+$Z$25</f>
        <v>1859500.0000000026</v>
      </c>
      <c r="AB417" s="4">
        <f>SUM(V417:$W$1480)</f>
        <v>634181.28000000026</v>
      </c>
      <c r="AC417" s="4">
        <f t="shared" si="136"/>
        <v>1043000.0000000026</v>
      </c>
    </row>
    <row r="418" spans="1:29" x14ac:dyDescent="0.15">
      <c r="A418" s="22">
        <v>2</v>
      </c>
      <c r="B418" s="1">
        <v>42530</v>
      </c>
      <c r="C418">
        <v>167.2</v>
      </c>
      <c r="D418">
        <v>167.5</v>
      </c>
      <c r="E418">
        <v>164.8</v>
      </c>
      <c r="F418">
        <v>165.1</v>
      </c>
      <c r="G418">
        <v>111728500</v>
      </c>
      <c r="H418" s="2">
        <f t="shared" si="125"/>
        <v>18446375350</v>
      </c>
      <c r="I418">
        <f t="shared" si="119"/>
        <v>-3.5999999999999943</v>
      </c>
      <c r="J418" t="str">
        <f t="shared" si="126"/>
        <v>高値割、安値割</v>
      </c>
      <c r="L418">
        <f t="shared" si="120"/>
        <v>-3.5999999999999943</v>
      </c>
      <c r="M418">
        <f t="shared" si="127"/>
        <v>-3.5999999999999943</v>
      </c>
      <c r="N418">
        <f t="shared" si="128"/>
        <v>-3.5999999999999943</v>
      </c>
      <c r="O418" s="2">
        <f t="shared" si="121"/>
        <v>5000</v>
      </c>
      <c r="P418" s="2">
        <f t="shared" si="129"/>
        <v>-17999.999999999971</v>
      </c>
      <c r="Q418" s="2">
        <f t="shared" si="122"/>
        <v>843500</v>
      </c>
      <c r="R418" s="2" t="str">
        <f t="shared" si="130"/>
        <v>kai</v>
      </c>
      <c r="S418" s="2" t="str">
        <f t="shared" si="131"/>
        <v>kai</v>
      </c>
      <c r="T418" s="2" t="str">
        <f t="shared" si="132"/>
        <v>kai</v>
      </c>
      <c r="U418" s="2" t="str">
        <f t="shared" si="133"/>
        <v/>
      </c>
      <c r="V418" s="2" t="str">
        <f t="shared" si="134"/>
        <v/>
      </c>
      <c r="W418" s="2">
        <f t="shared" si="137"/>
        <v>67.48</v>
      </c>
      <c r="X418" s="2" t="str">
        <f t="shared" si="135"/>
        <v/>
      </c>
      <c r="Y418" s="6">
        <f t="shared" si="123"/>
        <v>825500</v>
      </c>
      <c r="Z418" s="6">
        <f t="shared" si="124"/>
        <v>0</v>
      </c>
      <c r="AA418" s="4">
        <f>SUM(P418:$P$1480)+$Z$25</f>
        <v>1850500.0000000026</v>
      </c>
      <c r="AB418" s="4">
        <f>SUM(V418:$W$1480)</f>
        <v>633101.28000000026</v>
      </c>
      <c r="AC418" s="4">
        <f t="shared" si="136"/>
        <v>1025000.0000000026</v>
      </c>
    </row>
    <row r="419" spans="1:29" x14ac:dyDescent="0.15">
      <c r="A419" s="22">
        <v>2</v>
      </c>
      <c r="B419" s="1">
        <v>42529</v>
      </c>
      <c r="C419">
        <v>167.5</v>
      </c>
      <c r="D419">
        <v>168.7</v>
      </c>
      <c r="E419">
        <v>166</v>
      </c>
      <c r="F419">
        <v>168.7</v>
      </c>
      <c r="G419">
        <v>115034600</v>
      </c>
      <c r="H419" s="2">
        <f t="shared" si="125"/>
        <v>19406337020</v>
      </c>
      <c r="I419">
        <f t="shared" si="119"/>
        <v>0.19999999999998863</v>
      </c>
      <c r="J419" t="str">
        <f t="shared" si="126"/>
        <v/>
      </c>
      <c r="L419">
        <f t="shared" si="120"/>
        <v>0.19999999999998863</v>
      </c>
      <c r="M419">
        <f t="shared" si="127"/>
        <v>0.19999999999998863</v>
      </c>
      <c r="N419">
        <f t="shared" si="128"/>
        <v>-0.19999999999998863</v>
      </c>
      <c r="O419" s="2">
        <f t="shared" si="121"/>
        <v>5000</v>
      </c>
      <c r="P419" s="2">
        <f t="shared" si="129"/>
        <v>999.99999999994316</v>
      </c>
      <c r="Q419" s="2">
        <f t="shared" si="122"/>
        <v>842500</v>
      </c>
      <c r="R419" s="2" t="str">
        <f t="shared" si="130"/>
        <v>kai</v>
      </c>
      <c r="S419" s="2" t="str">
        <f t="shared" si="131"/>
        <v>uri</v>
      </c>
      <c r="T419" s="2" t="str">
        <f t="shared" si="132"/>
        <v>kai</v>
      </c>
      <c r="U419" s="2">
        <f t="shared" si="133"/>
        <v>842500</v>
      </c>
      <c r="V419" s="2">
        <f t="shared" si="134"/>
        <v>1080</v>
      </c>
      <c r="W419" s="2">
        <f t="shared" si="137"/>
        <v>134.80000000000001</v>
      </c>
      <c r="X419" s="2" t="str">
        <f t="shared" si="135"/>
        <v/>
      </c>
      <c r="Y419" s="6">
        <f t="shared" si="123"/>
        <v>843500</v>
      </c>
      <c r="Z419" s="6">
        <f t="shared" si="124"/>
        <v>0</v>
      </c>
      <c r="AA419" s="4">
        <f>SUM(P419:$P$1480)+$Z$25</f>
        <v>1868500.0000000026</v>
      </c>
      <c r="AB419" s="4">
        <f>SUM(V419:$W$1480)</f>
        <v>633033.80000000028</v>
      </c>
      <c r="AC419" s="4">
        <f t="shared" si="136"/>
        <v>1025000.0000000026</v>
      </c>
    </row>
    <row r="420" spans="1:29" x14ac:dyDescent="0.15">
      <c r="A420" s="22">
        <v>2</v>
      </c>
      <c r="B420" s="1">
        <v>42528</v>
      </c>
      <c r="C420">
        <v>166.9</v>
      </c>
      <c r="D420">
        <v>169.3</v>
      </c>
      <c r="E420">
        <v>165.5</v>
      </c>
      <c r="F420">
        <v>168.5</v>
      </c>
      <c r="G420">
        <v>91990500</v>
      </c>
      <c r="H420" s="2">
        <f t="shared" si="125"/>
        <v>15500399250</v>
      </c>
      <c r="I420">
        <f t="shared" si="119"/>
        <v>1.9000000000000057</v>
      </c>
      <c r="J420" t="str">
        <f t="shared" si="126"/>
        <v>高値超、安値超</v>
      </c>
      <c r="L420">
        <f t="shared" si="120"/>
        <v>-1.9000000000000057</v>
      </c>
      <c r="M420">
        <f t="shared" si="127"/>
        <v>-1.9000000000000057</v>
      </c>
      <c r="N420">
        <f t="shared" si="128"/>
        <v>1.9000000000000057</v>
      </c>
      <c r="O420" s="2">
        <f t="shared" si="121"/>
        <v>5000</v>
      </c>
      <c r="P420" s="2">
        <f t="shared" si="129"/>
        <v>-9500.0000000000291</v>
      </c>
      <c r="Q420" s="2">
        <f t="shared" si="122"/>
        <v>833000</v>
      </c>
      <c r="R420" s="2" t="str">
        <f t="shared" si="130"/>
        <v>uri</v>
      </c>
      <c r="S420" s="2" t="str">
        <f t="shared" si="131"/>
        <v>kai</v>
      </c>
      <c r="T420" s="2" t="str">
        <f t="shared" si="132"/>
        <v>uri</v>
      </c>
      <c r="U420" s="2">
        <f t="shared" si="133"/>
        <v>833000</v>
      </c>
      <c r="V420" s="2">
        <f t="shared" si="134"/>
        <v>1080</v>
      </c>
      <c r="W420" s="2" t="str">
        <f t="shared" si="137"/>
        <v/>
      </c>
      <c r="X420" s="2">
        <f t="shared" si="135"/>
        <v>133.28</v>
      </c>
      <c r="Y420" s="6">
        <f t="shared" si="123"/>
        <v>842500</v>
      </c>
      <c r="Z420" s="6">
        <f t="shared" si="124"/>
        <v>0</v>
      </c>
      <c r="AA420" s="4">
        <f>SUM(P420:$P$1480)+$Z$25</f>
        <v>1867500.0000000026</v>
      </c>
      <c r="AB420" s="4">
        <f>SUM(V420:$W$1480)</f>
        <v>631819.00000000023</v>
      </c>
      <c r="AC420" s="4">
        <f t="shared" si="136"/>
        <v>1025000.0000000026</v>
      </c>
    </row>
    <row r="421" spans="1:29" x14ac:dyDescent="0.15">
      <c r="A421" s="22">
        <v>2</v>
      </c>
      <c r="B421" s="1">
        <v>42527</v>
      </c>
      <c r="C421">
        <v>165.8</v>
      </c>
      <c r="D421">
        <v>166.8</v>
      </c>
      <c r="E421">
        <v>163.80000000000001</v>
      </c>
      <c r="F421">
        <v>166.6</v>
      </c>
      <c r="G421">
        <v>120930000</v>
      </c>
      <c r="H421" s="2">
        <f t="shared" si="125"/>
        <v>20146938000</v>
      </c>
      <c r="I421">
        <f t="shared" si="119"/>
        <v>-2</v>
      </c>
      <c r="J421" t="str">
        <f t="shared" si="126"/>
        <v>高値割、安値割</v>
      </c>
      <c r="L421">
        <f t="shared" si="120"/>
        <v>-2</v>
      </c>
      <c r="M421">
        <f t="shared" si="127"/>
        <v>-2</v>
      </c>
      <c r="N421">
        <f t="shared" si="128"/>
        <v>-2</v>
      </c>
      <c r="O421" s="2">
        <f t="shared" si="121"/>
        <v>5000</v>
      </c>
      <c r="P421" s="2">
        <f t="shared" si="129"/>
        <v>-10000</v>
      </c>
      <c r="Q421" s="2">
        <f t="shared" si="122"/>
        <v>843000</v>
      </c>
      <c r="R421" s="2" t="str">
        <f t="shared" si="130"/>
        <v>kai</v>
      </c>
      <c r="S421" s="2" t="str">
        <f t="shared" si="131"/>
        <v>kai</v>
      </c>
      <c r="T421" s="2" t="str">
        <f t="shared" si="132"/>
        <v>kai</v>
      </c>
      <c r="U421" s="2">
        <f t="shared" si="133"/>
        <v>843000</v>
      </c>
      <c r="V421" s="2">
        <f t="shared" si="134"/>
        <v>1080</v>
      </c>
      <c r="W421" s="2">
        <f t="shared" si="137"/>
        <v>134.88</v>
      </c>
      <c r="X421" s="2" t="str">
        <f t="shared" si="135"/>
        <v/>
      </c>
      <c r="Y421" s="6">
        <f t="shared" si="123"/>
        <v>833000</v>
      </c>
      <c r="Z421" s="6">
        <f t="shared" si="124"/>
        <v>0</v>
      </c>
      <c r="AA421" s="4">
        <f>SUM(P421:$P$1480)+$Z$25</f>
        <v>1877000.0000000026</v>
      </c>
      <c r="AB421" s="4">
        <f>SUM(V421:$W$1480)</f>
        <v>630739.00000000023</v>
      </c>
      <c r="AC421" s="4">
        <f t="shared" si="136"/>
        <v>1044000.0000000026</v>
      </c>
    </row>
    <row r="422" spans="1:29" x14ac:dyDescent="0.15">
      <c r="A422" s="22">
        <v>2</v>
      </c>
      <c r="B422" s="1">
        <v>42524</v>
      </c>
      <c r="C422">
        <v>167.5</v>
      </c>
      <c r="D422">
        <v>169.2</v>
      </c>
      <c r="E422">
        <v>167.4</v>
      </c>
      <c r="F422">
        <v>168.6</v>
      </c>
      <c r="G422">
        <v>83953400</v>
      </c>
      <c r="H422" s="2">
        <f t="shared" si="125"/>
        <v>14154543240</v>
      </c>
      <c r="I422">
        <f t="shared" si="119"/>
        <v>0.69999999999998863</v>
      </c>
      <c r="J422" t="str">
        <f t="shared" si="126"/>
        <v/>
      </c>
      <c r="L422">
        <f t="shared" si="120"/>
        <v>-0.69999999999998863</v>
      </c>
      <c r="M422">
        <f t="shared" si="127"/>
        <v>-0.69999999999998863</v>
      </c>
      <c r="N422">
        <f t="shared" si="128"/>
        <v>0.69999999999998863</v>
      </c>
      <c r="O422" s="2">
        <f t="shared" si="121"/>
        <v>5000</v>
      </c>
      <c r="P422" s="2">
        <f t="shared" si="129"/>
        <v>-3499.9999999999432</v>
      </c>
      <c r="Q422" s="2">
        <f t="shared" si="122"/>
        <v>839500</v>
      </c>
      <c r="R422" s="2" t="str">
        <f t="shared" si="130"/>
        <v>uri</v>
      </c>
      <c r="S422" s="2" t="str">
        <f t="shared" si="131"/>
        <v>kai</v>
      </c>
      <c r="T422" s="2" t="str">
        <f t="shared" si="132"/>
        <v>uri</v>
      </c>
      <c r="U422" s="2">
        <f t="shared" si="133"/>
        <v>839500</v>
      </c>
      <c r="V422" s="2">
        <f t="shared" si="134"/>
        <v>1080</v>
      </c>
      <c r="W422" s="2" t="str">
        <f t="shared" si="137"/>
        <v/>
      </c>
      <c r="X422" s="2">
        <f t="shared" si="135"/>
        <v>134.32</v>
      </c>
      <c r="Y422" s="6">
        <f t="shared" si="123"/>
        <v>843000</v>
      </c>
      <c r="Z422" s="6">
        <f t="shared" si="124"/>
        <v>0</v>
      </c>
      <c r="AA422" s="4">
        <f>SUM(P422:$P$1480)+$Z$25</f>
        <v>1887000.0000000026</v>
      </c>
      <c r="AB422" s="4">
        <f>SUM(V422:$W$1480)</f>
        <v>629524.11999999988</v>
      </c>
      <c r="AC422" s="4">
        <f t="shared" si="136"/>
        <v>1044000.0000000026</v>
      </c>
    </row>
    <row r="423" spans="1:29" x14ac:dyDescent="0.15">
      <c r="A423" s="22">
        <v>2</v>
      </c>
      <c r="B423" s="1">
        <v>42523</v>
      </c>
      <c r="C423">
        <v>172</v>
      </c>
      <c r="D423">
        <v>172.1</v>
      </c>
      <c r="E423">
        <v>167.4</v>
      </c>
      <c r="F423">
        <v>167.9</v>
      </c>
      <c r="G423">
        <v>146657100</v>
      </c>
      <c r="H423" s="2">
        <f t="shared" si="125"/>
        <v>24623727090</v>
      </c>
      <c r="I423">
        <f t="shared" si="119"/>
        <v>-5</v>
      </c>
      <c r="J423" t="str">
        <f t="shared" si="126"/>
        <v>高値割、安値割</v>
      </c>
      <c r="L423">
        <f t="shared" si="120"/>
        <v>-5</v>
      </c>
      <c r="M423">
        <f t="shared" si="127"/>
        <v>-5</v>
      </c>
      <c r="N423">
        <f t="shared" si="128"/>
        <v>5</v>
      </c>
      <c r="O423" s="2">
        <f t="shared" si="121"/>
        <v>5000</v>
      </c>
      <c r="P423" s="2">
        <f t="shared" si="129"/>
        <v>-25000</v>
      </c>
      <c r="Q423" s="2">
        <f t="shared" si="122"/>
        <v>864500</v>
      </c>
      <c r="R423" s="2" t="str">
        <f t="shared" si="130"/>
        <v>kai</v>
      </c>
      <c r="S423" s="2" t="str">
        <f t="shared" si="131"/>
        <v>uri</v>
      </c>
      <c r="T423" s="2" t="str">
        <f t="shared" si="132"/>
        <v>kai</v>
      </c>
      <c r="U423" s="2" t="str">
        <f t="shared" si="133"/>
        <v/>
      </c>
      <c r="V423" s="2" t="str">
        <f t="shared" si="134"/>
        <v/>
      </c>
      <c r="W423" s="2">
        <f t="shared" si="137"/>
        <v>69.16</v>
      </c>
      <c r="X423" s="2" t="str">
        <f t="shared" si="135"/>
        <v/>
      </c>
      <c r="Y423" s="6">
        <f t="shared" si="123"/>
        <v>839500</v>
      </c>
      <c r="Z423" s="6">
        <f t="shared" si="124"/>
        <v>0</v>
      </c>
      <c r="AA423" s="4">
        <f>SUM(P423:$P$1480)+$Z$25</f>
        <v>1890500.0000000026</v>
      </c>
      <c r="AB423" s="4">
        <f>SUM(V423:$W$1480)</f>
        <v>628444.11999999965</v>
      </c>
      <c r="AC423" s="4">
        <f t="shared" si="136"/>
        <v>1051000.0000000026</v>
      </c>
    </row>
    <row r="424" spans="1:29" x14ac:dyDescent="0.15">
      <c r="A424" s="22">
        <v>2</v>
      </c>
      <c r="B424" s="1">
        <v>42522</v>
      </c>
      <c r="C424">
        <v>173</v>
      </c>
      <c r="D424">
        <v>175.9</v>
      </c>
      <c r="E424">
        <v>172.1</v>
      </c>
      <c r="F424">
        <v>172.9</v>
      </c>
      <c r="G424">
        <v>122417600</v>
      </c>
      <c r="H424" s="2">
        <f t="shared" si="125"/>
        <v>21166003040</v>
      </c>
      <c r="I424">
        <f t="shared" si="119"/>
        <v>-1.5</v>
      </c>
      <c r="J424" t="str">
        <f t="shared" si="126"/>
        <v>高値超、安値超</v>
      </c>
      <c r="L424">
        <f t="shared" si="120"/>
        <v>-1.5</v>
      </c>
      <c r="M424">
        <f t="shared" si="127"/>
        <v>-1.5</v>
      </c>
      <c r="N424">
        <f t="shared" si="128"/>
        <v>1.5</v>
      </c>
      <c r="O424" s="2">
        <f t="shared" si="121"/>
        <v>5000</v>
      </c>
      <c r="P424" s="2">
        <f t="shared" si="129"/>
        <v>-7500</v>
      </c>
      <c r="Q424" s="2">
        <f t="shared" si="122"/>
        <v>872000</v>
      </c>
      <c r="R424" s="2" t="str">
        <f t="shared" si="130"/>
        <v>kai</v>
      </c>
      <c r="S424" s="2" t="str">
        <f t="shared" si="131"/>
        <v>uri</v>
      </c>
      <c r="T424" s="2" t="str">
        <f t="shared" si="132"/>
        <v>kai</v>
      </c>
      <c r="U424" s="2" t="str">
        <f t="shared" si="133"/>
        <v/>
      </c>
      <c r="V424" s="2" t="str">
        <f t="shared" si="134"/>
        <v/>
      </c>
      <c r="W424" s="2">
        <f t="shared" si="137"/>
        <v>69.760000000000005</v>
      </c>
      <c r="X424" s="2" t="str">
        <f t="shared" si="135"/>
        <v/>
      </c>
      <c r="Y424" s="6">
        <f t="shared" si="123"/>
        <v>864500</v>
      </c>
      <c r="Z424" s="6">
        <f t="shared" si="124"/>
        <v>0</v>
      </c>
      <c r="AA424" s="4">
        <f>SUM(P424:$P$1480)+$Z$25</f>
        <v>1915500.0000000026</v>
      </c>
      <c r="AB424" s="4">
        <f>SUM(V424:$W$1480)</f>
        <v>628374.95999999973</v>
      </c>
      <c r="AC424" s="4">
        <f t="shared" si="136"/>
        <v>1051000.0000000026</v>
      </c>
    </row>
    <row r="425" spans="1:29" x14ac:dyDescent="0.15">
      <c r="A425" s="22">
        <v>2</v>
      </c>
      <c r="B425" s="1">
        <v>42521</v>
      </c>
      <c r="C425">
        <v>172</v>
      </c>
      <c r="D425">
        <v>175</v>
      </c>
      <c r="E425">
        <v>171.2</v>
      </c>
      <c r="F425">
        <v>174.4</v>
      </c>
      <c r="G425">
        <v>143244200</v>
      </c>
      <c r="H425" s="2">
        <f t="shared" si="125"/>
        <v>24981788480</v>
      </c>
      <c r="I425">
        <f t="shared" si="119"/>
        <v>2.3000000000000114</v>
      </c>
      <c r="J425" t="str">
        <f t="shared" si="126"/>
        <v>高値超、安値超</v>
      </c>
      <c r="L425">
        <f t="shared" si="120"/>
        <v>2.3000000000000114</v>
      </c>
      <c r="M425">
        <f t="shared" si="127"/>
        <v>2.3000000000000114</v>
      </c>
      <c r="N425">
        <f t="shared" si="128"/>
        <v>-2.3000000000000114</v>
      </c>
      <c r="O425" s="2">
        <f t="shared" si="121"/>
        <v>5000</v>
      </c>
      <c r="P425" s="2">
        <f t="shared" si="129"/>
        <v>11500.000000000056</v>
      </c>
      <c r="Q425" s="2">
        <f t="shared" si="122"/>
        <v>860500</v>
      </c>
      <c r="R425" s="2" t="str">
        <f t="shared" si="130"/>
        <v>kai</v>
      </c>
      <c r="S425" s="2" t="str">
        <f t="shared" si="131"/>
        <v>uri</v>
      </c>
      <c r="T425" s="2" t="str">
        <f t="shared" si="132"/>
        <v>kai</v>
      </c>
      <c r="U425" s="2" t="str">
        <f t="shared" si="133"/>
        <v/>
      </c>
      <c r="V425" s="2" t="str">
        <f t="shared" si="134"/>
        <v/>
      </c>
      <c r="W425" s="2">
        <f t="shared" si="137"/>
        <v>68.84</v>
      </c>
      <c r="X425" s="2" t="str">
        <f t="shared" si="135"/>
        <v/>
      </c>
      <c r="Y425" s="6">
        <f t="shared" si="123"/>
        <v>872000</v>
      </c>
      <c r="Z425" s="6">
        <f t="shared" si="124"/>
        <v>0</v>
      </c>
      <c r="AA425" s="4">
        <f>SUM(P425:$P$1480)+$Z$25</f>
        <v>1923000.0000000023</v>
      </c>
      <c r="AB425" s="4">
        <f>SUM(V425:$W$1480)</f>
        <v>628305.19999999972</v>
      </c>
      <c r="AC425" s="4">
        <f t="shared" si="136"/>
        <v>1051000.0000000023</v>
      </c>
    </row>
    <row r="426" spans="1:29" x14ac:dyDescent="0.15">
      <c r="A426" s="22">
        <v>2</v>
      </c>
      <c r="B426" s="1">
        <v>42520</v>
      </c>
      <c r="C426">
        <v>172.9</v>
      </c>
      <c r="D426">
        <v>172.9</v>
      </c>
      <c r="E426">
        <v>170.5</v>
      </c>
      <c r="F426">
        <v>172.1</v>
      </c>
      <c r="G426">
        <v>77200500</v>
      </c>
      <c r="H426" s="2">
        <f t="shared" si="125"/>
        <v>13286206050</v>
      </c>
      <c r="I426">
        <f t="shared" si="119"/>
        <v>0.79999999999998295</v>
      </c>
      <c r="J426" t="str">
        <f t="shared" si="126"/>
        <v>高値超、安値超</v>
      </c>
      <c r="L426">
        <f t="shared" si="120"/>
        <v>0.79999999999998295</v>
      </c>
      <c r="M426">
        <f t="shared" si="127"/>
        <v>0.79999999999998295</v>
      </c>
      <c r="N426">
        <f t="shared" si="128"/>
        <v>0.79999999999998295</v>
      </c>
      <c r="O426" s="2">
        <f t="shared" si="121"/>
        <v>5000</v>
      </c>
      <c r="P426" s="2">
        <f t="shared" si="129"/>
        <v>3999.9999999999145</v>
      </c>
      <c r="Q426" s="2">
        <f t="shared" si="122"/>
        <v>856500</v>
      </c>
      <c r="R426" s="2" t="str">
        <f t="shared" si="130"/>
        <v>kai</v>
      </c>
      <c r="S426" s="2" t="str">
        <f t="shared" si="131"/>
        <v>kai</v>
      </c>
      <c r="T426" s="2" t="str">
        <f t="shared" si="132"/>
        <v>kai</v>
      </c>
      <c r="U426" s="2" t="str">
        <f t="shared" si="133"/>
        <v/>
      </c>
      <c r="V426" s="2" t="str">
        <f t="shared" si="134"/>
        <v/>
      </c>
      <c r="W426" s="2">
        <f t="shared" si="137"/>
        <v>68.52</v>
      </c>
      <c r="X426" s="2" t="str">
        <f t="shared" si="135"/>
        <v/>
      </c>
      <c r="Y426" s="6">
        <f t="shared" si="123"/>
        <v>860500</v>
      </c>
      <c r="Z426" s="6">
        <f t="shared" si="124"/>
        <v>0</v>
      </c>
      <c r="AA426" s="4">
        <f>SUM(P426:$P$1480)+$Z$25</f>
        <v>1911500.0000000023</v>
      </c>
      <c r="AB426" s="4">
        <f>SUM(V426:$W$1480)</f>
        <v>628236.35999999964</v>
      </c>
      <c r="AC426" s="4">
        <f t="shared" si="136"/>
        <v>1051000.0000000023</v>
      </c>
    </row>
    <row r="427" spans="1:29" x14ac:dyDescent="0.15">
      <c r="A427" s="22">
        <v>2</v>
      </c>
      <c r="B427" s="1">
        <v>42517</v>
      </c>
      <c r="C427">
        <v>170.2</v>
      </c>
      <c r="D427">
        <v>171.4</v>
      </c>
      <c r="E427">
        <v>169.4</v>
      </c>
      <c r="F427">
        <v>171.3</v>
      </c>
      <c r="G427">
        <v>89407400</v>
      </c>
      <c r="H427" s="2">
        <f t="shared" si="125"/>
        <v>15315487620.000002</v>
      </c>
      <c r="I427">
        <f t="shared" si="119"/>
        <v>1.9000000000000057</v>
      </c>
      <c r="J427" t="str">
        <f t="shared" si="126"/>
        <v/>
      </c>
      <c r="L427">
        <f t="shared" si="120"/>
        <v>1.9000000000000057</v>
      </c>
      <c r="M427">
        <f t="shared" si="127"/>
        <v>1.9000000000000057</v>
      </c>
      <c r="N427">
        <f t="shared" si="128"/>
        <v>1.9000000000000057</v>
      </c>
      <c r="O427" s="2">
        <f t="shared" si="121"/>
        <v>5000</v>
      </c>
      <c r="P427" s="2">
        <f t="shared" si="129"/>
        <v>9500.0000000000291</v>
      </c>
      <c r="Q427" s="2">
        <f t="shared" si="122"/>
        <v>847000</v>
      </c>
      <c r="R427" s="2" t="str">
        <f t="shared" si="130"/>
        <v>kai</v>
      </c>
      <c r="S427" s="2" t="str">
        <f t="shared" si="131"/>
        <v>kai</v>
      </c>
      <c r="T427" s="2" t="str">
        <f t="shared" si="132"/>
        <v>kai</v>
      </c>
      <c r="U427" s="2" t="str">
        <f t="shared" si="133"/>
        <v/>
      </c>
      <c r="V427" s="2" t="str">
        <f t="shared" si="134"/>
        <v/>
      </c>
      <c r="W427" s="2">
        <f t="shared" si="137"/>
        <v>67.760000000000005</v>
      </c>
      <c r="X427" s="2" t="str">
        <f t="shared" si="135"/>
        <v/>
      </c>
      <c r="Y427" s="6">
        <f t="shared" si="123"/>
        <v>856500</v>
      </c>
      <c r="Z427" s="6">
        <f t="shared" si="124"/>
        <v>0</v>
      </c>
      <c r="AA427" s="4">
        <f>SUM(P427:$P$1480)+$Z$25</f>
        <v>1907500.0000000028</v>
      </c>
      <c r="AB427" s="4">
        <f>SUM(V427:$W$1480)</f>
        <v>628167.83999999962</v>
      </c>
      <c r="AC427" s="4">
        <f t="shared" si="136"/>
        <v>1051000.0000000028</v>
      </c>
    </row>
    <row r="428" spans="1:29" x14ac:dyDescent="0.15">
      <c r="A428" s="22">
        <v>2</v>
      </c>
      <c r="B428" s="1">
        <v>42516</v>
      </c>
      <c r="C428">
        <v>171.4</v>
      </c>
      <c r="D428">
        <v>171.6</v>
      </c>
      <c r="E428">
        <v>169.2</v>
      </c>
      <c r="F428">
        <v>169.4</v>
      </c>
      <c r="G428">
        <v>115734100</v>
      </c>
      <c r="H428" s="2">
        <f t="shared" si="125"/>
        <v>19605356540</v>
      </c>
      <c r="I428">
        <f t="shared" si="119"/>
        <v>-0.40000000000000568</v>
      </c>
      <c r="J428" t="str">
        <f t="shared" si="126"/>
        <v/>
      </c>
      <c r="L428">
        <f t="shared" si="120"/>
        <v>-0.40000000000000568</v>
      </c>
      <c r="M428">
        <f t="shared" si="127"/>
        <v>-0.40000000000000568</v>
      </c>
      <c r="N428">
        <f t="shared" si="128"/>
        <v>0.40000000000000568</v>
      </c>
      <c r="O428" s="2">
        <f t="shared" si="121"/>
        <v>5000</v>
      </c>
      <c r="P428" s="2">
        <f t="shared" si="129"/>
        <v>-2000.0000000000284</v>
      </c>
      <c r="Q428" s="2">
        <f t="shared" si="122"/>
        <v>849000</v>
      </c>
      <c r="R428" s="2" t="str">
        <f t="shared" si="130"/>
        <v>kai</v>
      </c>
      <c r="S428" s="2" t="str">
        <f t="shared" si="131"/>
        <v>uri</v>
      </c>
      <c r="T428" s="2" t="str">
        <f t="shared" si="132"/>
        <v>kai</v>
      </c>
      <c r="U428" s="2" t="str">
        <f t="shared" si="133"/>
        <v/>
      </c>
      <c r="V428" s="2" t="str">
        <f t="shared" si="134"/>
        <v/>
      </c>
      <c r="W428" s="2">
        <f t="shared" si="137"/>
        <v>67.92</v>
      </c>
      <c r="X428" s="2" t="str">
        <f t="shared" si="135"/>
        <v/>
      </c>
      <c r="Y428" s="6">
        <f t="shared" si="123"/>
        <v>847000</v>
      </c>
      <c r="Z428" s="6">
        <f t="shared" si="124"/>
        <v>0</v>
      </c>
      <c r="AA428" s="4">
        <f>SUM(P428:$P$1480)+$Z$25</f>
        <v>1898000.0000000026</v>
      </c>
      <c r="AB428" s="4">
        <f>SUM(V428:$W$1480)</f>
        <v>628100.07999999961</v>
      </c>
      <c r="AC428" s="4">
        <f t="shared" si="136"/>
        <v>1051000.0000000026</v>
      </c>
    </row>
    <row r="429" spans="1:29" x14ac:dyDescent="0.15">
      <c r="A429" s="22">
        <v>2</v>
      </c>
      <c r="B429" s="1">
        <v>42515</v>
      </c>
      <c r="C429">
        <v>170.1</v>
      </c>
      <c r="D429">
        <v>171.2</v>
      </c>
      <c r="E429">
        <v>169.2</v>
      </c>
      <c r="F429">
        <v>169.8</v>
      </c>
      <c r="G429">
        <v>108451400</v>
      </c>
      <c r="H429" s="2">
        <f t="shared" si="125"/>
        <v>18415047720</v>
      </c>
      <c r="I429">
        <f t="shared" si="119"/>
        <v>1.7000000000000171</v>
      </c>
      <c r="J429" t="str">
        <f t="shared" si="126"/>
        <v>高値超、安値超</v>
      </c>
      <c r="L429">
        <f t="shared" si="120"/>
        <v>1.7000000000000171</v>
      </c>
      <c r="M429">
        <f t="shared" si="127"/>
        <v>1.7000000000000171</v>
      </c>
      <c r="N429">
        <f t="shared" si="128"/>
        <v>1.7000000000000171</v>
      </c>
      <c r="O429" s="2">
        <f t="shared" si="121"/>
        <v>5000</v>
      </c>
      <c r="P429" s="2">
        <f t="shared" si="129"/>
        <v>8500.0000000000855</v>
      </c>
      <c r="Q429" s="2">
        <f t="shared" si="122"/>
        <v>840500</v>
      </c>
      <c r="R429" s="2" t="str">
        <f t="shared" si="130"/>
        <v>kai</v>
      </c>
      <c r="S429" s="2" t="str">
        <f t="shared" si="131"/>
        <v>kai</v>
      </c>
      <c r="T429" s="2" t="str">
        <f t="shared" si="132"/>
        <v>kai</v>
      </c>
      <c r="U429" s="2">
        <f t="shared" si="133"/>
        <v>840500</v>
      </c>
      <c r="V429" s="2">
        <f t="shared" si="134"/>
        <v>1080</v>
      </c>
      <c r="W429" s="2">
        <f t="shared" si="137"/>
        <v>134.47999999999999</v>
      </c>
      <c r="X429" s="2" t="str">
        <f t="shared" si="135"/>
        <v/>
      </c>
      <c r="Y429" s="6">
        <f t="shared" si="123"/>
        <v>849000</v>
      </c>
      <c r="Z429" s="6">
        <f t="shared" si="124"/>
        <v>0</v>
      </c>
      <c r="AA429" s="4">
        <f>SUM(P429:$P$1480)+$Z$25</f>
        <v>1900000.0000000028</v>
      </c>
      <c r="AB429" s="4">
        <f>SUM(V429:$W$1480)</f>
        <v>628032.15999999968</v>
      </c>
      <c r="AC429" s="4">
        <f t="shared" si="136"/>
        <v>1051000.0000000028</v>
      </c>
    </row>
    <row r="430" spans="1:29" x14ac:dyDescent="0.15">
      <c r="A430" s="22">
        <v>2</v>
      </c>
      <c r="B430" s="1">
        <v>42514</v>
      </c>
      <c r="C430">
        <v>169.2</v>
      </c>
      <c r="D430">
        <v>169.4</v>
      </c>
      <c r="E430">
        <v>167.7</v>
      </c>
      <c r="F430">
        <v>168.1</v>
      </c>
      <c r="G430">
        <v>75582300</v>
      </c>
      <c r="H430" s="2">
        <f t="shared" si="125"/>
        <v>12705384630</v>
      </c>
      <c r="I430">
        <f t="shared" si="119"/>
        <v>-1.9000000000000057</v>
      </c>
      <c r="J430" t="str">
        <f t="shared" si="126"/>
        <v/>
      </c>
      <c r="L430">
        <f t="shared" si="120"/>
        <v>1.9000000000000057</v>
      </c>
      <c r="M430">
        <f t="shared" si="127"/>
        <v>1.9000000000000057</v>
      </c>
      <c r="N430">
        <f t="shared" si="128"/>
        <v>-1.9000000000000057</v>
      </c>
      <c r="O430" s="2">
        <f t="shared" si="121"/>
        <v>5000</v>
      </c>
      <c r="P430" s="2">
        <f t="shared" si="129"/>
        <v>9500.0000000000291</v>
      </c>
      <c r="Q430" s="2">
        <f t="shared" si="122"/>
        <v>850000</v>
      </c>
      <c r="R430" s="2" t="str">
        <f t="shared" si="130"/>
        <v>uri</v>
      </c>
      <c r="S430" s="2" t="str">
        <f t="shared" si="131"/>
        <v>kai</v>
      </c>
      <c r="T430" s="2" t="str">
        <f t="shared" si="132"/>
        <v>uri</v>
      </c>
      <c r="U430" s="2">
        <f t="shared" si="133"/>
        <v>850000</v>
      </c>
      <c r="V430" s="2">
        <f t="shared" si="134"/>
        <v>1080</v>
      </c>
      <c r="W430" s="2" t="str">
        <f t="shared" si="137"/>
        <v/>
      </c>
      <c r="X430" s="2">
        <f t="shared" si="135"/>
        <v>136</v>
      </c>
      <c r="Y430" s="6">
        <f t="shared" si="123"/>
        <v>840500</v>
      </c>
      <c r="Z430" s="6">
        <f t="shared" si="124"/>
        <v>0</v>
      </c>
      <c r="AA430" s="4">
        <f>SUM(P430:$P$1480)+$Z$25</f>
        <v>1891500.0000000026</v>
      </c>
      <c r="AB430" s="4">
        <f>SUM(V430:$W$1480)</f>
        <v>626817.67999999959</v>
      </c>
      <c r="AC430" s="4">
        <f t="shared" si="136"/>
        <v>1051000.0000000026</v>
      </c>
    </row>
    <row r="431" spans="1:29" x14ac:dyDescent="0.15">
      <c r="A431" s="22">
        <v>2</v>
      </c>
      <c r="B431" s="1">
        <v>42513</v>
      </c>
      <c r="C431">
        <v>170.1</v>
      </c>
      <c r="D431">
        <v>170.6</v>
      </c>
      <c r="E431">
        <v>167.1</v>
      </c>
      <c r="F431">
        <v>170</v>
      </c>
      <c r="G431">
        <v>119142700</v>
      </c>
      <c r="H431" s="2">
        <f t="shared" si="125"/>
        <v>20254259000</v>
      </c>
      <c r="I431">
        <f t="shared" si="119"/>
        <v>-0.80000000000001137</v>
      </c>
      <c r="J431" t="str">
        <f t="shared" si="126"/>
        <v>高値割、安値割</v>
      </c>
      <c r="L431">
        <f t="shared" si="120"/>
        <v>-0.80000000000001137</v>
      </c>
      <c r="M431">
        <f t="shared" si="127"/>
        <v>-0.80000000000001137</v>
      </c>
      <c r="N431">
        <f t="shared" si="128"/>
        <v>-0.80000000000001137</v>
      </c>
      <c r="O431" s="2">
        <f t="shared" si="121"/>
        <v>5000</v>
      </c>
      <c r="P431" s="2">
        <f t="shared" si="129"/>
        <v>-4000.0000000000568</v>
      </c>
      <c r="Q431" s="2">
        <f t="shared" si="122"/>
        <v>854000</v>
      </c>
      <c r="R431" s="2" t="str">
        <f t="shared" si="130"/>
        <v>kai</v>
      </c>
      <c r="S431" s="2" t="str">
        <f t="shared" si="131"/>
        <v>kai</v>
      </c>
      <c r="T431" s="2" t="str">
        <f t="shared" si="132"/>
        <v>kai</v>
      </c>
      <c r="U431" s="2" t="str">
        <f t="shared" si="133"/>
        <v/>
      </c>
      <c r="V431" s="2" t="str">
        <f t="shared" si="134"/>
        <v/>
      </c>
      <c r="W431" s="2">
        <f t="shared" si="137"/>
        <v>68.319999999999993</v>
      </c>
      <c r="X431" s="2" t="str">
        <f t="shared" si="135"/>
        <v/>
      </c>
      <c r="Y431" s="6">
        <f t="shared" si="123"/>
        <v>850000</v>
      </c>
      <c r="Z431" s="6">
        <f t="shared" si="124"/>
        <v>0</v>
      </c>
      <c r="AA431" s="4">
        <f>SUM(P431:$P$1480)+$Z$25</f>
        <v>1882000.0000000026</v>
      </c>
      <c r="AB431" s="4">
        <f>SUM(V431:$W$1480)</f>
        <v>625737.67999999959</v>
      </c>
      <c r="AC431" s="4">
        <f t="shared" si="136"/>
        <v>1032000.0000000026</v>
      </c>
    </row>
    <row r="432" spans="1:29" x14ac:dyDescent="0.15">
      <c r="A432" s="22">
        <v>2</v>
      </c>
      <c r="B432" s="1">
        <v>42510</v>
      </c>
      <c r="C432">
        <v>169.6</v>
      </c>
      <c r="D432">
        <v>170.8</v>
      </c>
      <c r="E432">
        <v>168.5</v>
      </c>
      <c r="F432">
        <v>170.8</v>
      </c>
      <c r="G432">
        <v>124579100</v>
      </c>
      <c r="H432" s="2">
        <f t="shared" si="125"/>
        <v>21278110280</v>
      </c>
      <c r="I432">
        <f t="shared" si="119"/>
        <v>2.2000000000000171</v>
      </c>
      <c r="J432" t="str">
        <f t="shared" si="126"/>
        <v/>
      </c>
      <c r="L432">
        <f t="shared" si="120"/>
        <v>2.2000000000000171</v>
      </c>
      <c r="M432">
        <f t="shared" si="127"/>
        <v>2.2000000000000171</v>
      </c>
      <c r="N432">
        <f t="shared" si="128"/>
        <v>-2.2000000000000171</v>
      </c>
      <c r="O432" s="2">
        <f t="shared" si="121"/>
        <v>5000</v>
      </c>
      <c r="P432" s="2">
        <f t="shared" si="129"/>
        <v>11000.000000000085</v>
      </c>
      <c r="Q432" s="2">
        <f t="shared" si="122"/>
        <v>843000</v>
      </c>
      <c r="R432" s="2" t="str">
        <f t="shared" si="130"/>
        <v>kai</v>
      </c>
      <c r="S432" s="2" t="str">
        <f t="shared" si="131"/>
        <v>uri</v>
      </c>
      <c r="T432" s="2" t="str">
        <f t="shared" si="132"/>
        <v>kai</v>
      </c>
      <c r="U432" s="2" t="str">
        <f t="shared" si="133"/>
        <v/>
      </c>
      <c r="V432" s="2" t="str">
        <f t="shared" si="134"/>
        <v/>
      </c>
      <c r="W432" s="2">
        <f t="shared" si="137"/>
        <v>67.44</v>
      </c>
      <c r="X432" s="2" t="str">
        <f t="shared" si="135"/>
        <v/>
      </c>
      <c r="Y432" s="6">
        <f t="shared" si="123"/>
        <v>854000</v>
      </c>
      <c r="Z432" s="6">
        <f t="shared" si="124"/>
        <v>0</v>
      </c>
      <c r="AA432" s="4">
        <f>SUM(P432:$P$1480)+$Z$25</f>
        <v>1886000.0000000026</v>
      </c>
      <c r="AB432" s="4">
        <f>SUM(V432:$W$1480)</f>
        <v>625669.35999999964</v>
      </c>
      <c r="AC432" s="4">
        <f t="shared" si="136"/>
        <v>1032000.0000000026</v>
      </c>
    </row>
    <row r="433" spans="1:29" x14ac:dyDescent="0.15">
      <c r="A433" s="22">
        <v>2</v>
      </c>
      <c r="B433" s="1">
        <v>42509</v>
      </c>
      <c r="C433">
        <v>172</v>
      </c>
      <c r="D433">
        <v>172.8</v>
      </c>
      <c r="E433">
        <v>167.7</v>
      </c>
      <c r="F433">
        <v>168.6</v>
      </c>
      <c r="G433">
        <v>169201300</v>
      </c>
      <c r="H433" s="2">
        <f t="shared" si="125"/>
        <v>28527339180</v>
      </c>
      <c r="I433">
        <f t="shared" si="119"/>
        <v>0</v>
      </c>
      <c r="J433" t="str">
        <f t="shared" si="126"/>
        <v>高値超、安値超</v>
      </c>
      <c r="L433">
        <f t="shared" si="120"/>
        <v>0</v>
      </c>
      <c r="M433">
        <f t="shared" si="127"/>
        <v>0</v>
      </c>
      <c r="N433">
        <f t="shared" si="128"/>
        <v>0</v>
      </c>
      <c r="O433" s="2">
        <f t="shared" si="121"/>
        <v>5000</v>
      </c>
      <c r="P433" s="2">
        <f t="shared" si="129"/>
        <v>0</v>
      </c>
      <c r="Q433" s="2">
        <f t="shared" si="122"/>
        <v>843000</v>
      </c>
      <c r="R433" s="2" t="str">
        <f t="shared" si="130"/>
        <v>kai</v>
      </c>
      <c r="S433" s="2" t="str">
        <f t="shared" si="131"/>
        <v>uri</v>
      </c>
      <c r="T433" s="2" t="str">
        <f t="shared" si="132"/>
        <v>kai</v>
      </c>
      <c r="U433" s="2" t="str">
        <f t="shared" si="133"/>
        <v/>
      </c>
      <c r="V433" s="2" t="str">
        <f t="shared" si="134"/>
        <v/>
      </c>
      <c r="W433" s="2">
        <f t="shared" si="137"/>
        <v>67.44</v>
      </c>
      <c r="X433" s="2" t="str">
        <f t="shared" si="135"/>
        <v/>
      </c>
      <c r="Y433" s="6">
        <f t="shared" si="123"/>
        <v>843000</v>
      </c>
      <c r="Z433" s="6">
        <f t="shared" si="124"/>
        <v>0</v>
      </c>
      <c r="AA433" s="4">
        <f>SUM(P433:$P$1480)+$Z$25</f>
        <v>1875000.0000000026</v>
      </c>
      <c r="AB433" s="4">
        <f>SUM(V433:$W$1480)</f>
        <v>625601.91999999958</v>
      </c>
      <c r="AC433" s="4">
        <f t="shared" si="136"/>
        <v>1032000.0000000026</v>
      </c>
    </row>
    <row r="434" spans="1:29" x14ac:dyDescent="0.15">
      <c r="A434" s="22">
        <v>2</v>
      </c>
      <c r="B434" s="1">
        <v>42508</v>
      </c>
      <c r="C434">
        <v>163.4</v>
      </c>
      <c r="D434">
        <v>169.9</v>
      </c>
      <c r="E434">
        <v>163.4</v>
      </c>
      <c r="F434">
        <v>168.6</v>
      </c>
      <c r="G434">
        <v>184886100</v>
      </c>
      <c r="H434" s="2">
        <f t="shared" si="125"/>
        <v>31171796460</v>
      </c>
      <c r="I434">
        <f t="shared" si="119"/>
        <v>4.4000000000000057</v>
      </c>
      <c r="J434" t="str">
        <f t="shared" si="126"/>
        <v>高値超、安値超</v>
      </c>
      <c r="L434">
        <f t="shared" si="120"/>
        <v>4.4000000000000057</v>
      </c>
      <c r="M434">
        <f t="shared" si="127"/>
        <v>4.4000000000000057</v>
      </c>
      <c r="N434">
        <f t="shared" si="128"/>
        <v>4.4000000000000057</v>
      </c>
      <c r="O434" s="2">
        <f t="shared" si="121"/>
        <v>5000</v>
      </c>
      <c r="P434" s="2">
        <f t="shared" si="129"/>
        <v>22000.000000000029</v>
      </c>
      <c r="Q434" s="2">
        <f t="shared" si="122"/>
        <v>821000</v>
      </c>
      <c r="R434" s="2" t="str">
        <f t="shared" si="130"/>
        <v>kai</v>
      </c>
      <c r="S434" s="2" t="str">
        <f t="shared" si="131"/>
        <v>kai</v>
      </c>
      <c r="T434" s="2" t="str">
        <f t="shared" si="132"/>
        <v>kai</v>
      </c>
      <c r="U434" s="2">
        <f t="shared" si="133"/>
        <v>821000</v>
      </c>
      <c r="V434" s="2">
        <f t="shared" si="134"/>
        <v>1080</v>
      </c>
      <c r="W434" s="2">
        <f t="shared" si="137"/>
        <v>131.36000000000001</v>
      </c>
      <c r="X434" s="2" t="str">
        <f t="shared" si="135"/>
        <v/>
      </c>
      <c r="Y434" s="6">
        <f t="shared" si="123"/>
        <v>843000</v>
      </c>
      <c r="Z434" s="6">
        <f t="shared" si="124"/>
        <v>0</v>
      </c>
      <c r="AA434" s="4">
        <f>SUM(P434:$P$1480)+$Z$25</f>
        <v>1875000.0000000026</v>
      </c>
      <c r="AB434" s="4">
        <f>SUM(V434:$W$1480)</f>
        <v>625534.47999999952</v>
      </c>
      <c r="AC434" s="4">
        <f t="shared" si="136"/>
        <v>1032000.0000000026</v>
      </c>
    </row>
    <row r="435" spans="1:29" x14ac:dyDescent="0.15">
      <c r="A435" s="22">
        <v>2</v>
      </c>
      <c r="B435" s="1">
        <v>42507</v>
      </c>
      <c r="C435">
        <v>163.80000000000001</v>
      </c>
      <c r="D435">
        <v>165.5</v>
      </c>
      <c r="E435">
        <v>163.19999999999999</v>
      </c>
      <c r="F435">
        <v>164.2</v>
      </c>
      <c r="G435">
        <v>98274800</v>
      </c>
      <c r="H435" s="2">
        <f t="shared" si="125"/>
        <v>16136722159.999998</v>
      </c>
      <c r="I435">
        <f t="shared" si="119"/>
        <v>1.2999999999999829</v>
      </c>
      <c r="J435" t="str">
        <f t="shared" si="126"/>
        <v/>
      </c>
      <c r="L435">
        <f t="shared" si="120"/>
        <v>-1.2999999999999829</v>
      </c>
      <c r="M435">
        <f t="shared" si="127"/>
        <v>-1.2999999999999829</v>
      </c>
      <c r="N435">
        <f t="shared" si="128"/>
        <v>1.2999999999999829</v>
      </c>
      <c r="O435" s="2">
        <f t="shared" si="121"/>
        <v>5000</v>
      </c>
      <c r="P435" s="2">
        <f t="shared" si="129"/>
        <v>-6499.9999999999145</v>
      </c>
      <c r="Q435" s="2">
        <f t="shared" si="122"/>
        <v>814500</v>
      </c>
      <c r="R435" s="2" t="str">
        <f t="shared" si="130"/>
        <v>uri</v>
      </c>
      <c r="S435" s="2" t="str">
        <f t="shared" si="131"/>
        <v>kai</v>
      </c>
      <c r="T435" s="2" t="str">
        <f t="shared" si="132"/>
        <v>uri</v>
      </c>
      <c r="U435" s="2">
        <f t="shared" si="133"/>
        <v>814500</v>
      </c>
      <c r="V435" s="2">
        <f t="shared" si="134"/>
        <v>1080</v>
      </c>
      <c r="W435" s="2" t="str">
        <f t="shared" si="137"/>
        <v/>
      </c>
      <c r="X435" s="2">
        <f t="shared" si="135"/>
        <v>130.32</v>
      </c>
      <c r="Y435" s="6">
        <f t="shared" si="123"/>
        <v>821000</v>
      </c>
      <c r="Z435" s="6">
        <f t="shared" si="124"/>
        <v>0</v>
      </c>
      <c r="AA435" s="4">
        <f>SUM(P435:$P$1480)+$Z$25</f>
        <v>1853000.0000000023</v>
      </c>
      <c r="AB435" s="4">
        <f>SUM(V435:$W$1480)</f>
        <v>624323.11999999976</v>
      </c>
      <c r="AC435" s="4">
        <f t="shared" si="136"/>
        <v>1032000.0000000023</v>
      </c>
    </row>
    <row r="436" spans="1:29" x14ac:dyDescent="0.15">
      <c r="A436" s="22">
        <v>2</v>
      </c>
      <c r="B436" s="1">
        <v>42506</v>
      </c>
      <c r="C436">
        <v>162.80000000000001</v>
      </c>
      <c r="D436">
        <v>166.2</v>
      </c>
      <c r="E436">
        <v>161.6</v>
      </c>
      <c r="F436">
        <v>162.9</v>
      </c>
      <c r="G436">
        <v>135067300</v>
      </c>
      <c r="H436" s="2">
        <f t="shared" si="125"/>
        <v>22002463170</v>
      </c>
      <c r="I436">
        <f t="shared" si="119"/>
        <v>-1.1999999999999886</v>
      </c>
      <c r="J436" t="str">
        <f t="shared" si="126"/>
        <v>高値割、安値割</v>
      </c>
      <c r="L436">
        <f t="shared" si="120"/>
        <v>-1.1999999999999886</v>
      </c>
      <c r="M436">
        <f t="shared" si="127"/>
        <v>-1.1999999999999886</v>
      </c>
      <c r="N436">
        <f t="shared" si="128"/>
        <v>1.1999999999999886</v>
      </c>
      <c r="O436" s="2">
        <f t="shared" si="121"/>
        <v>5000</v>
      </c>
      <c r="P436" s="2">
        <f t="shared" si="129"/>
        <v>-5999.9999999999436</v>
      </c>
      <c r="Q436" s="2">
        <f t="shared" si="122"/>
        <v>820500</v>
      </c>
      <c r="R436" s="2" t="str">
        <f t="shared" si="130"/>
        <v>kai</v>
      </c>
      <c r="S436" s="2" t="str">
        <f t="shared" si="131"/>
        <v>uri</v>
      </c>
      <c r="T436" s="2" t="str">
        <f t="shared" si="132"/>
        <v>kai</v>
      </c>
      <c r="U436" s="2">
        <f t="shared" si="133"/>
        <v>820500</v>
      </c>
      <c r="V436" s="2">
        <f t="shared" si="134"/>
        <v>1080</v>
      </c>
      <c r="W436" s="2">
        <f t="shared" si="137"/>
        <v>131.28</v>
      </c>
      <c r="X436" s="2" t="str">
        <f t="shared" si="135"/>
        <v/>
      </c>
      <c r="Y436" s="6">
        <f t="shared" si="123"/>
        <v>814500</v>
      </c>
      <c r="Z436" s="6">
        <f t="shared" si="124"/>
        <v>0</v>
      </c>
      <c r="AA436" s="4">
        <f>SUM(P436:$P$1480)+$Z$25</f>
        <v>1859500.0000000023</v>
      </c>
      <c r="AB436" s="4">
        <f>SUM(V436:$W$1480)</f>
        <v>623243.11999999965</v>
      </c>
      <c r="AC436" s="4">
        <f t="shared" si="136"/>
        <v>1045000.0000000023</v>
      </c>
    </row>
    <row r="437" spans="1:29" x14ac:dyDescent="0.15">
      <c r="A437" s="22">
        <v>2</v>
      </c>
      <c r="B437" s="1">
        <v>42503</v>
      </c>
      <c r="C437">
        <v>167.6</v>
      </c>
      <c r="D437">
        <v>168.6</v>
      </c>
      <c r="E437">
        <v>163.80000000000001</v>
      </c>
      <c r="F437">
        <v>164.1</v>
      </c>
      <c r="G437">
        <v>126268900</v>
      </c>
      <c r="H437" s="2">
        <f t="shared" si="125"/>
        <v>20720726490</v>
      </c>
      <c r="I437">
        <f t="shared" si="119"/>
        <v>-2.9000000000000057</v>
      </c>
      <c r="J437" t="str">
        <f t="shared" si="126"/>
        <v>高値超、安値超</v>
      </c>
      <c r="L437">
        <f t="shared" si="120"/>
        <v>2.9000000000000057</v>
      </c>
      <c r="M437">
        <f t="shared" si="127"/>
        <v>2.9000000000000057</v>
      </c>
      <c r="N437">
        <f t="shared" si="128"/>
        <v>-2.9000000000000057</v>
      </c>
      <c r="O437" s="2">
        <f t="shared" si="121"/>
        <v>5000</v>
      </c>
      <c r="P437" s="2">
        <f t="shared" si="129"/>
        <v>14500.000000000029</v>
      </c>
      <c r="Q437" s="2">
        <f t="shared" si="122"/>
        <v>835000</v>
      </c>
      <c r="R437" s="2" t="str">
        <f t="shared" si="130"/>
        <v>uri</v>
      </c>
      <c r="S437" s="2" t="str">
        <f t="shared" si="131"/>
        <v>kai</v>
      </c>
      <c r="T437" s="2" t="str">
        <f t="shared" si="132"/>
        <v>uri</v>
      </c>
      <c r="U437" s="2">
        <f t="shared" si="133"/>
        <v>835000</v>
      </c>
      <c r="V437" s="2">
        <f t="shared" si="134"/>
        <v>1080</v>
      </c>
      <c r="W437" s="2" t="str">
        <f t="shared" si="137"/>
        <v/>
      </c>
      <c r="X437" s="2">
        <f t="shared" si="135"/>
        <v>133.6</v>
      </c>
      <c r="Y437" s="6">
        <f t="shared" si="123"/>
        <v>820500</v>
      </c>
      <c r="Z437" s="6">
        <f t="shared" si="124"/>
        <v>0</v>
      </c>
      <c r="AA437" s="4">
        <f>SUM(P437:$P$1480)+$Z$25</f>
        <v>1865500.0000000023</v>
      </c>
      <c r="AB437" s="4">
        <f>SUM(V437:$W$1480)</f>
        <v>622031.83999999973</v>
      </c>
      <c r="AC437" s="4">
        <f t="shared" si="136"/>
        <v>1045000.0000000023</v>
      </c>
    </row>
    <row r="438" spans="1:29" x14ac:dyDescent="0.15">
      <c r="A438" s="22">
        <v>2</v>
      </c>
      <c r="B438" s="1">
        <v>42502</v>
      </c>
      <c r="C438">
        <v>164.5</v>
      </c>
      <c r="D438">
        <v>167.7</v>
      </c>
      <c r="E438">
        <v>163.4</v>
      </c>
      <c r="F438">
        <v>167</v>
      </c>
      <c r="G438">
        <v>112970800</v>
      </c>
      <c r="H438" s="2">
        <f t="shared" si="125"/>
        <v>18866123600</v>
      </c>
      <c r="I438">
        <f t="shared" si="119"/>
        <v>1.1999999999999886</v>
      </c>
      <c r="J438" t="str">
        <f t="shared" si="126"/>
        <v>高値割、安値割</v>
      </c>
      <c r="L438">
        <f t="shared" si="120"/>
        <v>1.1999999999999886</v>
      </c>
      <c r="M438">
        <f t="shared" si="127"/>
        <v>1.1999999999999886</v>
      </c>
      <c r="N438">
        <f t="shared" si="128"/>
        <v>-1.1999999999999886</v>
      </c>
      <c r="O438" s="2">
        <f t="shared" si="121"/>
        <v>5000</v>
      </c>
      <c r="P438" s="2">
        <f t="shared" si="129"/>
        <v>5999.9999999999436</v>
      </c>
      <c r="Q438" s="2">
        <f t="shared" si="122"/>
        <v>829000</v>
      </c>
      <c r="R438" s="2" t="str">
        <f t="shared" si="130"/>
        <v>kai</v>
      </c>
      <c r="S438" s="2" t="str">
        <f t="shared" si="131"/>
        <v>uri</v>
      </c>
      <c r="T438" s="2" t="str">
        <f t="shared" si="132"/>
        <v>kai</v>
      </c>
      <c r="U438" s="2" t="str">
        <f t="shared" si="133"/>
        <v/>
      </c>
      <c r="V438" s="2" t="str">
        <f t="shared" si="134"/>
        <v/>
      </c>
      <c r="W438" s="2">
        <f t="shared" si="137"/>
        <v>66.319999999999993</v>
      </c>
      <c r="X438" s="2" t="str">
        <f t="shared" si="135"/>
        <v/>
      </c>
      <c r="Y438" s="6">
        <f t="shared" si="123"/>
        <v>835000</v>
      </c>
      <c r="Z438" s="6">
        <f t="shared" si="124"/>
        <v>0</v>
      </c>
      <c r="AA438" s="4">
        <f>SUM(P438:$P$1480)+$Z$25</f>
        <v>1851000.0000000023</v>
      </c>
      <c r="AB438" s="4">
        <f>SUM(V438:$W$1480)</f>
        <v>620951.83999999973</v>
      </c>
      <c r="AC438" s="4">
        <f t="shared" si="136"/>
        <v>1016000.0000000023</v>
      </c>
    </row>
    <row r="439" spans="1:29" x14ac:dyDescent="0.15">
      <c r="A439" s="22">
        <v>2</v>
      </c>
      <c r="B439" s="1">
        <v>42501</v>
      </c>
      <c r="C439">
        <v>167.9</v>
      </c>
      <c r="D439">
        <v>169.3</v>
      </c>
      <c r="E439">
        <v>164.9</v>
      </c>
      <c r="F439">
        <v>165.8</v>
      </c>
      <c r="G439">
        <v>143195300</v>
      </c>
      <c r="H439" s="2">
        <f t="shared" si="125"/>
        <v>23741780740</v>
      </c>
      <c r="I439">
        <f t="shared" si="119"/>
        <v>0</v>
      </c>
      <c r="J439" t="str">
        <f t="shared" si="126"/>
        <v>高値超、安値超</v>
      </c>
      <c r="L439">
        <f t="shared" si="120"/>
        <v>0</v>
      </c>
      <c r="M439">
        <f t="shared" si="127"/>
        <v>0</v>
      </c>
      <c r="N439">
        <f t="shared" si="128"/>
        <v>0</v>
      </c>
      <c r="O439" s="2">
        <f t="shared" si="121"/>
        <v>5000</v>
      </c>
      <c r="P439" s="2">
        <f t="shared" si="129"/>
        <v>0</v>
      </c>
      <c r="Q439" s="2">
        <f t="shared" si="122"/>
        <v>829000</v>
      </c>
      <c r="R439" s="2" t="str">
        <f t="shared" si="130"/>
        <v>kai</v>
      </c>
      <c r="S439" s="2" t="str">
        <f t="shared" si="131"/>
        <v>kai</v>
      </c>
      <c r="T439" s="2" t="str">
        <f t="shared" si="132"/>
        <v>kai</v>
      </c>
      <c r="U439" s="2" t="str">
        <f t="shared" si="133"/>
        <v/>
      </c>
      <c r="V439" s="2" t="str">
        <f t="shared" si="134"/>
        <v/>
      </c>
      <c r="W439" s="2">
        <f t="shared" si="137"/>
        <v>66.319999999999993</v>
      </c>
      <c r="X439" s="2" t="str">
        <f t="shared" si="135"/>
        <v/>
      </c>
      <c r="Y439" s="6">
        <f t="shared" si="123"/>
        <v>829000</v>
      </c>
      <c r="Z439" s="6">
        <f t="shared" si="124"/>
        <v>0</v>
      </c>
      <c r="AA439" s="4">
        <f>SUM(P439:$P$1480)+$Z$25</f>
        <v>1845000.0000000023</v>
      </c>
      <c r="AB439" s="4">
        <f>SUM(V439:$W$1480)</f>
        <v>620885.51999999967</v>
      </c>
      <c r="AC439" s="4">
        <f t="shared" si="136"/>
        <v>1016000.0000000023</v>
      </c>
    </row>
    <row r="440" spans="1:29" x14ac:dyDescent="0.15">
      <c r="A440" s="22">
        <v>2</v>
      </c>
      <c r="B440" s="1">
        <v>42500</v>
      </c>
      <c r="C440">
        <v>162.5</v>
      </c>
      <c r="D440">
        <v>165.9</v>
      </c>
      <c r="E440">
        <v>159.9</v>
      </c>
      <c r="F440">
        <v>165.8</v>
      </c>
      <c r="G440">
        <v>173667700</v>
      </c>
      <c r="H440" s="2">
        <f t="shared" si="125"/>
        <v>28794104660.000004</v>
      </c>
      <c r="I440">
        <f t="shared" si="119"/>
        <v>4.6000000000000227</v>
      </c>
      <c r="J440" t="str">
        <f t="shared" si="126"/>
        <v/>
      </c>
      <c r="L440">
        <f t="shared" si="120"/>
        <v>4.6000000000000227</v>
      </c>
      <c r="M440">
        <f t="shared" si="127"/>
        <v>4.6000000000000227</v>
      </c>
      <c r="N440">
        <f t="shared" si="128"/>
        <v>4.6000000000000227</v>
      </c>
      <c r="O440" s="2">
        <f t="shared" si="121"/>
        <v>5000</v>
      </c>
      <c r="P440" s="2">
        <f t="shared" si="129"/>
        <v>23000.000000000113</v>
      </c>
      <c r="Q440" s="2">
        <f t="shared" si="122"/>
        <v>806000</v>
      </c>
      <c r="R440" s="2" t="str">
        <f t="shared" si="130"/>
        <v>kai</v>
      </c>
      <c r="S440" s="2" t="str">
        <f t="shared" si="131"/>
        <v>kai</v>
      </c>
      <c r="T440" s="2" t="str">
        <f t="shared" si="132"/>
        <v>kai</v>
      </c>
      <c r="U440" s="2">
        <f t="shared" si="133"/>
        <v>806000</v>
      </c>
      <c r="V440" s="2">
        <f t="shared" si="134"/>
        <v>1080</v>
      </c>
      <c r="W440" s="2">
        <f t="shared" si="137"/>
        <v>128.96</v>
      </c>
      <c r="X440" s="2" t="str">
        <f t="shared" si="135"/>
        <v/>
      </c>
      <c r="Y440" s="6">
        <f t="shared" si="123"/>
        <v>829000</v>
      </c>
      <c r="Z440" s="6">
        <f t="shared" si="124"/>
        <v>0</v>
      </c>
      <c r="AA440" s="4">
        <f>SUM(P440:$P$1480)+$Z$25</f>
        <v>1845000.0000000023</v>
      </c>
      <c r="AB440" s="4">
        <f>SUM(V440:$W$1480)</f>
        <v>620819.1999999996</v>
      </c>
      <c r="AC440" s="4">
        <f t="shared" si="136"/>
        <v>1016000.0000000023</v>
      </c>
    </row>
    <row r="441" spans="1:29" x14ac:dyDescent="0.15">
      <c r="A441" s="22">
        <v>2</v>
      </c>
      <c r="B441" s="1">
        <v>42499</v>
      </c>
      <c r="C441">
        <v>161.5</v>
      </c>
      <c r="D441">
        <v>163.19999999999999</v>
      </c>
      <c r="E441">
        <v>160.69999999999999</v>
      </c>
      <c r="F441">
        <v>161.19999999999999</v>
      </c>
      <c r="G441">
        <v>108521600</v>
      </c>
      <c r="H441" s="2">
        <f t="shared" si="125"/>
        <v>17493681920</v>
      </c>
      <c r="I441">
        <f t="shared" si="119"/>
        <v>0.59999999999999432</v>
      </c>
      <c r="J441" t="str">
        <f t="shared" si="126"/>
        <v/>
      </c>
      <c r="L441">
        <f t="shared" si="120"/>
        <v>-0.59999999999999432</v>
      </c>
      <c r="M441">
        <f t="shared" si="127"/>
        <v>-0.59999999999999432</v>
      </c>
      <c r="N441">
        <f t="shared" si="128"/>
        <v>0.59999999999999432</v>
      </c>
      <c r="O441" s="2">
        <f t="shared" si="121"/>
        <v>5000</v>
      </c>
      <c r="P441" s="2">
        <f t="shared" si="129"/>
        <v>-2999.9999999999718</v>
      </c>
      <c r="Q441" s="2">
        <f t="shared" si="122"/>
        <v>803000</v>
      </c>
      <c r="R441" s="2" t="str">
        <f t="shared" si="130"/>
        <v>uri</v>
      </c>
      <c r="S441" s="2" t="str">
        <f t="shared" si="131"/>
        <v>kai</v>
      </c>
      <c r="T441" s="2" t="str">
        <f t="shared" si="132"/>
        <v>uri</v>
      </c>
      <c r="U441" s="2" t="str">
        <f t="shared" si="133"/>
        <v/>
      </c>
      <c r="V441" s="2" t="str">
        <f t="shared" si="134"/>
        <v/>
      </c>
      <c r="W441" s="2" t="str">
        <f t="shared" si="137"/>
        <v/>
      </c>
      <c r="X441" s="2">
        <f t="shared" si="135"/>
        <v>64.239999999999995</v>
      </c>
      <c r="Y441" s="6">
        <f t="shared" si="123"/>
        <v>806000</v>
      </c>
      <c r="Z441" s="6">
        <f t="shared" si="124"/>
        <v>0</v>
      </c>
      <c r="AA441" s="4">
        <f>SUM(P441:$P$1480)+$Z$25</f>
        <v>1822000.0000000021</v>
      </c>
      <c r="AB441" s="4">
        <f>SUM(V441:$W$1480)</f>
        <v>619610.23999999964</v>
      </c>
      <c r="AC441" s="4">
        <f t="shared" si="136"/>
        <v>1016000.0000000021</v>
      </c>
    </row>
    <row r="442" spans="1:29" x14ac:dyDescent="0.15">
      <c r="A442" s="22">
        <v>2</v>
      </c>
      <c r="B442" s="1">
        <v>42496</v>
      </c>
      <c r="C442">
        <v>163</v>
      </c>
      <c r="D442">
        <v>163.4</v>
      </c>
      <c r="E442">
        <v>159.6</v>
      </c>
      <c r="F442">
        <v>160.6</v>
      </c>
      <c r="G442">
        <v>136306300</v>
      </c>
      <c r="H442" s="2">
        <f t="shared" si="125"/>
        <v>21890791780</v>
      </c>
      <c r="I442">
        <f t="shared" si="119"/>
        <v>-2.2000000000000171</v>
      </c>
      <c r="J442" t="str">
        <f t="shared" si="126"/>
        <v>高値割、安値割</v>
      </c>
      <c r="L442">
        <f t="shared" si="120"/>
        <v>2.2000000000000171</v>
      </c>
      <c r="M442">
        <f t="shared" si="127"/>
        <v>2.2000000000000171</v>
      </c>
      <c r="N442">
        <f t="shared" si="128"/>
        <v>-2.2000000000000171</v>
      </c>
      <c r="O442" s="2">
        <f t="shared" si="121"/>
        <v>5000</v>
      </c>
      <c r="P442" s="2">
        <f t="shared" si="129"/>
        <v>11000.000000000085</v>
      </c>
      <c r="Q442" s="2">
        <f t="shared" si="122"/>
        <v>814000</v>
      </c>
      <c r="R442" s="2" t="str">
        <f t="shared" si="130"/>
        <v>uri</v>
      </c>
      <c r="S442" s="2" t="str">
        <f t="shared" si="131"/>
        <v>kai</v>
      </c>
      <c r="T442" s="2" t="str">
        <f t="shared" si="132"/>
        <v>uri</v>
      </c>
      <c r="U442" s="2">
        <f t="shared" si="133"/>
        <v>814000</v>
      </c>
      <c r="V442" s="2">
        <f t="shared" si="134"/>
        <v>1080</v>
      </c>
      <c r="W442" s="2" t="str">
        <f t="shared" si="137"/>
        <v/>
      </c>
      <c r="X442" s="2">
        <f t="shared" si="135"/>
        <v>130.24</v>
      </c>
      <c r="Y442" s="6">
        <f t="shared" si="123"/>
        <v>803000</v>
      </c>
      <c r="Z442" s="6">
        <f t="shared" si="124"/>
        <v>0</v>
      </c>
      <c r="AA442" s="4">
        <f>SUM(P442:$P$1480)+$Z$25</f>
        <v>1825000.0000000021</v>
      </c>
      <c r="AB442" s="4">
        <f>SUM(V442:$W$1480)</f>
        <v>619610.23999999964</v>
      </c>
      <c r="AC442" s="4">
        <f t="shared" si="136"/>
        <v>1022000.0000000021</v>
      </c>
    </row>
    <row r="443" spans="1:29" x14ac:dyDescent="0.15">
      <c r="A443" s="22">
        <v>2</v>
      </c>
      <c r="B443" s="1">
        <v>42492</v>
      </c>
      <c r="C443">
        <v>160</v>
      </c>
      <c r="D443">
        <v>163.6</v>
      </c>
      <c r="E443">
        <v>159.80000000000001</v>
      </c>
      <c r="F443">
        <v>162.80000000000001</v>
      </c>
      <c r="G443">
        <v>204481300</v>
      </c>
      <c r="H443" s="2">
        <f t="shared" si="125"/>
        <v>33289555640.000004</v>
      </c>
      <c r="I443">
        <f t="shared" si="119"/>
        <v>-5</v>
      </c>
      <c r="J443" t="str">
        <f t="shared" si="126"/>
        <v>高値割、安値割</v>
      </c>
      <c r="L443">
        <f t="shared" si="120"/>
        <v>-5</v>
      </c>
      <c r="M443">
        <f t="shared" si="127"/>
        <v>-5</v>
      </c>
      <c r="N443">
        <f t="shared" si="128"/>
        <v>-5</v>
      </c>
      <c r="O443" s="2">
        <f t="shared" si="121"/>
        <v>5000</v>
      </c>
      <c r="P443" s="2">
        <f t="shared" si="129"/>
        <v>-25000</v>
      </c>
      <c r="Q443" s="2">
        <f t="shared" si="122"/>
        <v>839000</v>
      </c>
      <c r="R443" s="2" t="str">
        <f t="shared" si="130"/>
        <v>kai</v>
      </c>
      <c r="S443" s="2" t="str">
        <f t="shared" si="131"/>
        <v>kai</v>
      </c>
      <c r="T443" s="2" t="str">
        <f t="shared" si="132"/>
        <v>kai</v>
      </c>
      <c r="U443" s="2" t="str">
        <f t="shared" si="133"/>
        <v/>
      </c>
      <c r="V443" s="2" t="str">
        <f t="shared" si="134"/>
        <v/>
      </c>
      <c r="W443" s="2">
        <f t="shared" si="137"/>
        <v>67.12</v>
      </c>
      <c r="X443" s="2" t="str">
        <f t="shared" si="135"/>
        <v/>
      </c>
      <c r="Y443" s="6">
        <f t="shared" si="123"/>
        <v>814000</v>
      </c>
      <c r="Z443" s="6">
        <f t="shared" si="124"/>
        <v>0</v>
      </c>
      <c r="AA443" s="4">
        <f>SUM(P443:$P$1480)+$Z$25</f>
        <v>1814000.0000000021</v>
      </c>
      <c r="AB443" s="4">
        <f>SUM(V443:$W$1480)</f>
        <v>618530.23999999964</v>
      </c>
      <c r="AC443" s="4">
        <f t="shared" si="136"/>
        <v>1000000.0000000021</v>
      </c>
    </row>
    <row r="444" spans="1:29" x14ac:dyDescent="0.15">
      <c r="A444" s="22">
        <v>2</v>
      </c>
      <c r="B444" s="1">
        <v>42488</v>
      </c>
      <c r="C444">
        <v>180.6</v>
      </c>
      <c r="D444">
        <v>182.7</v>
      </c>
      <c r="E444">
        <v>167.1</v>
      </c>
      <c r="F444">
        <v>167.8</v>
      </c>
      <c r="G444">
        <v>310502600</v>
      </c>
      <c r="H444" s="2">
        <f t="shared" si="125"/>
        <v>52102336280</v>
      </c>
      <c r="I444">
        <f t="shared" si="119"/>
        <v>-11.599999999999994</v>
      </c>
      <c r="J444" t="str">
        <f t="shared" si="126"/>
        <v/>
      </c>
      <c r="L444">
        <f t="shared" si="120"/>
        <v>-11.599999999999994</v>
      </c>
      <c r="M444">
        <f t="shared" si="127"/>
        <v>-11.599999999999994</v>
      </c>
      <c r="N444">
        <f t="shared" si="128"/>
        <v>-11.599999999999994</v>
      </c>
      <c r="O444" s="2">
        <f t="shared" si="121"/>
        <v>5000</v>
      </c>
      <c r="P444" s="2">
        <f t="shared" si="129"/>
        <v>-57999.999999999971</v>
      </c>
      <c r="Q444" s="2">
        <f t="shared" si="122"/>
        <v>897000</v>
      </c>
      <c r="R444" s="2" t="str">
        <f t="shared" si="130"/>
        <v>kai</v>
      </c>
      <c r="S444" s="2" t="str">
        <f t="shared" si="131"/>
        <v>kai</v>
      </c>
      <c r="T444" s="2" t="str">
        <f t="shared" si="132"/>
        <v>kai</v>
      </c>
      <c r="U444" s="2">
        <f t="shared" si="133"/>
        <v>897000</v>
      </c>
      <c r="V444" s="2">
        <f t="shared" si="134"/>
        <v>1080</v>
      </c>
      <c r="W444" s="2">
        <f t="shared" si="137"/>
        <v>143.52000000000001</v>
      </c>
      <c r="X444" s="2" t="str">
        <f t="shared" si="135"/>
        <v/>
      </c>
      <c r="Y444" s="6">
        <f t="shared" si="123"/>
        <v>839000</v>
      </c>
      <c r="Z444" s="6">
        <f t="shared" si="124"/>
        <v>0</v>
      </c>
      <c r="AA444" s="4">
        <f>SUM(P444:$P$1480)+$Z$25</f>
        <v>1839000.0000000021</v>
      </c>
      <c r="AB444" s="4">
        <f>SUM(V444:$W$1480)</f>
        <v>618463.11999999965</v>
      </c>
      <c r="AC444" s="4">
        <f t="shared" si="136"/>
        <v>1000000.0000000021</v>
      </c>
    </row>
    <row r="445" spans="1:29" x14ac:dyDescent="0.15">
      <c r="A445" s="22">
        <v>2</v>
      </c>
      <c r="B445" s="1">
        <v>42487</v>
      </c>
      <c r="C445">
        <v>178.2</v>
      </c>
      <c r="D445">
        <v>180.6</v>
      </c>
      <c r="E445">
        <v>176.8</v>
      </c>
      <c r="F445">
        <v>179.4</v>
      </c>
      <c r="G445">
        <v>122845700</v>
      </c>
      <c r="H445" s="2">
        <f t="shared" si="125"/>
        <v>22038518580</v>
      </c>
      <c r="I445">
        <f t="shared" si="119"/>
        <v>0.40000000000000568</v>
      </c>
      <c r="J445" t="str">
        <f t="shared" si="126"/>
        <v/>
      </c>
      <c r="L445">
        <f t="shared" si="120"/>
        <v>-0.40000000000000568</v>
      </c>
      <c r="M445">
        <f t="shared" si="127"/>
        <v>-0.40000000000000568</v>
      </c>
      <c r="N445">
        <f t="shared" si="128"/>
        <v>0.40000000000000568</v>
      </c>
      <c r="O445" s="2">
        <f t="shared" si="121"/>
        <v>5000</v>
      </c>
      <c r="P445" s="2">
        <f t="shared" si="129"/>
        <v>-2000.0000000000284</v>
      </c>
      <c r="Q445" s="2">
        <f t="shared" si="122"/>
        <v>895000</v>
      </c>
      <c r="R445" s="2" t="str">
        <f t="shared" si="130"/>
        <v>uri</v>
      </c>
      <c r="S445" s="2" t="str">
        <f t="shared" si="131"/>
        <v>kai</v>
      </c>
      <c r="T445" s="2" t="str">
        <f t="shared" si="132"/>
        <v>uri</v>
      </c>
      <c r="U445" s="2">
        <f t="shared" si="133"/>
        <v>895000</v>
      </c>
      <c r="V445" s="2">
        <f t="shared" si="134"/>
        <v>1080</v>
      </c>
      <c r="W445" s="2" t="str">
        <f t="shared" si="137"/>
        <v/>
      </c>
      <c r="X445" s="2">
        <f t="shared" si="135"/>
        <v>143.19999999999999</v>
      </c>
      <c r="Y445" s="6">
        <f t="shared" si="123"/>
        <v>897000</v>
      </c>
      <c r="Z445" s="6">
        <f t="shared" si="124"/>
        <v>0</v>
      </c>
      <c r="AA445" s="4">
        <f>SUM(P445:$P$1480)+$Z$25</f>
        <v>1897000.0000000021</v>
      </c>
      <c r="AB445" s="4">
        <f>SUM(V445:$W$1480)</f>
        <v>617239.59999999963</v>
      </c>
      <c r="AC445" s="4">
        <f t="shared" si="136"/>
        <v>1000000.0000000021</v>
      </c>
    </row>
    <row r="446" spans="1:29" x14ac:dyDescent="0.15">
      <c r="A446" s="22">
        <v>2</v>
      </c>
      <c r="B446" s="1">
        <v>42486</v>
      </c>
      <c r="C446">
        <v>180.3</v>
      </c>
      <c r="D446">
        <v>180.7</v>
      </c>
      <c r="E446">
        <v>174.5</v>
      </c>
      <c r="F446">
        <v>179</v>
      </c>
      <c r="G446">
        <v>212499200</v>
      </c>
      <c r="H446" s="2">
        <f t="shared" si="125"/>
        <v>38037356800</v>
      </c>
      <c r="I446">
        <f t="shared" si="119"/>
        <v>-3.8000000000000114</v>
      </c>
      <c r="J446" t="str">
        <f t="shared" si="126"/>
        <v>高値割、安値割</v>
      </c>
      <c r="L446">
        <f t="shared" si="120"/>
        <v>-3.8000000000000114</v>
      </c>
      <c r="M446">
        <f t="shared" si="127"/>
        <v>-3.8000000000000114</v>
      </c>
      <c r="N446">
        <f t="shared" si="128"/>
        <v>-3.8000000000000114</v>
      </c>
      <c r="O446" s="2">
        <f t="shared" si="121"/>
        <v>5000</v>
      </c>
      <c r="P446" s="2">
        <f t="shared" si="129"/>
        <v>-19000.000000000058</v>
      </c>
      <c r="Q446" s="2">
        <f t="shared" si="122"/>
        <v>914000</v>
      </c>
      <c r="R446" s="2" t="str">
        <f t="shared" si="130"/>
        <v>kai</v>
      </c>
      <c r="S446" s="2" t="str">
        <f t="shared" si="131"/>
        <v>kai</v>
      </c>
      <c r="T446" s="2" t="str">
        <f t="shared" si="132"/>
        <v>kai</v>
      </c>
      <c r="U446" s="2" t="str">
        <f t="shared" si="133"/>
        <v/>
      </c>
      <c r="V446" s="2" t="str">
        <f t="shared" si="134"/>
        <v/>
      </c>
      <c r="W446" s="2">
        <f t="shared" si="137"/>
        <v>73.12</v>
      </c>
      <c r="X446" s="2" t="str">
        <f t="shared" si="135"/>
        <v/>
      </c>
      <c r="Y446" s="6">
        <f t="shared" si="123"/>
        <v>895000</v>
      </c>
      <c r="Z446" s="6">
        <f t="shared" si="124"/>
        <v>0</v>
      </c>
      <c r="AA446" s="4">
        <f>SUM(P446:$P$1480)+$Z$25</f>
        <v>1899000.0000000021</v>
      </c>
      <c r="AB446" s="4">
        <f>SUM(V446:$W$1480)</f>
        <v>616159.59999999951</v>
      </c>
      <c r="AC446" s="4">
        <f t="shared" si="136"/>
        <v>1004000.0000000021</v>
      </c>
    </row>
    <row r="447" spans="1:29" x14ac:dyDescent="0.15">
      <c r="A447" s="22">
        <v>2</v>
      </c>
      <c r="B447" s="1">
        <v>42485</v>
      </c>
      <c r="C447">
        <v>184</v>
      </c>
      <c r="D447">
        <v>184.3</v>
      </c>
      <c r="E447">
        <v>179.5</v>
      </c>
      <c r="F447">
        <v>182.8</v>
      </c>
      <c r="G447">
        <v>247041900</v>
      </c>
      <c r="H447" s="2">
        <f t="shared" si="125"/>
        <v>45159259320</v>
      </c>
      <c r="I447">
        <f t="shared" si="119"/>
        <v>1.5</v>
      </c>
      <c r="J447" t="str">
        <f t="shared" si="126"/>
        <v/>
      </c>
      <c r="L447">
        <f t="shared" si="120"/>
        <v>1.5</v>
      </c>
      <c r="M447">
        <f t="shared" si="127"/>
        <v>1.5</v>
      </c>
      <c r="N447">
        <f t="shared" si="128"/>
        <v>-1.5</v>
      </c>
      <c r="O447" s="2">
        <f t="shared" si="121"/>
        <v>5000</v>
      </c>
      <c r="P447" s="2">
        <f t="shared" si="129"/>
        <v>7500</v>
      </c>
      <c r="Q447" s="2">
        <f t="shared" si="122"/>
        <v>906500</v>
      </c>
      <c r="R447" s="2" t="str">
        <f t="shared" si="130"/>
        <v>kai</v>
      </c>
      <c r="S447" s="2" t="str">
        <f t="shared" si="131"/>
        <v>uri</v>
      </c>
      <c r="T447" s="2" t="str">
        <f t="shared" si="132"/>
        <v>kai</v>
      </c>
      <c r="U447" s="2" t="str">
        <f t="shared" si="133"/>
        <v/>
      </c>
      <c r="V447" s="2" t="str">
        <f t="shared" si="134"/>
        <v/>
      </c>
      <c r="W447" s="2">
        <f t="shared" si="137"/>
        <v>72.52</v>
      </c>
      <c r="X447" s="2" t="str">
        <f t="shared" si="135"/>
        <v/>
      </c>
      <c r="Y447" s="6">
        <f t="shared" si="123"/>
        <v>914000</v>
      </c>
      <c r="Z447" s="6">
        <f t="shared" si="124"/>
        <v>0</v>
      </c>
      <c r="AA447" s="4">
        <f>SUM(P447:$P$1480)+$Z$25</f>
        <v>1918000.0000000019</v>
      </c>
      <c r="AB447" s="4">
        <f>SUM(V447:$W$1480)</f>
        <v>616086.47999999963</v>
      </c>
      <c r="AC447" s="4">
        <f t="shared" si="136"/>
        <v>1004000.0000000019</v>
      </c>
    </row>
    <row r="448" spans="1:29" x14ac:dyDescent="0.15">
      <c r="A448" s="22">
        <v>2</v>
      </c>
      <c r="B448" s="1">
        <v>42482</v>
      </c>
      <c r="C448">
        <v>171</v>
      </c>
      <c r="D448">
        <v>185.7</v>
      </c>
      <c r="E448">
        <v>171</v>
      </c>
      <c r="F448">
        <v>181.3</v>
      </c>
      <c r="G448">
        <v>459466300</v>
      </c>
      <c r="H448" s="2">
        <f t="shared" si="125"/>
        <v>83301240190</v>
      </c>
      <c r="I448">
        <f t="shared" si="119"/>
        <v>8.1000000000000227</v>
      </c>
      <c r="J448" t="str">
        <f t="shared" si="126"/>
        <v>高値超、安値超</v>
      </c>
      <c r="L448">
        <f t="shared" si="120"/>
        <v>8.1000000000000227</v>
      </c>
      <c r="M448">
        <f t="shared" si="127"/>
        <v>8.1000000000000227</v>
      </c>
      <c r="N448">
        <f t="shared" si="128"/>
        <v>8.1000000000000227</v>
      </c>
      <c r="O448" s="2">
        <f t="shared" si="121"/>
        <v>5000</v>
      </c>
      <c r="P448" s="2">
        <f t="shared" si="129"/>
        <v>40500.000000000116</v>
      </c>
      <c r="Q448" s="2">
        <f t="shared" si="122"/>
        <v>866000</v>
      </c>
      <c r="R448" s="2" t="str">
        <f t="shared" si="130"/>
        <v>kai</v>
      </c>
      <c r="S448" s="2" t="str">
        <f t="shared" si="131"/>
        <v>kai</v>
      </c>
      <c r="T448" s="2" t="str">
        <f t="shared" si="132"/>
        <v>kai</v>
      </c>
      <c r="U448" s="2" t="str">
        <f t="shared" si="133"/>
        <v/>
      </c>
      <c r="V448" s="2" t="str">
        <f t="shared" si="134"/>
        <v/>
      </c>
      <c r="W448" s="2">
        <f t="shared" si="137"/>
        <v>69.28</v>
      </c>
      <c r="X448" s="2" t="str">
        <f t="shared" si="135"/>
        <v/>
      </c>
      <c r="Y448" s="6">
        <f t="shared" si="123"/>
        <v>906500</v>
      </c>
      <c r="Z448" s="6">
        <f t="shared" si="124"/>
        <v>0</v>
      </c>
      <c r="AA448" s="4">
        <f>SUM(P448:$P$1480)+$Z$25</f>
        <v>1910500.0000000021</v>
      </c>
      <c r="AB448" s="4">
        <f>SUM(V448:$W$1480)</f>
        <v>616013.95999999961</v>
      </c>
      <c r="AC448" s="4">
        <f t="shared" si="136"/>
        <v>1004000.0000000021</v>
      </c>
    </row>
    <row r="449" spans="1:29" x14ac:dyDescent="0.15">
      <c r="A449" s="22">
        <v>2</v>
      </c>
      <c r="B449" s="1">
        <v>42481</v>
      </c>
      <c r="C449">
        <v>174.9</v>
      </c>
      <c r="D449">
        <v>175.3</v>
      </c>
      <c r="E449">
        <v>170.2</v>
      </c>
      <c r="F449">
        <v>173.2</v>
      </c>
      <c r="G449">
        <v>178546500</v>
      </c>
      <c r="H449" s="2">
        <f t="shared" si="125"/>
        <v>30924253799.999996</v>
      </c>
      <c r="I449">
        <f t="shared" si="119"/>
        <v>2.0999999999999943</v>
      </c>
      <c r="J449" t="str">
        <f t="shared" si="126"/>
        <v/>
      </c>
      <c r="L449">
        <f t="shared" si="120"/>
        <v>2.0999999999999943</v>
      </c>
      <c r="M449">
        <f t="shared" si="127"/>
        <v>2.0999999999999943</v>
      </c>
      <c r="N449">
        <f t="shared" si="128"/>
        <v>-2.0999999999999943</v>
      </c>
      <c r="O449" s="2">
        <f t="shared" si="121"/>
        <v>5000</v>
      </c>
      <c r="P449" s="2">
        <f t="shared" si="129"/>
        <v>10499.999999999971</v>
      </c>
      <c r="Q449" s="2">
        <f t="shared" si="122"/>
        <v>855500</v>
      </c>
      <c r="R449" s="2" t="str">
        <f t="shared" si="130"/>
        <v>kai</v>
      </c>
      <c r="S449" s="2" t="str">
        <f t="shared" si="131"/>
        <v>uri</v>
      </c>
      <c r="T449" s="2" t="str">
        <f t="shared" si="132"/>
        <v>kai</v>
      </c>
      <c r="U449" s="2" t="str">
        <f t="shared" si="133"/>
        <v/>
      </c>
      <c r="V449" s="2" t="str">
        <f t="shared" si="134"/>
        <v/>
      </c>
      <c r="W449" s="2">
        <f t="shared" si="137"/>
        <v>68.44</v>
      </c>
      <c r="X449" s="2" t="str">
        <f t="shared" si="135"/>
        <v/>
      </c>
      <c r="Y449" s="6">
        <f t="shared" si="123"/>
        <v>866000</v>
      </c>
      <c r="Z449" s="6">
        <f t="shared" si="124"/>
        <v>0</v>
      </c>
      <c r="AA449" s="4">
        <f>SUM(P449:$P$1480)+$Z$25</f>
        <v>1870000.0000000021</v>
      </c>
      <c r="AB449" s="4">
        <f>SUM(V449:$W$1480)</f>
        <v>615944.6799999997</v>
      </c>
      <c r="AC449" s="4">
        <f t="shared" si="136"/>
        <v>1004000.0000000021</v>
      </c>
    </row>
    <row r="450" spans="1:29" x14ac:dyDescent="0.15">
      <c r="A450" s="22">
        <v>2</v>
      </c>
      <c r="B450" s="1">
        <v>42480</v>
      </c>
      <c r="C450">
        <v>173.2</v>
      </c>
      <c r="D450">
        <v>174.4</v>
      </c>
      <c r="E450">
        <v>170.5</v>
      </c>
      <c r="F450">
        <v>171.1</v>
      </c>
      <c r="G450">
        <v>149591500</v>
      </c>
      <c r="H450" s="2">
        <f t="shared" si="125"/>
        <v>25595105650</v>
      </c>
      <c r="I450">
        <f t="shared" si="119"/>
        <v>-9.9999999999994316E-2</v>
      </c>
      <c r="J450" t="str">
        <f t="shared" si="126"/>
        <v>高値超、安値超</v>
      </c>
      <c r="L450">
        <f t="shared" si="120"/>
        <v>-9.9999999999994316E-2</v>
      </c>
      <c r="M450">
        <f t="shared" si="127"/>
        <v>-9.9999999999994316E-2</v>
      </c>
      <c r="N450">
        <f t="shared" si="128"/>
        <v>9.9999999999994316E-2</v>
      </c>
      <c r="O450" s="2">
        <f t="shared" si="121"/>
        <v>5000</v>
      </c>
      <c r="P450" s="2">
        <f t="shared" si="129"/>
        <v>-499.99999999997158</v>
      </c>
      <c r="Q450" s="2">
        <f t="shared" si="122"/>
        <v>856000</v>
      </c>
      <c r="R450" s="2" t="str">
        <f t="shared" si="130"/>
        <v>kai</v>
      </c>
      <c r="S450" s="2" t="str">
        <f t="shared" si="131"/>
        <v>uri</v>
      </c>
      <c r="T450" s="2" t="str">
        <f t="shared" si="132"/>
        <v>kai</v>
      </c>
      <c r="U450" s="2">
        <f t="shared" si="133"/>
        <v>856000</v>
      </c>
      <c r="V450" s="2">
        <f t="shared" si="134"/>
        <v>1080</v>
      </c>
      <c r="W450" s="2">
        <f t="shared" si="137"/>
        <v>136.96</v>
      </c>
      <c r="X450" s="2" t="str">
        <f t="shared" si="135"/>
        <v/>
      </c>
      <c r="Y450" s="6">
        <f t="shared" si="123"/>
        <v>855500</v>
      </c>
      <c r="Z450" s="6">
        <f t="shared" si="124"/>
        <v>0</v>
      </c>
      <c r="AA450" s="4">
        <f>SUM(P450:$P$1480)+$Z$25</f>
        <v>1859500.0000000021</v>
      </c>
      <c r="AB450" s="4">
        <f>SUM(V450:$W$1480)</f>
        <v>615876.23999999964</v>
      </c>
      <c r="AC450" s="4">
        <f t="shared" si="136"/>
        <v>1004000.0000000021</v>
      </c>
    </row>
    <row r="451" spans="1:29" x14ac:dyDescent="0.15">
      <c r="A451" s="22">
        <v>2</v>
      </c>
      <c r="B451" s="1">
        <v>42479</v>
      </c>
      <c r="C451">
        <v>165.9</v>
      </c>
      <c r="D451">
        <v>172.7</v>
      </c>
      <c r="E451">
        <v>165.3</v>
      </c>
      <c r="F451">
        <v>171.2</v>
      </c>
      <c r="G451">
        <v>204950500</v>
      </c>
      <c r="H451" s="2">
        <f t="shared" si="125"/>
        <v>35087525600</v>
      </c>
      <c r="I451">
        <f t="shared" si="119"/>
        <v>10.299999999999983</v>
      </c>
      <c r="J451" t="str">
        <f t="shared" si="126"/>
        <v>高値超、安値超</v>
      </c>
      <c r="L451">
        <f t="shared" si="120"/>
        <v>-10.299999999999983</v>
      </c>
      <c r="M451">
        <f t="shared" si="127"/>
        <v>-10.299999999999983</v>
      </c>
      <c r="N451">
        <f t="shared" si="128"/>
        <v>10.299999999999983</v>
      </c>
      <c r="O451" s="2">
        <f t="shared" si="121"/>
        <v>5000</v>
      </c>
      <c r="P451" s="2">
        <f t="shared" si="129"/>
        <v>-51499.999999999913</v>
      </c>
      <c r="Q451" s="2">
        <f t="shared" si="122"/>
        <v>804500</v>
      </c>
      <c r="R451" s="2" t="str">
        <f t="shared" si="130"/>
        <v>uri</v>
      </c>
      <c r="S451" s="2" t="str">
        <f t="shared" si="131"/>
        <v>kai</v>
      </c>
      <c r="T451" s="2" t="str">
        <f t="shared" si="132"/>
        <v>uri</v>
      </c>
      <c r="U451" s="2" t="str">
        <f t="shared" si="133"/>
        <v/>
      </c>
      <c r="V451" s="2" t="str">
        <f t="shared" si="134"/>
        <v/>
      </c>
      <c r="W451" s="2" t="str">
        <f t="shared" si="137"/>
        <v/>
      </c>
      <c r="X451" s="2">
        <f t="shared" si="135"/>
        <v>64.36</v>
      </c>
      <c r="Y451" s="6">
        <f t="shared" si="123"/>
        <v>856000</v>
      </c>
      <c r="Z451" s="6">
        <f t="shared" si="124"/>
        <v>0</v>
      </c>
      <c r="AA451" s="4">
        <f>SUM(P451:$P$1480)+$Z$25</f>
        <v>1860000.0000000021</v>
      </c>
      <c r="AB451" s="4">
        <f>SUM(V451:$W$1480)</f>
        <v>614659.27999999968</v>
      </c>
      <c r="AC451" s="4">
        <f t="shared" si="136"/>
        <v>1004000.0000000021</v>
      </c>
    </row>
    <row r="452" spans="1:29" x14ac:dyDescent="0.15">
      <c r="A452" s="22">
        <v>2</v>
      </c>
      <c r="B452" s="1">
        <v>42478</v>
      </c>
      <c r="C452">
        <v>159.69999999999999</v>
      </c>
      <c r="D452">
        <v>163.69999999999999</v>
      </c>
      <c r="E452">
        <v>159.69999999999999</v>
      </c>
      <c r="F452">
        <v>160.9</v>
      </c>
      <c r="G452">
        <v>154716900</v>
      </c>
      <c r="H452" s="2">
        <f t="shared" si="125"/>
        <v>24893949210</v>
      </c>
      <c r="I452">
        <f t="shared" si="119"/>
        <v>-6</v>
      </c>
      <c r="J452" t="str">
        <f t="shared" si="126"/>
        <v>高値割、安値割</v>
      </c>
      <c r="L452">
        <f t="shared" si="120"/>
        <v>6</v>
      </c>
      <c r="M452">
        <f t="shared" si="127"/>
        <v>6</v>
      </c>
      <c r="N452">
        <f t="shared" si="128"/>
        <v>-6</v>
      </c>
      <c r="O452" s="2">
        <f t="shared" si="121"/>
        <v>5000</v>
      </c>
      <c r="P452" s="2">
        <f t="shared" si="129"/>
        <v>30000</v>
      </c>
      <c r="Q452" s="2">
        <f t="shared" si="122"/>
        <v>834500</v>
      </c>
      <c r="R452" s="2" t="str">
        <f t="shared" si="130"/>
        <v>uri</v>
      </c>
      <c r="S452" s="2" t="str">
        <f t="shared" si="131"/>
        <v>kai</v>
      </c>
      <c r="T452" s="2" t="str">
        <f t="shared" si="132"/>
        <v>uri</v>
      </c>
      <c r="U452" s="2">
        <f t="shared" si="133"/>
        <v>834500</v>
      </c>
      <c r="V452" s="2">
        <f t="shared" si="134"/>
        <v>1080</v>
      </c>
      <c r="W452" s="2" t="str">
        <f t="shared" si="137"/>
        <v/>
      </c>
      <c r="X452" s="2">
        <f t="shared" si="135"/>
        <v>133.52000000000001</v>
      </c>
      <c r="Y452" s="6">
        <f t="shared" si="123"/>
        <v>804500</v>
      </c>
      <c r="Z452" s="6">
        <f t="shared" si="124"/>
        <v>0</v>
      </c>
      <c r="AA452" s="4">
        <f>SUM(P452:$P$1480)+$Z$25</f>
        <v>1911500.0000000016</v>
      </c>
      <c r="AB452" s="4">
        <f>SUM(V452:$W$1480)</f>
        <v>614659.27999999968</v>
      </c>
      <c r="AC452" s="4">
        <f t="shared" si="136"/>
        <v>1107000.0000000016</v>
      </c>
    </row>
    <row r="453" spans="1:29" x14ac:dyDescent="0.15">
      <c r="A453" s="22">
        <v>2</v>
      </c>
      <c r="B453" s="1">
        <v>42475</v>
      </c>
      <c r="C453">
        <v>167.9</v>
      </c>
      <c r="D453">
        <v>169.7</v>
      </c>
      <c r="E453">
        <v>166.3</v>
      </c>
      <c r="F453">
        <v>166.9</v>
      </c>
      <c r="G453">
        <v>149299400</v>
      </c>
      <c r="H453" s="2">
        <f t="shared" si="125"/>
        <v>24918069860</v>
      </c>
      <c r="I453">
        <f t="shared" si="119"/>
        <v>-4.4000000000000057</v>
      </c>
      <c r="J453" t="str">
        <f t="shared" si="126"/>
        <v>高値割、安値割</v>
      </c>
      <c r="L453">
        <f t="shared" si="120"/>
        <v>-4.4000000000000057</v>
      </c>
      <c r="M453">
        <f t="shared" si="127"/>
        <v>-4.4000000000000057</v>
      </c>
      <c r="N453">
        <f t="shared" si="128"/>
        <v>4.4000000000000057</v>
      </c>
      <c r="O453" s="2">
        <f t="shared" si="121"/>
        <v>5000</v>
      </c>
      <c r="P453" s="2">
        <f t="shared" si="129"/>
        <v>-22000.000000000029</v>
      </c>
      <c r="Q453" s="2">
        <f t="shared" si="122"/>
        <v>856500</v>
      </c>
      <c r="R453" s="2" t="str">
        <f t="shared" si="130"/>
        <v>kai</v>
      </c>
      <c r="S453" s="2" t="str">
        <f t="shared" si="131"/>
        <v>uri</v>
      </c>
      <c r="T453" s="2" t="str">
        <f t="shared" si="132"/>
        <v>kai</v>
      </c>
      <c r="U453" s="2" t="str">
        <f t="shared" si="133"/>
        <v/>
      </c>
      <c r="V453" s="2" t="str">
        <f t="shared" si="134"/>
        <v/>
      </c>
      <c r="W453" s="2">
        <f t="shared" si="137"/>
        <v>68.52</v>
      </c>
      <c r="X453" s="2" t="str">
        <f t="shared" si="135"/>
        <v/>
      </c>
      <c r="Y453" s="6">
        <f t="shared" si="123"/>
        <v>834500</v>
      </c>
      <c r="Z453" s="6">
        <f t="shared" si="124"/>
        <v>0</v>
      </c>
      <c r="AA453" s="4">
        <f>SUM(P453:$P$1480)+$Z$25</f>
        <v>1881500.0000000019</v>
      </c>
      <c r="AB453" s="4">
        <f>SUM(V453:$W$1480)</f>
        <v>613579.27999999956</v>
      </c>
      <c r="AC453" s="4">
        <f t="shared" si="136"/>
        <v>1047000.0000000019</v>
      </c>
    </row>
    <row r="454" spans="1:29" x14ac:dyDescent="0.15">
      <c r="A454" s="22">
        <v>2</v>
      </c>
      <c r="B454" s="1">
        <v>42474</v>
      </c>
      <c r="C454">
        <v>171.3</v>
      </c>
      <c r="D454">
        <v>173</v>
      </c>
      <c r="E454">
        <v>169.3</v>
      </c>
      <c r="F454">
        <v>171.3</v>
      </c>
      <c r="G454">
        <v>173019200</v>
      </c>
      <c r="H454" s="2">
        <f t="shared" si="125"/>
        <v>29638188960.000004</v>
      </c>
      <c r="I454">
        <f t="shared" si="119"/>
        <v>4.8000000000000114</v>
      </c>
      <c r="J454" t="str">
        <f t="shared" si="126"/>
        <v>高値超、安値超</v>
      </c>
      <c r="L454">
        <f t="shared" si="120"/>
        <v>4.8000000000000114</v>
      </c>
      <c r="M454">
        <f t="shared" si="127"/>
        <v>4.8000000000000114</v>
      </c>
      <c r="N454">
        <f t="shared" si="128"/>
        <v>-4.8000000000000114</v>
      </c>
      <c r="O454" s="2">
        <f t="shared" si="121"/>
        <v>5000</v>
      </c>
      <c r="P454" s="2">
        <f t="shared" si="129"/>
        <v>24000.000000000058</v>
      </c>
      <c r="Q454" s="2">
        <f t="shared" si="122"/>
        <v>832500</v>
      </c>
      <c r="R454" s="2" t="str">
        <f t="shared" si="130"/>
        <v>kai</v>
      </c>
      <c r="S454" s="2" t="str">
        <f t="shared" si="131"/>
        <v>uri</v>
      </c>
      <c r="T454" s="2" t="str">
        <f t="shared" si="132"/>
        <v>kai</v>
      </c>
      <c r="U454" s="2" t="str">
        <f t="shared" si="133"/>
        <v/>
      </c>
      <c r="V454" s="2" t="str">
        <f t="shared" si="134"/>
        <v/>
      </c>
      <c r="W454" s="2">
        <f t="shared" si="137"/>
        <v>66.599999999999994</v>
      </c>
      <c r="X454" s="2" t="str">
        <f t="shared" si="135"/>
        <v/>
      </c>
      <c r="Y454" s="6">
        <f t="shared" si="123"/>
        <v>856500</v>
      </c>
      <c r="Z454" s="6">
        <f t="shared" si="124"/>
        <v>0</v>
      </c>
      <c r="AA454" s="4">
        <f>SUM(P454:$P$1480)+$Z$25</f>
        <v>1903500.0000000021</v>
      </c>
      <c r="AB454" s="4">
        <f>SUM(V454:$W$1480)</f>
        <v>613510.75999999954</v>
      </c>
      <c r="AC454" s="4">
        <f t="shared" si="136"/>
        <v>1047000.0000000021</v>
      </c>
    </row>
    <row r="455" spans="1:29" x14ac:dyDescent="0.15">
      <c r="A455" s="22">
        <v>2</v>
      </c>
      <c r="B455" s="1">
        <v>42473</v>
      </c>
      <c r="C455">
        <v>165</v>
      </c>
      <c r="D455">
        <v>167.6</v>
      </c>
      <c r="E455">
        <v>163.4</v>
      </c>
      <c r="F455">
        <v>166.5</v>
      </c>
      <c r="G455">
        <v>181161100</v>
      </c>
      <c r="H455" s="2">
        <f t="shared" si="125"/>
        <v>30163323150</v>
      </c>
      <c r="I455">
        <f t="shared" si="119"/>
        <v>4.5</v>
      </c>
      <c r="J455" t="str">
        <f t="shared" si="126"/>
        <v>高値超、安値超</v>
      </c>
      <c r="L455">
        <f t="shared" si="120"/>
        <v>4.5</v>
      </c>
      <c r="M455">
        <f t="shared" si="127"/>
        <v>4.5</v>
      </c>
      <c r="N455">
        <f t="shared" si="128"/>
        <v>-4.5</v>
      </c>
      <c r="O455" s="2">
        <f t="shared" si="121"/>
        <v>5000</v>
      </c>
      <c r="P455" s="2">
        <f t="shared" si="129"/>
        <v>22500</v>
      </c>
      <c r="Q455" s="2">
        <f t="shared" si="122"/>
        <v>810000</v>
      </c>
      <c r="R455" s="2" t="str">
        <f t="shared" si="130"/>
        <v>kai</v>
      </c>
      <c r="S455" s="2" t="str">
        <f t="shared" si="131"/>
        <v>uri</v>
      </c>
      <c r="T455" s="2" t="str">
        <f t="shared" si="132"/>
        <v>kai</v>
      </c>
      <c r="U455" s="2" t="str">
        <f t="shared" si="133"/>
        <v/>
      </c>
      <c r="V455" s="2" t="str">
        <f t="shared" si="134"/>
        <v/>
      </c>
      <c r="W455" s="2">
        <f t="shared" si="137"/>
        <v>64.8</v>
      </c>
      <c r="X455" s="2" t="str">
        <f t="shared" si="135"/>
        <v/>
      </c>
      <c r="Y455" s="6">
        <f t="shared" si="123"/>
        <v>832500</v>
      </c>
      <c r="Z455" s="6">
        <f t="shared" si="124"/>
        <v>0</v>
      </c>
      <c r="AA455" s="4">
        <f>SUM(P455:$P$1480)+$Z$25</f>
        <v>1879500.0000000019</v>
      </c>
      <c r="AB455" s="4">
        <f>SUM(V455:$W$1480)</f>
        <v>613444.15999999968</v>
      </c>
      <c r="AC455" s="4">
        <f t="shared" si="136"/>
        <v>1047000.0000000019</v>
      </c>
    </row>
    <row r="456" spans="1:29" x14ac:dyDescent="0.15">
      <c r="A456" s="22">
        <v>2</v>
      </c>
      <c r="B456" s="1">
        <v>42472</v>
      </c>
      <c r="C456">
        <v>155.1</v>
      </c>
      <c r="D456">
        <v>162.80000000000001</v>
      </c>
      <c r="E456">
        <v>154</v>
      </c>
      <c r="F456">
        <v>162</v>
      </c>
      <c r="G456">
        <v>200948400</v>
      </c>
      <c r="H456" s="2">
        <f t="shared" si="125"/>
        <v>32553640800</v>
      </c>
      <c r="I456">
        <f t="shared" si="119"/>
        <v>8</v>
      </c>
      <c r="J456" t="str">
        <f t="shared" si="126"/>
        <v>高値超、安値超</v>
      </c>
      <c r="L456">
        <f t="shared" si="120"/>
        <v>8</v>
      </c>
      <c r="M456">
        <f t="shared" si="127"/>
        <v>8</v>
      </c>
      <c r="N456">
        <f t="shared" si="128"/>
        <v>8</v>
      </c>
      <c r="O456" s="2">
        <f t="shared" si="121"/>
        <v>5000</v>
      </c>
      <c r="P456" s="2">
        <f t="shared" si="129"/>
        <v>40000</v>
      </c>
      <c r="Q456" s="2">
        <f t="shared" si="122"/>
        <v>770000</v>
      </c>
      <c r="R456" s="2" t="str">
        <f t="shared" si="130"/>
        <v>kai</v>
      </c>
      <c r="S456" s="2" t="str">
        <f t="shared" si="131"/>
        <v>kai</v>
      </c>
      <c r="T456" s="2" t="str">
        <f t="shared" si="132"/>
        <v>kai</v>
      </c>
      <c r="U456" s="2" t="str">
        <f t="shared" si="133"/>
        <v/>
      </c>
      <c r="V456" s="2" t="str">
        <f t="shared" si="134"/>
        <v/>
      </c>
      <c r="W456" s="2">
        <f t="shared" si="137"/>
        <v>61.6</v>
      </c>
      <c r="X456" s="2" t="str">
        <f t="shared" si="135"/>
        <v/>
      </c>
      <c r="Y456" s="6">
        <f t="shared" si="123"/>
        <v>810000</v>
      </c>
      <c r="Z456" s="6">
        <f t="shared" si="124"/>
        <v>0</v>
      </c>
      <c r="AA456" s="4">
        <f>SUM(P456:$P$1480)+$Z$25</f>
        <v>1857000.0000000019</v>
      </c>
      <c r="AB456" s="4">
        <f>SUM(V456:$W$1480)</f>
        <v>613379.35999999964</v>
      </c>
      <c r="AC456" s="4">
        <f t="shared" si="136"/>
        <v>1047000.0000000019</v>
      </c>
    </row>
    <row r="457" spans="1:29" x14ac:dyDescent="0.15">
      <c r="A457" s="22">
        <v>2</v>
      </c>
      <c r="B457" s="1">
        <v>42471</v>
      </c>
      <c r="C457">
        <v>154.9</v>
      </c>
      <c r="D457">
        <v>155.6</v>
      </c>
      <c r="E457">
        <v>151.4</v>
      </c>
      <c r="F457">
        <v>154</v>
      </c>
      <c r="G457">
        <v>145650400</v>
      </c>
      <c r="H457" s="2">
        <f t="shared" si="125"/>
        <v>22430161600</v>
      </c>
      <c r="I457">
        <f t="shared" si="119"/>
        <v>-2.6999999999999886</v>
      </c>
      <c r="J457" t="str">
        <f t="shared" si="126"/>
        <v/>
      </c>
      <c r="L457">
        <f t="shared" si="120"/>
        <v>-2.6999999999999886</v>
      </c>
      <c r="M457">
        <f t="shared" si="127"/>
        <v>-2.6999999999999886</v>
      </c>
      <c r="N457">
        <f t="shared" si="128"/>
        <v>-2.6999999999999886</v>
      </c>
      <c r="O457" s="2">
        <f t="shared" si="121"/>
        <v>5000</v>
      </c>
      <c r="P457" s="2">
        <f t="shared" si="129"/>
        <v>-13499.999999999944</v>
      </c>
      <c r="Q457" s="2">
        <f t="shared" si="122"/>
        <v>783500</v>
      </c>
      <c r="R457" s="2" t="str">
        <f t="shared" si="130"/>
        <v>kai</v>
      </c>
      <c r="S457" s="2" t="str">
        <f t="shared" si="131"/>
        <v>kai</v>
      </c>
      <c r="T457" s="2" t="str">
        <f t="shared" si="132"/>
        <v>kai</v>
      </c>
      <c r="U457" s="2">
        <f t="shared" si="133"/>
        <v>783500</v>
      </c>
      <c r="V457" s="2">
        <f t="shared" si="134"/>
        <v>1080</v>
      </c>
      <c r="W457" s="2">
        <f t="shared" si="137"/>
        <v>125.36</v>
      </c>
      <c r="X457" s="2" t="str">
        <f t="shared" si="135"/>
        <v/>
      </c>
      <c r="Y457" s="6">
        <f t="shared" si="123"/>
        <v>770000</v>
      </c>
      <c r="Z457" s="6">
        <f t="shared" si="124"/>
        <v>0</v>
      </c>
      <c r="AA457" s="4">
        <f>SUM(P457:$P$1480)+$Z$25</f>
        <v>1817000.0000000019</v>
      </c>
      <c r="AB457" s="4">
        <f>SUM(V457:$W$1480)</f>
        <v>613317.75999999966</v>
      </c>
      <c r="AC457" s="4">
        <f t="shared" si="136"/>
        <v>1047000.0000000019</v>
      </c>
    </row>
    <row r="458" spans="1:29" x14ac:dyDescent="0.15">
      <c r="A458" s="22">
        <v>2</v>
      </c>
      <c r="B458" s="1">
        <v>42468</v>
      </c>
      <c r="C458">
        <v>150.5</v>
      </c>
      <c r="D458">
        <v>159.19999999999999</v>
      </c>
      <c r="E458">
        <v>149.30000000000001</v>
      </c>
      <c r="F458">
        <v>156.69999999999999</v>
      </c>
      <c r="G458">
        <v>240440800</v>
      </c>
      <c r="H458" s="2">
        <f t="shared" si="125"/>
        <v>37677073360</v>
      </c>
      <c r="I458">
        <f t="shared" si="119"/>
        <v>3.7999999999999829</v>
      </c>
      <c r="J458" t="str">
        <f t="shared" si="126"/>
        <v/>
      </c>
      <c r="L458">
        <f t="shared" si="120"/>
        <v>-3.7999999999999829</v>
      </c>
      <c r="M458">
        <f t="shared" si="127"/>
        <v>-3.7999999999999829</v>
      </c>
      <c r="N458">
        <f t="shared" si="128"/>
        <v>3.7999999999999829</v>
      </c>
      <c r="O458" s="2">
        <f t="shared" si="121"/>
        <v>5000</v>
      </c>
      <c r="P458" s="2">
        <f t="shared" si="129"/>
        <v>-18999.999999999916</v>
      </c>
      <c r="Q458" s="2">
        <f t="shared" si="122"/>
        <v>764500</v>
      </c>
      <c r="R458" s="2" t="str">
        <f t="shared" si="130"/>
        <v>uri</v>
      </c>
      <c r="S458" s="2" t="str">
        <f t="shared" si="131"/>
        <v>kai</v>
      </c>
      <c r="T458" s="2" t="str">
        <f t="shared" si="132"/>
        <v>uri</v>
      </c>
      <c r="U458" s="2" t="str">
        <f t="shared" si="133"/>
        <v/>
      </c>
      <c r="V458" s="2" t="str">
        <f t="shared" si="134"/>
        <v/>
      </c>
      <c r="W458" s="2" t="str">
        <f t="shared" si="137"/>
        <v/>
      </c>
      <c r="X458" s="2">
        <f t="shared" si="135"/>
        <v>61.16</v>
      </c>
      <c r="Y458" s="6">
        <f t="shared" si="123"/>
        <v>783500</v>
      </c>
      <c r="Z458" s="6">
        <f t="shared" si="124"/>
        <v>0</v>
      </c>
      <c r="AA458" s="4">
        <f>SUM(P458:$P$1480)+$Z$25</f>
        <v>1830500.0000000019</v>
      </c>
      <c r="AB458" s="4">
        <f>SUM(V458:$W$1480)</f>
        <v>612112.39999999956</v>
      </c>
      <c r="AC458" s="4">
        <f t="shared" si="136"/>
        <v>1047000.0000000019</v>
      </c>
    </row>
    <row r="459" spans="1:29" x14ac:dyDescent="0.15">
      <c r="A459" s="22">
        <v>2</v>
      </c>
      <c r="B459" s="1">
        <v>42467</v>
      </c>
      <c r="C459">
        <v>153.4</v>
      </c>
      <c r="D459">
        <v>156.30000000000001</v>
      </c>
      <c r="E459">
        <v>151.6</v>
      </c>
      <c r="F459">
        <v>152.9</v>
      </c>
      <c r="G459">
        <v>166194100</v>
      </c>
      <c r="H459" s="2">
        <f t="shared" si="125"/>
        <v>25411077890</v>
      </c>
      <c r="I459">
        <f t="shared" si="119"/>
        <v>-0.5</v>
      </c>
      <c r="J459" t="str">
        <f t="shared" si="126"/>
        <v>高値割、安値割</v>
      </c>
      <c r="L459">
        <f t="shared" si="120"/>
        <v>0.5</v>
      </c>
      <c r="M459">
        <f t="shared" si="127"/>
        <v>0.5</v>
      </c>
      <c r="N459">
        <f t="shared" si="128"/>
        <v>-0.5</v>
      </c>
      <c r="O459" s="2">
        <f t="shared" si="121"/>
        <v>5000</v>
      </c>
      <c r="P459" s="2">
        <f t="shared" si="129"/>
        <v>2500</v>
      </c>
      <c r="Q459" s="2">
        <f t="shared" si="122"/>
        <v>767000</v>
      </c>
      <c r="R459" s="2" t="str">
        <f t="shared" si="130"/>
        <v>uri</v>
      </c>
      <c r="S459" s="2" t="str">
        <f t="shared" si="131"/>
        <v>kai</v>
      </c>
      <c r="T459" s="2" t="str">
        <f t="shared" si="132"/>
        <v>uri</v>
      </c>
      <c r="U459" s="2" t="str">
        <f t="shared" si="133"/>
        <v/>
      </c>
      <c r="V459" s="2" t="str">
        <f t="shared" si="134"/>
        <v/>
      </c>
      <c r="W459" s="2" t="str">
        <f t="shared" si="137"/>
        <v/>
      </c>
      <c r="X459" s="2">
        <f t="shared" si="135"/>
        <v>61.36</v>
      </c>
      <c r="Y459" s="6">
        <f t="shared" si="123"/>
        <v>764500</v>
      </c>
      <c r="Z459" s="6">
        <f t="shared" si="124"/>
        <v>0</v>
      </c>
      <c r="AA459" s="4">
        <f>SUM(P459:$P$1480)+$Z$25</f>
        <v>1849500.0000000019</v>
      </c>
      <c r="AB459" s="4">
        <f>SUM(V459:$W$1480)</f>
        <v>612112.39999999956</v>
      </c>
      <c r="AC459" s="4">
        <f t="shared" si="136"/>
        <v>1085000.0000000019</v>
      </c>
    </row>
    <row r="460" spans="1:29" x14ac:dyDescent="0.15">
      <c r="A460" s="22">
        <v>2</v>
      </c>
      <c r="B460" s="1">
        <v>42466</v>
      </c>
      <c r="C460">
        <v>152.80000000000001</v>
      </c>
      <c r="D460">
        <v>156.6</v>
      </c>
      <c r="E460">
        <v>152.4</v>
      </c>
      <c r="F460">
        <v>153.4</v>
      </c>
      <c r="G460">
        <v>166642100</v>
      </c>
      <c r="H460" s="2">
        <f t="shared" si="125"/>
        <v>25562898140</v>
      </c>
      <c r="I460">
        <f t="shared" si="119"/>
        <v>0.20000000000001705</v>
      </c>
      <c r="J460" t="str">
        <f t="shared" si="126"/>
        <v>高値割、安値割</v>
      </c>
      <c r="L460">
        <f t="shared" si="120"/>
        <v>-0.20000000000001705</v>
      </c>
      <c r="M460">
        <f t="shared" si="127"/>
        <v>-0.20000000000001705</v>
      </c>
      <c r="N460">
        <f t="shared" si="128"/>
        <v>0.20000000000001705</v>
      </c>
      <c r="O460" s="2">
        <f t="shared" si="121"/>
        <v>5000</v>
      </c>
      <c r="P460" s="2">
        <f t="shared" si="129"/>
        <v>-1000.0000000000853</v>
      </c>
      <c r="Q460" s="2">
        <f t="shared" si="122"/>
        <v>766000</v>
      </c>
      <c r="R460" s="2" t="str">
        <f t="shared" si="130"/>
        <v>uri</v>
      </c>
      <c r="S460" s="2" t="str">
        <f t="shared" si="131"/>
        <v>kai</v>
      </c>
      <c r="T460" s="2" t="str">
        <f t="shared" si="132"/>
        <v>uri</v>
      </c>
      <c r="U460" s="2" t="str">
        <f t="shared" si="133"/>
        <v/>
      </c>
      <c r="V460" s="2" t="str">
        <f t="shared" si="134"/>
        <v/>
      </c>
      <c r="W460" s="2" t="str">
        <f t="shared" si="137"/>
        <v/>
      </c>
      <c r="X460" s="2">
        <f t="shared" si="135"/>
        <v>61.28</v>
      </c>
      <c r="Y460" s="6">
        <f t="shared" si="123"/>
        <v>767000</v>
      </c>
      <c r="Z460" s="6">
        <f t="shared" si="124"/>
        <v>0</v>
      </c>
      <c r="AA460" s="4">
        <f>SUM(P460:$P$1480)+$Z$25</f>
        <v>1847000.0000000019</v>
      </c>
      <c r="AB460" s="4">
        <f>SUM(V460:$W$1480)</f>
        <v>612112.39999999956</v>
      </c>
      <c r="AC460" s="4">
        <f t="shared" si="136"/>
        <v>1080000.0000000019</v>
      </c>
    </row>
    <row r="461" spans="1:29" x14ac:dyDescent="0.15">
      <c r="A461" s="22">
        <v>2</v>
      </c>
      <c r="B461" s="1">
        <v>42465</v>
      </c>
      <c r="C461">
        <v>157.69999999999999</v>
      </c>
      <c r="D461">
        <v>157.80000000000001</v>
      </c>
      <c r="E461">
        <v>153.1</v>
      </c>
      <c r="F461">
        <v>153.19999999999999</v>
      </c>
      <c r="G461">
        <v>210718700</v>
      </c>
      <c r="H461" s="2">
        <f t="shared" si="125"/>
        <v>32282104839.999996</v>
      </c>
      <c r="I461">
        <f t="shared" si="119"/>
        <v>-7.7000000000000171</v>
      </c>
      <c r="J461" t="str">
        <f t="shared" si="126"/>
        <v>高値割、安値割</v>
      </c>
      <c r="L461">
        <f t="shared" si="120"/>
        <v>7.7000000000000171</v>
      </c>
      <c r="M461">
        <f t="shared" si="127"/>
        <v>7.7000000000000171</v>
      </c>
      <c r="N461">
        <f t="shared" si="128"/>
        <v>-7.7000000000000171</v>
      </c>
      <c r="O461" s="2">
        <f t="shared" si="121"/>
        <v>5000</v>
      </c>
      <c r="P461" s="2">
        <f t="shared" si="129"/>
        <v>38500.000000000087</v>
      </c>
      <c r="Q461" s="2">
        <f t="shared" si="122"/>
        <v>804500</v>
      </c>
      <c r="R461" s="2" t="str">
        <f t="shared" si="130"/>
        <v>uri</v>
      </c>
      <c r="S461" s="2" t="str">
        <f t="shared" si="131"/>
        <v>kai</v>
      </c>
      <c r="T461" s="2" t="str">
        <f t="shared" si="132"/>
        <v>uri</v>
      </c>
      <c r="U461" s="2" t="str">
        <f t="shared" si="133"/>
        <v/>
      </c>
      <c r="V461" s="2" t="str">
        <f t="shared" si="134"/>
        <v/>
      </c>
      <c r="W461" s="2" t="str">
        <f t="shared" si="137"/>
        <v/>
      </c>
      <c r="X461" s="2">
        <f t="shared" si="135"/>
        <v>64.36</v>
      </c>
      <c r="Y461" s="6">
        <f t="shared" si="123"/>
        <v>766000</v>
      </c>
      <c r="Z461" s="6">
        <f t="shared" si="124"/>
        <v>0</v>
      </c>
      <c r="AA461" s="4">
        <f>SUM(P461:$P$1480)+$Z$25</f>
        <v>1848000.0000000019</v>
      </c>
      <c r="AB461" s="4">
        <f>SUM(V461:$W$1480)</f>
        <v>612112.39999999956</v>
      </c>
      <c r="AC461" s="4">
        <f t="shared" si="136"/>
        <v>1082000.0000000019</v>
      </c>
    </row>
    <row r="462" spans="1:29" x14ac:dyDescent="0.15">
      <c r="A462" s="22">
        <v>2</v>
      </c>
      <c r="B462" s="1">
        <v>42464</v>
      </c>
      <c r="C462">
        <v>160.69999999999999</v>
      </c>
      <c r="D462">
        <v>164.5</v>
      </c>
      <c r="E462">
        <v>159.6</v>
      </c>
      <c r="F462">
        <v>160.9</v>
      </c>
      <c r="G462">
        <v>183231300</v>
      </c>
      <c r="H462" s="2">
        <f t="shared" si="125"/>
        <v>29481916170</v>
      </c>
      <c r="I462">
        <f t="shared" si="119"/>
        <v>-1.4000000000000057</v>
      </c>
      <c r="J462" t="str">
        <f t="shared" si="126"/>
        <v>高値割、安値割</v>
      </c>
      <c r="L462">
        <f t="shared" si="120"/>
        <v>1.4000000000000057</v>
      </c>
      <c r="M462">
        <f t="shared" si="127"/>
        <v>1.4000000000000057</v>
      </c>
      <c r="N462">
        <f t="shared" si="128"/>
        <v>-1.4000000000000057</v>
      </c>
      <c r="O462" s="2">
        <f t="shared" si="121"/>
        <v>5000</v>
      </c>
      <c r="P462" s="2">
        <f t="shared" si="129"/>
        <v>7000.0000000000282</v>
      </c>
      <c r="Q462" s="2">
        <f t="shared" si="122"/>
        <v>811500</v>
      </c>
      <c r="R462" s="2" t="str">
        <f t="shared" si="130"/>
        <v>uri</v>
      </c>
      <c r="S462" s="2" t="str">
        <f t="shared" si="131"/>
        <v>kai</v>
      </c>
      <c r="T462" s="2" t="str">
        <f t="shared" si="132"/>
        <v>uri</v>
      </c>
      <c r="U462" s="2">
        <f t="shared" si="133"/>
        <v>811500</v>
      </c>
      <c r="V462" s="2">
        <f t="shared" si="134"/>
        <v>1080</v>
      </c>
      <c r="W462" s="2" t="str">
        <f t="shared" si="137"/>
        <v/>
      </c>
      <c r="X462" s="2">
        <f t="shared" si="135"/>
        <v>129.84</v>
      </c>
      <c r="Y462" s="6">
        <f t="shared" si="123"/>
        <v>804500</v>
      </c>
      <c r="Z462" s="6">
        <f t="shared" si="124"/>
        <v>0</v>
      </c>
      <c r="AA462" s="4">
        <f>SUM(P462:$P$1480)+$Z$25</f>
        <v>1809500.0000000016</v>
      </c>
      <c r="AB462" s="4">
        <f>SUM(V462:$W$1480)</f>
        <v>612112.39999999956</v>
      </c>
      <c r="AC462" s="4">
        <f t="shared" si="136"/>
        <v>1005000.0000000016</v>
      </c>
    </row>
    <row r="463" spans="1:29" x14ac:dyDescent="0.15">
      <c r="A463" s="22">
        <v>2</v>
      </c>
      <c r="B463" s="1">
        <v>42461</v>
      </c>
      <c r="C463">
        <v>167.1</v>
      </c>
      <c r="D463">
        <v>167.2</v>
      </c>
      <c r="E463">
        <v>162</v>
      </c>
      <c r="F463">
        <v>162.30000000000001</v>
      </c>
      <c r="G463">
        <v>218898200</v>
      </c>
      <c r="H463" s="2">
        <f t="shared" si="125"/>
        <v>35527177860</v>
      </c>
      <c r="I463">
        <f t="shared" si="119"/>
        <v>-5.7999999999999829</v>
      </c>
      <c r="J463" t="str">
        <f t="shared" si="126"/>
        <v>高値割、安値割</v>
      </c>
      <c r="L463">
        <f t="shared" si="120"/>
        <v>-5.7999999999999829</v>
      </c>
      <c r="M463">
        <f t="shared" si="127"/>
        <v>-5.7999999999999829</v>
      </c>
      <c r="N463">
        <f t="shared" si="128"/>
        <v>5.7999999999999829</v>
      </c>
      <c r="O463" s="2">
        <f t="shared" si="121"/>
        <v>5000</v>
      </c>
      <c r="P463" s="2">
        <f t="shared" si="129"/>
        <v>-28999.999999999916</v>
      </c>
      <c r="Q463" s="2">
        <f t="shared" si="122"/>
        <v>840500</v>
      </c>
      <c r="R463" s="2" t="str">
        <f t="shared" si="130"/>
        <v>kai</v>
      </c>
      <c r="S463" s="2" t="str">
        <f t="shared" si="131"/>
        <v>uri</v>
      </c>
      <c r="T463" s="2" t="str">
        <f t="shared" si="132"/>
        <v>kai</v>
      </c>
      <c r="U463" s="2">
        <f t="shared" si="133"/>
        <v>840500</v>
      </c>
      <c r="V463" s="2">
        <f t="shared" si="134"/>
        <v>1080</v>
      </c>
      <c r="W463" s="2">
        <f t="shared" si="137"/>
        <v>134.47999999999999</v>
      </c>
      <c r="X463" s="2" t="str">
        <f t="shared" si="135"/>
        <v/>
      </c>
      <c r="Y463" s="6">
        <f t="shared" si="123"/>
        <v>811500</v>
      </c>
      <c r="Z463" s="6">
        <f t="shared" si="124"/>
        <v>0</v>
      </c>
      <c r="AA463" s="4">
        <f>SUM(P463:$P$1480)+$Z$25</f>
        <v>1802500.0000000016</v>
      </c>
      <c r="AB463" s="4">
        <f>SUM(V463:$W$1480)</f>
        <v>611032.39999999967</v>
      </c>
      <c r="AC463" s="4">
        <f t="shared" si="136"/>
        <v>991000.00000000163</v>
      </c>
    </row>
    <row r="464" spans="1:29" x14ac:dyDescent="0.15">
      <c r="A464" s="22">
        <v>2</v>
      </c>
      <c r="B464" s="1">
        <v>42460</v>
      </c>
      <c r="C464">
        <v>166.5</v>
      </c>
      <c r="D464">
        <v>171.6</v>
      </c>
      <c r="E464">
        <v>166.3</v>
      </c>
      <c r="F464">
        <v>168.1</v>
      </c>
      <c r="G464">
        <v>214186600</v>
      </c>
      <c r="H464" s="2">
        <f t="shared" si="125"/>
        <v>36004767460</v>
      </c>
      <c r="I464">
        <f t="shared" si="119"/>
        <v>3.0999999999999943</v>
      </c>
      <c r="J464" t="str">
        <f t="shared" si="126"/>
        <v>高値超、安値超</v>
      </c>
      <c r="L464">
        <f t="shared" si="120"/>
        <v>-3.0999999999999943</v>
      </c>
      <c r="M464">
        <f t="shared" si="127"/>
        <v>-3.0999999999999943</v>
      </c>
      <c r="N464">
        <f t="shared" si="128"/>
        <v>3.0999999999999943</v>
      </c>
      <c r="O464" s="2">
        <f t="shared" si="121"/>
        <v>5000</v>
      </c>
      <c r="P464" s="2">
        <f t="shared" si="129"/>
        <v>-15499.999999999971</v>
      </c>
      <c r="Q464" s="2">
        <f t="shared" si="122"/>
        <v>825000</v>
      </c>
      <c r="R464" s="2" t="str">
        <f t="shared" si="130"/>
        <v>uri</v>
      </c>
      <c r="S464" s="2" t="str">
        <f t="shared" si="131"/>
        <v>kai</v>
      </c>
      <c r="T464" s="2" t="str">
        <f t="shared" si="132"/>
        <v>uri</v>
      </c>
      <c r="U464" s="2" t="str">
        <f t="shared" si="133"/>
        <v/>
      </c>
      <c r="V464" s="2" t="str">
        <f t="shared" si="134"/>
        <v/>
      </c>
      <c r="W464" s="2" t="str">
        <f t="shared" si="137"/>
        <v/>
      </c>
      <c r="X464" s="2">
        <f t="shared" si="135"/>
        <v>66</v>
      </c>
      <c r="Y464" s="6">
        <f t="shared" si="123"/>
        <v>840500</v>
      </c>
      <c r="Z464" s="6">
        <f t="shared" si="124"/>
        <v>0</v>
      </c>
      <c r="AA464" s="4">
        <f>SUM(P464:$P$1480)+$Z$25</f>
        <v>1831500.0000000016</v>
      </c>
      <c r="AB464" s="4">
        <f>SUM(V464:$W$1480)</f>
        <v>609817.91999999969</v>
      </c>
      <c r="AC464" s="4">
        <f t="shared" si="136"/>
        <v>991000.00000000163</v>
      </c>
    </row>
    <row r="465" spans="1:29" x14ac:dyDescent="0.15">
      <c r="A465" s="22">
        <v>2</v>
      </c>
      <c r="B465" s="1">
        <v>42459</v>
      </c>
      <c r="C465">
        <v>170</v>
      </c>
      <c r="D465">
        <v>170.4</v>
      </c>
      <c r="E465">
        <v>164.6</v>
      </c>
      <c r="F465">
        <v>165</v>
      </c>
      <c r="G465">
        <v>186827000</v>
      </c>
      <c r="H465" s="2">
        <f t="shared" si="125"/>
        <v>30826455000</v>
      </c>
      <c r="I465">
        <f t="shared" si="119"/>
        <v>-5.8000000000000114</v>
      </c>
      <c r="J465" t="str">
        <f t="shared" si="126"/>
        <v>高値割、安値割</v>
      </c>
      <c r="L465">
        <f t="shared" si="120"/>
        <v>5.8000000000000114</v>
      </c>
      <c r="M465">
        <f t="shared" si="127"/>
        <v>5.8000000000000114</v>
      </c>
      <c r="N465">
        <f t="shared" si="128"/>
        <v>-5.8000000000000114</v>
      </c>
      <c r="O465" s="2">
        <f t="shared" si="121"/>
        <v>5000</v>
      </c>
      <c r="P465" s="2">
        <f t="shared" si="129"/>
        <v>29000.000000000058</v>
      </c>
      <c r="Q465" s="2">
        <f t="shared" si="122"/>
        <v>854000</v>
      </c>
      <c r="R465" s="2" t="str">
        <f t="shared" si="130"/>
        <v>uri</v>
      </c>
      <c r="S465" s="2" t="str">
        <f t="shared" si="131"/>
        <v>kai</v>
      </c>
      <c r="T465" s="2" t="str">
        <f t="shared" si="132"/>
        <v>uri</v>
      </c>
      <c r="U465" s="2">
        <f t="shared" si="133"/>
        <v>854000</v>
      </c>
      <c r="V465" s="2">
        <f t="shared" si="134"/>
        <v>1080</v>
      </c>
      <c r="W465" s="2" t="str">
        <f t="shared" si="137"/>
        <v/>
      </c>
      <c r="X465" s="2">
        <f t="shared" si="135"/>
        <v>136.63999999999999</v>
      </c>
      <c r="Y465" s="6">
        <f t="shared" si="123"/>
        <v>825000</v>
      </c>
      <c r="Z465" s="6">
        <f t="shared" si="124"/>
        <v>0</v>
      </c>
      <c r="AA465" s="4">
        <f>SUM(P465:$P$1480)+$Z$25</f>
        <v>1847000.0000000016</v>
      </c>
      <c r="AB465" s="4">
        <f>SUM(V465:$W$1480)</f>
        <v>609817.91999999969</v>
      </c>
      <c r="AC465" s="4">
        <f t="shared" si="136"/>
        <v>1022000.0000000016</v>
      </c>
    </row>
    <row r="466" spans="1:29" x14ac:dyDescent="0.15">
      <c r="A466" s="22">
        <v>2</v>
      </c>
      <c r="B466" s="1">
        <v>42458</v>
      </c>
      <c r="C466">
        <v>171.9</v>
      </c>
      <c r="D466">
        <v>172.6</v>
      </c>
      <c r="E466">
        <v>169.5</v>
      </c>
      <c r="F466">
        <v>170.8</v>
      </c>
      <c r="G466">
        <v>164077400</v>
      </c>
      <c r="H466" s="2">
        <f t="shared" si="125"/>
        <v>28024419920</v>
      </c>
      <c r="I466">
        <f t="shared" si="119"/>
        <v>-4.0999999999999943</v>
      </c>
      <c r="J466" t="str">
        <f t="shared" si="126"/>
        <v>高値割、安値割</v>
      </c>
      <c r="L466">
        <f t="shared" si="120"/>
        <v>-4.0999999999999943</v>
      </c>
      <c r="M466">
        <f t="shared" si="127"/>
        <v>-4.0999999999999943</v>
      </c>
      <c r="N466">
        <f t="shared" si="128"/>
        <v>4.0999999999999943</v>
      </c>
      <c r="O466" s="2">
        <f t="shared" si="121"/>
        <v>5000</v>
      </c>
      <c r="P466" s="2">
        <f t="shared" si="129"/>
        <v>-20499.999999999971</v>
      </c>
      <c r="Q466" s="2">
        <f t="shared" si="122"/>
        <v>874500</v>
      </c>
      <c r="R466" s="2" t="str">
        <f t="shared" si="130"/>
        <v>kai</v>
      </c>
      <c r="S466" s="2" t="str">
        <f t="shared" si="131"/>
        <v>uri</v>
      </c>
      <c r="T466" s="2" t="str">
        <f t="shared" si="132"/>
        <v>kai</v>
      </c>
      <c r="U466" s="2">
        <f t="shared" si="133"/>
        <v>874500</v>
      </c>
      <c r="V466" s="2">
        <f t="shared" si="134"/>
        <v>1080</v>
      </c>
      <c r="W466" s="2">
        <f t="shared" si="137"/>
        <v>139.91999999999999</v>
      </c>
      <c r="X466" s="2" t="str">
        <f t="shared" si="135"/>
        <v/>
      </c>
      <c r="Y466" s="6">
        <f t="shared" si="123"/>
        <v>854000</v>
      </c>
      <c r="Z466" s="6">
        <f t="shared" si="124"/>
        <v>0</v>
      </c>
      <c r="AA466" s="4">
        <f>SUM(P466:$P$1480)+$Z$25</f>
        <v>1818000.0000000014</v>
      </c>
      <c r="AB466" s="4">
        <f>SUM(V466:$W$1480)</f>
        <v>608737.91999999969</v>
      </c>
      <c r="AC466" s="4">
        <f t="shared" si="136"/>
        <v>964000.0000000014</v>
      </c>
    </row>
    <row r="467" spans="1:29" x14ac:dyDescent="0.15">
      <c r="A467" s="22">
        <v>2</v>
      </c>
      <c r="B467" s="1">
        <v>42457</v>
      </c>
      <c r="C467">
        <v>175</v>
      </c>
      <c r="D467">
        <v>175.8</v>
      </c>
      <c r="E467">
        <v>172.2</v>
      </c>
      <c r="F467">
        <v>174.9</v>
      </c>
      <c r="G467">
        <v>197333400</v>
      </c>
      <c r="H467" s="2">
        <f t="shared" si="125"/>
        <v>34513611660</v>
      </c>
      <c r="I467">
        <f t="shared" si="119"/>
        <v>1.9000000000000057</v>
      </c>
      <c r="J467" t="str">
        <f t="shared" si="126"/>
        <v>高値超、安値超</v>
      </c>
      <c r="L467">
        <f t="shared" si="120"/>
        <v>-1.9000000000000057</v>
      </c>
      <c r="M467">
        <f t="shared" si="127"/>
        <v>-1.9000000000000057</v>
      </c>
      <c r="N467">
        <f t="shared" si="128"/>
        <v>1.9000000000000057</v>
      </c>
      <c r="O467" s="2">
        <f t="shared" si="121"/>
        <v>5000</v>
      </c>
      <c r="P467" s="2">
        <f t="shared" si="129"/>
        <v>-9500.0000000000291</v>
      </c>
      <c r="Q467" s="2">
        <f t="shared" si="122"/>
        <v>865000</v>
      </c>
      <c r="R467" s="2" t="str">
        <f t="shared" si="130"/>
        <v>uri</v>
      </c>
      <c r="S467" s="2" t="str">
        <f t="shared" si="131"/>
        <v>kai</v>
      </c>
      <c r="T467" s="2" t="str">
        <f t="shared" si="132"/>
        <v>uri</v>
      </c>
      <c r="U467" s="2" t="str">
        <f t="shared" si="133"/>
        <v/>
      </c>
      <c r="V467" s="2" t="str">
        <f t="shared" si="134"/>
        <v/>
      </c>
      <c r="W467" s="2" t="str">
        <f t="shared" si="137"/>
        <v/>
      </c>
      <c r="X467" s="2">
        <f t="shared" si="135"/>
        <v>69.2</v>
      </c>
      <c r="Y467" s="6">
        <f t="shared" si="123"/>
        <v>874500</v>
      </c>
      <c r="Z467" s="6">
        <f t="shared" si="124"/>
        <v>0</v>
      </c>
      <c r="AA467" s="4">
        <f>SUM(P467:$P$1480)+$Z$25</f>
        <v>1838500.0000000014</v>
      </c>
      <c r="AB467" s="4">
        <f>SUM(V467:$W$1480)</f>
        <v>607517.99999999977</v>
      </c>
      <c r="AC467" s="4">
        <f t="shared" si="136"/>
        <v>964000.0000000014</v>
      </c>
    </row>
    <row r="468" spans="1:29" x14ac:dyDescent="0.15">
      <c r="A468" s="22">
        <v>2</v>
      </c>
      <c r="B468" s="1">
        <v>42454</v>
      </c>
      <c r="C468">
        <v>171</v>
      </c>
      <c r="D468">
        <v>174.4</v>
      </c>
      <c r="E468">
        <v>168.7</v>
      </c>
      <c r="F468">
        <v>173</v>
      </c>
      <c r="G468">
        <v>226988300</v>
      </c>
      <c r="H468" s="2">
        <f t="shared" si="125"/>
        <v>39268975900</v>
      </c>
      <c r="I468">
        <f t="shared" si="119"/>
        <v>1</v>
      </c>
      <c r="J468" t="str">
        <f t="shared" si="126"/>
        <v>高値割、安値割</v>
      </c>
      <c r="L468">
        <f t="shared" si="120"/>
        <v>-1</v>
      </c>
      <c r="M468">
        <f t="shared" si="127"/>
        <v>-1</v>
      </c>
      <c r="N468">
        <f t="shared" si="128"/>
        <v>1</v>
      </c>
      <c r="O468" s="2">
        <f t="shared" si="121"/>
        <v>5000</v>
      </c>
      <c r="P468" s="2">
        <f t="shared" si="129"/>
        <v>-5000</v>
      </c>
      <c r="Q468" s="2">
        <f t="shared" si="122"/>
        <v>860000</v>
      </c>
      <c r="R468" s="2" t="str">
        <f t="shared" si="130"/>
        <v>uri</v>
      </c>
      <c r="S468" s="2" t="str">
        <f t="shared" si="131"/>
        <v>kai</v>
      </c>
      <c r="T468" s="2" t="str">
        <f t="shared" si="132"/>
        <v>uri</v>
      </c>
      <c r="U468" s="2">
        <f t="shared" si="133"/>
        <v>860000</v>
      </c>
      <c r="V468" s="2">
        <f t="shared" si="134"/>
        <v>1080</v>
      </c>
      <c r="W468" s="2" t="str">
        <f t="shared" si="137"/>
        <v/>
      </c>
      <c r="X468" s="2">
        <f t="shared" si="135"/>
        <v>137.6</v>
      </c>
      <c r="Y468" s="6">
        <f t="shared" si="123"/>
        <v>865000</v>
      </c>
      <c r="Z468" s="6">
        <f t="shared" si="124"/>
        <v>0</v>
      </c>
      <c r="AA468" s="4">
        <f>SUM(P468:$P$1480)+$Z$25</f>
        <v>1848000.0000000016</v>
      </c>
      <c r="AB468" s="4">
        <f>SUM(V468:$W$1480)</f>
        <v>607517.99999999977</v>
      </c>
      <c r="AC468" s="4">
        <f t="shared" si="136"/>
        <v>983000.00000000163</v>
      </c>
    </row>
    <row r="469" spans="1:29" x14ac:dyDescent="0.15">
      <c r="A469" s="22">
        <v>2</v>
      </c>
      <c r="B469" s="1">
        <v>42453</v>
      </c>
      <c r="C469">
        <v>177.3</v>
      </c>
      <c r="D469">
        <v>177.4</v>
      </c>
      <c r="E469">
        <v>172</v>
      </c>
      <c r="F469">
        <v>172</v>
      </c>
      <c r="G469">
        <v>217913200</v>
      </c>
      <c r="H469" s="2">
        <f t="shared" si="125"/>
        <v>37481070400</v>
      </c>
      <c r="I469">
        <f t="shared" si="119"/>
        <v>-6.4000000000000057</v>
      </c>
      <c r="J469" t="str">
        <f t="shared" si="126"/>
        <v>高値割、安値割</v>
      </c>
      <c r="L469">
        <f t="shared" si="120"/>
        <v>-6.4000000000000057</v>
      </c>
      <c r="M469">
        <f t="shared" si="127"/>
        <v>-6.4000000000000057</v>
      </c>
      <c r="N469">
        <f t="shared" si="128"/>
        <v>-6.4000000000000057</v>
      </c>
      <c r="O469" s="2">
        <f t="shared" si="121"/>
        <v>5000</v>
      </c>
      <c r="P469" s="2">
        <f t="shared" si="129"/>
        <v>-32000.000000000029</v>
      </c>
      <c r="Q469" s="2">
        <f t="shared" si="122"/>
        <v>892000</v>
      </c>
      <c r="R469" s="2" t="str">
        <f t="shared" si="130"/>
        <v>kai</v>
      </c>
      <c r="S469" s="2" t="str">
        <f t="shared" si="131"/>
        <v>kai</v>
      </c>
      <c r="T469" s="2" t="str">
        <f t="shared" si="132"/>
        <v>kai</v>
      </c>
      <c r="U469" s="2" t="str">
        <f t="shared" si="133"/>
        <v/>
      </c>
      <c r="V469" s="2" t="str">
        <f t="shared" si="134"/>
        <v/>
      </c>
      <c r="W469" s="2">
        <f t="shared" si="137"/>
        <v>71.36</v>
      </c>
      <c r="X469" s="2" t="str">
        <f t="shared" si="135"/>
        <v/>
      </c>
      <c r="Y469" s="6">
        <f t="shared" si="123"/>
        <v>860000</v>
      </c>
      <c r="Z469" s="6">
        <f t="shared" si="124"/>
        <v>0</v>
      </c>
      <c r="AA469" s="4">
        <f>SUM(P469:$P$1480)+$Z$25</f>
        <v>1853000.0000000016</v>
      </c>
      <c r="AB469" s="4">
        <f>SUM(V469:$W$1480)</f>
        <v>606437.99999999965</v>
      </c>
      <c r="AC469" s="4">
        <f t="shared" si="136"/>
        <v>993000.00000000163</v>
      </c>
    </row>
    <row r="470" spans="1:29" x14ac:dyDescent="0.15">
      <c r="A470" s="22">
        <v>2</v>
      </c>
      <c r="B470" s="1">
        <v>42452</v>
      </c>
      <c r="C470">
        <v>179.1</v>
      </c>
      <c r="D470">
        <v>179.7</v>
      </c>
      <c r="E470">
        <v>178</v>
      </c>
      <c r="F470">
        <v>178.4</v>
      </c>
      <c r="G470">
        <v>105009000</v>
      </c>
      <c r="H470" s="2">
        <f t="shared" si="125"/>
        <v>18733605600</v>
      </c>
      <c r="I470">
        <f t="shared" si="119"/>
        <v>-0.69999999999998863</v>
      </c>
      <c r="J470" t="str">
        <f t="shared" si="126"/>
        <v/>
      </c>
      <c r="L470">
        <f t="shared" si="120"/>
        <v>-0.69999999999998863</v>
      </c>
      <c r="M470">
        <f t="shared" si="127"/>
        <v>-0.69999999999998863</v>
      </c>
      <c r="N470">
        <f t="shared" si="128"/>
        <v>-0.69999999999998863</v>
      </c>
      <c r="O470" s="2">
        <f t="shared" si="121"/>
        <v>5000</v>
      </c>
      <c r="P470" s="2">
        <f t="shared" si="129"/>
        <v>-3499.9999999999432</v>
      </c>
      <c r="Q470" s="2">
        <f t="shared" si="122"/>
        <v>895500</v>
      </c>
      <c r="R470" s="2" t="str">
        <f t="shared" si="130"/>
        <v>kai</v>
      </c>
      <c r="S470" s="2" t="str">
        <f t="shared" si="131"/>
        <v>kai</v>
      </c>
      <c r="T470" s="2" t="str">
        <f t="shared" si="132"/>
        <v>kai</v>
      </c>
      <c r="U470" s="2">
        <f t="shared" si="133"/>
        <v>895500</v>
      </c>
      <c r="V470" s="2">
        <f t="shared" si="134"/>
        <v>1080</v>
      </c>
      <c r="W470" s="2">
        <f t="shared" si="137"/>
        <v>143.28</v>
      </c>
      <c r="X470" s="2" t="str">
        <f t="shared" si="135"/>
        <v/>
      </c>
      <c r="Y470" s="6">
        <f t="shared" si="123"/>
        <v>892000</v>
      </c>
      <c r="Z470" s="6">
        <f t="shared" si="124"/>
        <v>0</v>
      </c>
      <c r="AA470" s="4">
        <f>SUM(P470:$P$1480)+$Z$25</f>
        <v>1885000.0000000016</v>
      </c>
      <c r="AB470" s="4">
        <f>SUM(V470:$W$1480)</f>
        <v>606366.63999999966</v>
      </c>
      <c r="AC470" s="4">
        <f t="shared" si="136"/>
        <v>993000.00000000163</v>
      </c>
    </row>
    <row r="471" spans="1:29" x14ac:dyDescent="0.15">
      <c r="A471" s="22">
        <v>2</v>
      </c>
      <c r="B471" s="1">
        <v>42451</v>
      </c>
      <c r="C471">
        <v>179.5</v>
      </c>
      <c r="D471">
        <v>180.8</v>
      </c>
      <c r="E471">
        <v>177.8</v>
      </c>
      <c r="F471">
        <v>179.1</v>
      </c>
      <c r="G471">
        <v>164737000</v>
      </c>
      <c r="H471" s="2">
        <f t="shared" si="125"/>
        <v>29504396700</v>
      </c>
      <c r="I471">
        <f t="shared" si="119"/>
        <v>-0.40000000000000568</v>
      </c>
      <c r="J471" t="str">
        <f t="shared" si="126"/>
        <v/>
      </c>
      <c r="L471">
        <f t="shared" si="120"/>
        <v>0.40000000000000568</v>
      </c>
      <c r="M471">
        <f t="shared" si="127"/>
        <v>0.40000000000000568</v>
      </c>
      <c r="N471">
        <f t="shared" si="128"/>
        <v>-0.40000000000000568</v>
      </c>
      <c r="O471" s="2">
        <f t="shared" si="121"/>
        <v>5000</v>
      </c>
      <c r="P471" s="2">
        <f t="shared" si="129"/>
        <v>2000.0000000000284</v>
      </c>
      <c r="Q471" s="2">
        <f t="shared" si="122"/>
        <v>897500</v>
      </c>
      <c r="R471" s="2" t="str">
        <f t="shared" si="130"/>
        <v>uri</v>
      </c>
      <c r="S471" s="2" t="str">
        <f t="shared" si="131"/>
        <v>kai</v>
      </c>
      <c r="T471" s="2" t="str">
        <f t="shared" si="132"/>
        <v>uri</v>
      </c>
      <c r="U471" s="2">
        <f t="shared" si="133"/>
        <v>897500</v>
      </c>
      <c r="V471" s="2">
        <f t="shared" si="134"/>
        <v>1080</v>
      </c>
      <c r="W471" s="2" t="str">
        <f t="shared" si="137"/>
        <v/>
      </c>
      <c r="X471" s="2">
        <f t="shared" si="135"/>
        <v>143.6</v>
      </c>
      <c r="Y471" s="6">
        <f t="shared" si="123"/>
        <v>895500</v>
      </c>
      <c r="Z471" s="6">
        <f t="shared" si="124"/>
        <v>0</v>
      </c>
      <c r="AA471" s="4">
        <f>SUM(P471:$P$1480)+$Z$25</f>
        <v>1888500.0000000014</v>
      </c>
      <c r="AB471" s="4">
        <f>SUM(V471:$W$1480)</f>
        <v>605143.35999999975</v>
      </c>
      <c r="AC471" s="4">
        <f t="shared" si="136"/>
        <v>993000.0000000014</v>
      </c>
    </row>
    <row r="472" spans="1:29" x14ac:dyDescent="0.15">
      <c r="A472" s="22">
        <v>2</v>
      </c>
      <c r="B472" s="1">
        <v>42447</v>
      </c>
      <c r="C472">
        <v>179.8</v>
      </c>
      <c r="D472">
        <v>181.6</v>
      </c>
      <c r="E472">
        <v>176.8</v>
      </c>
      <c r="F472">
        <v>179.5</v>
      </c>
      <c r="G472">
        <v>173438600</v>
      </c>
      <c r="H472" s="2">
        <f t="shared" si="125"/>
        <v>31132228700</v>
      </c>
      <c r="I472">
        <f t="shared" si="119"/>
        <v>-2</v>
      </c>
      <c r="J472" t="str">
        <f t="shared" si="126"/>
        <v>高値割、安値割</v>
      </c>
      <c r="L472">
        <f t="shared" si="120"/>
        <v>-2</v>
      </c>
      <c r="M472">
        <f t="shared" si="127"/>
        <v>-2</v>
      </c>
      <c r="N472">
        <f t="shared" si="128"/>
        <v>2</v>
      </c>
      <c r="O472" s="2">
        <f t="shared" si="121"/>
        <v>5000</v>
      </c>
      <c r="P472" s="2">
        <f t="shared" si="129"/>
        <v>-10000</v>
      </c>
      <c r="Q472" s="2">
        <f t="shared" si="122"/>
        <v>907500</v>
      </c>
      <c r="R472" s="2" t="str">
        <f t="shared" si="130"/>
        <v>kai</v>
      </c>
      <c r="S472" s="2" t="str">
        <f t="shared" si="131"/>
        <v>uri</v>
      </c>
      <c r="T472" s="2" t="str">
        <f t="shared" si="132"/>
        <v>kai</v>
      </c>
      <c r="U472" s="2">
        <f t="shared" si="133"/>
        <v>907500</v>
      </c>
      <c r="V472" s="2">
        <f t="shared" si="134"/>
        <v>1080</v>
      </c>
      <c r="W472" s="2">
        <f t="shared" si="137"/>
        <v>145.19999999999999</v>
      </c>
      <c r="X472" s="2" t="str">
        <f t="shared" si="135"/>
        <v/>
      </c>
      <c r="Y472" s="6">
        <f t="shared" si="123"/>
        <v>897500</v>
      </c>
      <c r="Z472" s="6">
        <f t="shared" si="124"/>
        <v>0</v>
      </c>
      <c r="AA472" s="4">
        <f>SUM(P472:$P$1480)+$Z$25</f>
        <v>1886500.0000000014</v>
      </c>
      <c r="AB472" s="4">
        <f>SUM(V472:$W$1480)</f>
        <v>604063.35999999987</v>
      </c>
      <c r="AC472" s="4">
        <f t="shared" si="136"/>
        <v>989000.0000000014</v>
      </c>
    </row>
    <row r="473" spans="1:29" x14ac:dyDescent="0.15">
      <c r="A473" s="22">
        <v>2</v>
      </c>
      <c r="B473" s="1">
        <v>42446</v>
      </c>
      <c r="C473">
        <v>180.6</v>
      </c>
      <c r="D473">
        <v>183.7</v>
      </c>
      <c r="E473">
        <v>180</v>
      </c>
      <c r="F473">
        <v>181.5</v>
      </c>
      <c r="G473">
        <v>152026700</v>
      </c>
      <c r="H473" s="2">
        <f t="shared" si="125"/>
        <v>27592846050</v>
      </c>
      <c r="I473">
        <f t="shared" si="119"/>
        <v>2.4000000000000057</v>
      </c>
      <c r="J473" t="str">
        <f t="shared" si="126"/>
        <v>高値超、安値超</v>
      </c>
      <c r="L473">
        <f t="shared" si="120"/>
        <v>-2.4000000000000057</v>
      </c>
      <c r="M473">
        <f t="shared" si="127"/>
        <v>-2.4000000000000057</v>
      </c>
      <c r="N473">
        <f t="shared" si="128"/>
        <v>2.4000000000000057</v>
      </c>
      <c r="O473" s="2">
        <f t="shared" si="121"/>
        <v>5000</v>
      </c>
      <c r="P473" s="2">
        <f t="shared" si="129"/>
        <v>-12000.000000000029</v>
      </c>
      <c r="Q473" s="2">
        <f t="shared" si="122"/>
        <v>895500</v>
      </c>
      <c r="R473" s="2" t="str">
        <f t="shared" si="130"/>
        <v>uri</v>
      </c>
      <c r="S473" s="2" t="str">
        <f t="shared" si="131"/>
        <v>kai</v>
      </c>
      <c r="T473" s="2" t="str">
        <f t="shared" si="132"/>
        <v>uri</v>
      </c>
      <c r="U473" s="2" t="str">
        <f t="shared" si="133"/>
        <v/>
      </c>
      <c r="V473" s="2" t="str">
        <f t="shared" si="134"/>
        <v/>
      </c>
      <c r="W473" s="2" t="str">
        <f t="shared" si="137"/>
        <v/>
      </c>
      <c r="X473" s="2">
        <f t="shared" si="135"/>
        <v>71.64</v>
      </c>
      <c r="Y473" s="6">
        <f t="shared" si="123"/>
        <v>907500</v>
      </c>
      <c r="Z473" s="6">
        <f t="shared" si="124"/>
        <v>0</v>
      </c>
      <c r="AA473" s="4">
        <f>SUM(P473:$P$1480)+$Z$25</f>
        <v>1896500.0000000016</v>
      </c>
      <c r="AB473" s="4">
        <f>SUM(V473:$W$1480)</f>
        <v>602838.1599999998</v>
      </c>
      <c r="AC473" s="4">
        <f t="shared" si="136"/>
        <v>989000.00000000163</v>
      </c>
    </row>
    <row r="474" spans="1:29" x14ac:dyDescent="0.15">
      <c r="A474" s="22">
        <v>2</v>
      </c>
      <c r="B474" s="1">
        <v>42445</v>
      </c>
      <c r="C474">
        <v>182.9</v>
      </c>
      <c r="D474">
        <v>183.5</v>
      </c>
      <c r="E474">
        <v>179</v>
      </c>
      <c r="F474">
        <v>179.1</v>
      </c>
      <c r="G474">
        <v>154748100</v>
      </c>
      <c r="H474" s="2">
        <f t="shared" si="125"/>
        <v>27715384710</v>
      </c>
      <c r="I474">
        <f t="shared" ref="I474:I537" si="138">IF(F475="","",F474-F475)</f>
        <v>-5.7000000000000171</v>
      </c>
      <c r="J474" t="str">
        <f t="shared" si="126"/>
        <v>高値割、安値割</v>
      </c>
      <c r="L474">
        <f t="shared" ref="L474:L537" si="139">IF($M$25&gt;$N$25,M474,N474)</f>
        <v>5.7000000000000171</v>
      </c>
      <c r="M474">
        <f t="shared" si="127"/>
        <v>5.7000000000000171</v>
      </c>
      <c r="N474">
        <f t="shared" si="128"/>
        <v>-5.7000000000000171</v>
      </c>
      <c r="O474" s="2">
        <f t="shared" ref="O474:O537" si="140">$B$3*1</f>
        <v>5000</v>
      </c>
      <c r="P474" s="2">
        <f t="shared" si="129"/>
        <v>28500.000000000084</v>
      </c>
      <c r="Q474" s="2">
        <f t="shared" ref="Q474:Q537" si="141">IF(L475&lt;&gt;"",F475*O474,0)</f>
        <v>924000</v>
      </c>
      <c r="R474" s="2" t="str">
        <f t="shared" si="130"/>
        <v>uri</v>
      </c>
      <c r="S474" s="2" t="str">
        <f t="shared" si="131"/>
        <v>kai</v>
      </c>
      <c r="T474" s="2" t="str">
        <f t="shared" si="132"/>
        <v>uri</v>
      </c>
      <c r="U474" s="2">
        <f t="shared" si="133"/>
        <v>924000</v>
      </c>
      <c r="V474" s="2">
        <f t="shared" si="134"/>
        <v>1080</v>
      </c>
      <c r="W474" s="2" t="str">
        <f t="shared" si="137"/>
        <v/>
      </c>
      <c r="X474" s="2">
        <f t="shared" si="135"/>
        <v>147.84</v>
      </c>
      <c r="Y474" s="6">
        <f t="shared" ref="Y474:Y537" si="142">+F474*$B$3</f>
        <v>895500</v>
      </c>
      <c r="Z474" s="6">
        <f t="shared" ref="Z474:Z537" si="143">IF(AND(Y474&gt;0,Y475=0),Y474,0)</f>
        <v>0</v>
      </c>
      <c r="AA474" s="4">
        <f>SUM(P474:$P$1480)+$Z$25</f>
        <v>1908500.0000000016</v>
      </c>
      <c r="AB474" s="4">
        <f>SUM(V474:$W$1480)</f>
        <v>602838.1599999998</v>
      </c>
      <c r="AC474" s="4">
        <f t="shared" si="136"/>
        <v>1013000.0000000016</v>
      </c>
    </row>
    <row r="475" spans="1:29" x14ac:dyDescent="0.15">
      <c r="A475" s="22">
        <v>2</v>
      </c>
      <c r="B475" s="1">
        <v>42444</v>
      </c>
      <c r="C475">
        <v>183.3</v>
      </c>
      <c r="D475">
        <v>187</v>
      </c>
      <c r="E475">
        <v>182.4</v>
      </c>
      <c r="F475">
        <v>184.8</v>
      </c>
      <c r="G475">
        <v>164622500</v>
      </c>
      <c r="H475" s="2">
        <f t="shared" ref="H475:H538" si="144">+F475*G475</f>
        <v>30422238000</v>
      </c>
      <c r="I475">
        <f t="shared" si="138"/>
        <v>-0.39999999999997726</v>
      </c>
      <c r="J475" t="str">
        <f t="shared" ref="J475:J538" si="145">IF(AND(D475&lt;D476,E475&lt;E476,AVERAGE(H475:H484)&gt;50000000),"高値割、安値割",IF(AND(D475&gt;D476,E475&gt;E476,AVERAGE(H475:H484)&gt;50000000),"高値超、安値超",""))</f>
        <v>高値割、安値割</v>
      </c>
      <c r="L475">
        <f t="shared" si="139"/>
        <v>-0.39999999999997726</v>
      </c>
      <c r="M475">
        <f t="shared" ref="M475:M538" si="146">IF(F476="",0,IF(J476="高値割、安値割",F476-F475,-F476+F475))</f>
        <v>-0.39999999999997726</v>
      </c>
      <c r="N475">
        <f t="shared" ref="N475:N538" si="147">IF(F476="",0,IF(J476&lt;&gt;"高値超、安値超",-F476+F475,F476-F475))</f>
        <v>0.39999999999997726</v>
      </c>
      <c r="O475" s="2">
        <f t="shared" si="140"/>
        <v>5000</v>
      </c>
      <c r="P475" s="2">
        <f t="shared" ref="P475:P538" si="148">IF(L475&lt;&gt;"",L475*O475,"")</f>
        <v>-1999.9999999998863</v>
      </c>
      <c r="Q475" s="2">
        <f t="shared" si="141"/>
        <v>926000</v>
      </c>
      <c r="R475" s="2" t="str">
        <f t="shared" ref="R475:R538" si="149">IF(J476="高値割、安値割","uri","kai")</f>
        <v>kai</v>
      </c>
      <c r="S475" s="2" t="str">
        <f t="shared" ref="S475:S538" si="150">IF(J476="高値超、安値超","uri","kai")</f>
        <v>uri</v>
      </c>
      <c r="T475" s="2" t="str">
        <f t="shared" ref="T475:T538" si="151">IF($M$25&gt;$N$25,R475,S475)</f>
        <v>kai</v>
      </c>
      <c r="U475" s="2" t="str">
        <f t="shared" ref="U475:U538" si="152">IF(T475&lt;&gt;T476,Q475*1,"")</f>
        <v/>
      </c>
      <c r="V475" s="2" t="str">
        <f t="shared" ref="V475:V538" si="153">IF(U475="","",IF(U475&lt;$AD$26,$AE$26,IF(U475&lt;$AD$27,$AE$27,IF(U475&lt;$AD$28,$AE$28,IF(U475&lt;$AD$29,$AE$29,IF(U475&lt;$AD$30,$AE$30,IF(U475&lt;$AD$31,$AE$31,$AE$32))))))*2)</f>
        <v/>
      </c>
      <c r="W475" s="2">
        <f t="shared" si="137"/>
        <v>74.08</v>
      </c>
      <c r="X475" s="2" t="str">
        <f t="shared" ref="X475:X538" si="154">IF(AND(T476&lt;&gt;"uri",T475="uri"),Q475*2%/250*2,IF(AND(T476="uri",T475="uri"),Q475*2%/250,""))</f>
        <v/>
      </c>
      <c r="Y475" s="6">
        <f t="shared" si="142"/>
        <v>924000</v>
      </c>
      <c r="Z475" s="6">
        <f t="shared" si="143"/>
        <v>0</v>
      </c>
      <c r="AA475" s="4">
        <f>SUM(P475:$P$1480)+$Z$25</f>
        <v>1880000.0000000014</v>
      </c>
      <c r="AB475" s="4">
        <f>SUM(V475:$W$1480)</f>
        <v>601758.1599999998</v>
      </c>
      <c r="AC475" s="4">
        <f t="shared" ref="AC475:AC538" si="155">+AA475-Y475</f>
        <v>956000.0000000014</v>
      </c>
    </row>
    <row r="476" spans="1:29" x14ac:dyDescent="0.15">
      <c r="A476" s="22">
        <v>2</v>
      </c>
      <c r="B476" s="1">
        <v>42443</v>
      </c>
      <c r="C476">
        <v>186.9</v>
      </c>
      <c r="D476">
        <v>188.8</v>
      </c>
      <c r="E476">
        <v>184.7</v>
      </c>
      <c r="F476">
        <v>185.2</v>
      </c>
      <c r="G476">
        <v>178173100</v>
      </c>
      <c r="H476" s="2">
        <f t="shared" si="144"/>
        <v>32997658119.999996</v>
      </c>
      <c r="I476">
        <f t="shared" si="138"/>
        <v>2.5</v>
      </c>
      <c r="J476" t="str">
        <f t="shared" si="145"/>
        <v>高値超、安値超</v>
      </c>
      <c r="L476">
        <f t="shared" si="139"/>
        <v>2.5</v>
      </c>
      <c r="M476">
        <f t="shared" si="146"/>
        <v>2.5</v>
      </c>
      <c r="N476">
        <f t="shared" si="147"/>
        <v>-2.5</v>
      </c>
      <c r="O476" s="2">
        <f t="shared" si="140"/>
        <v>5000</v>
      </c>
      <c r="P476" s="2">
        <f t="shared" si="148"/>
        <v>12500</v>
      </c>
      <c r="Q476" s="2">
        <f t="shared" si="141"/>
        <v>913500</v>
      </c>
      <c r="R476" s="2" t="str">
        <f t="shared" si="149"/>
        <v>kai</v>
      </c>
      <c r="S476" s="2" t="str">
        <f t="shared" si="150"/>
        <v>uri</v>
      </c>
      <c r="T476" s="2" t="str">
        <f t="shared" si="151"/>
        <v>kai</v>
      </c>
      <c r="U476" s="2" t="str">
        <f t="shared" si="152"/>
        <v/>
      </c>
      <c r="V476" s="2" t="str">
        <f t="shared" si="153"/>
        <v/>
      </c>
      <c r="W476" s="2">
        <f t="shared" si="137"/>
        <v>73.08</v>
      </c>
      <c r="X476" s="2" t="str">
        <f t="shared" si="154"/>
        <v/>
      </c>
      <c r="Y476" s="6">
        <f t="shared" si="142"/>
        <v>926000</v>
      </c>
      <c r="Z476" s="6">
        <f t="shared" si="143"/>
        <v>0</v>
      </c>
      <c r="AA476" s="4">
        <f>SUM(P476:$P$1480)+$Z$25</f>
        <v>1882000.0000000014</v>
      </c>
      <c r="AB476" s="4">
        <f>SUM(V476:$W$1480)</f>
        <v>601684.07999999973</v>
      </c>
      <c r="AC476" s="4">
        <f t="shared" si="155"/>
        <v>956000.0000000014</v>
      </c>
    </row>
    <row r="477" spans="1:29" x14ac:dyDescent="0.15">
      <c r="A477" s="22">
        <v>2</v>
      </c>
      <c r="B477" s="1">
        <v>42440</v>
      </c>
      <c r="C477">
        <v>176.5</v>
      </c>
      <c r="D477">
        <v>182.8</v>
      </c>
      <c r="E477">
        <v>175.9</v>
      </c>
      <c r="F477">
        <v>182.7</v>
      </c>
      <c r="G477">
        <v>207459800</v>
      </c>
      <c r="H477" s="2">
        <f t="shared" si="144"/>
        <v>37902905460</v>
      </c>
      <c r="I477">
        <f t="shared" si="138"/>
        <v>4.3999999999999773</v>
      </c>
      <c r="J477" t="str">
        <f t="shared" si="145"/>
        <v>高値超、安値超</v>
      </c>
      <c r="L477">
        <f t="shared" si="139"/>
        <v>4.3999999999999773</v>
      </c>
      <c r="M477">
        <f t="shared" si="146"/>
        <v>4.3999999999999773</v>
      </c>
      <c r="N477">
        <f t="shared" si="147"/>
        <v>4.3999999999999773</v>
      </c>
      <c r="O477" s="2">
        <f t="shared" si="140"/>
        <v>5000</v>
      </c>
      <c r="P477" s="2">
        <f t="shared" si="148"/>
        <v>21999.999999999887</v>
      </c>
      <c r="Q477" s="2">
        <f t="shared" si="141"/>
        <v>891500</v>
      </c>
      <c r="R477" s="2" t="str">
        <f t="shared" si="149"/>
        <v>kai</v>
      </c>
      <c r="S477" s="2" t="str">
        <f t="shared" si="150"/>
        <v>kai</v>
      </c>
      <c r="T477" s="2" t="str">
        <f t="shared" si="151"/>
        <v>kai</v>
      </c>
      <c r="U477" s="2">
        <f t="shared" si="152"/>
        <v>891500</v>
      </c>
      <c r="V477" s="2">
        <f t="shared" si="153"/>
        <v>1080</v>
      </c>
      <c r="W477" s="2">
        <f t="shared" si="137"/>
        <v>142.63999999999999</v>
      </c>
      <c r="X477" s="2" t="str">
        <f t="shared" si="154"/>
        <v/>
      </c>
      <c r="Y477" s="6">
        <f t="shared" si="142"/>
        <v>913500</v>
      </c>
      <c r="Z477" s="6">
        <f t="shared" si="143"/>
        <v>0</v>
      </c>
      <c r="AA477" s="4">
        <f>SUM(P477:$P$1480)+$Z$25</f>
        <v>1869500.0000000014</v>
      </c>
      <c r="AB477" s="4">
        <f>SUM(V477:$W$1480)</f>
        <v>601610.99999999977</v>
      </c>
      <c r="AC477" s="4">
        <f t="shared" si="155"/>
        <v>956000.0000000014</v>
      </c>
    </row>
    <row r="478" spans="1:29" x14ac:dyDescent="0.15">
      <c r="A478" s="22">
        <v>2</v>
      </c>
      <c r="B478" s="1">
        <v>42439</v>
      </c>
      <c r="C478">
        <v>177.4</v>
      </c>
      <c r="D478">
        <v>179.1</v>
      </c>
      <c r="E478">
        <v>174.3</v>
      </c>
      <c r="F478">
        <v>178.3</v>
      </c>
      <c r="G478">
        <v>158731700</v>
      </c>
      <c r="H478" s="2">
        <f t="shared" si="144"/>
        <v>28301862110</v>
      </c>
      <c r="I478">
        <f t="shared" si="138"/>
        <v>2.4000000000000057</v>
      </c>
      <c r="J478" t="str">
        <f t="shared" si="145"/>
        <v/>
      </c>
      <c r="L478">
        <f t="shared" si="139"/>
        <v>-2.4000000000000057</v>
      </c>
      <c r="M478">
        <f t="shared" si="146"/>
        <v>-2.4000000000000057</v>
      </c>
      <c r="N478">
        <f t="shared" si="147"/>
        <v>2.4000000000000057</v>
      </c>
      <c r="O478" s="2">
        <f t="shared" si="140"/>
        <v>5000</v>
      </c>
      <c r="P478" s="2">
        <f t="shared" si="148"/>
        <v>-12000.000000000029</v>
      </c>
      <c r="Q478" s="2">
        <f t="shared" si="141"/>
        <v>879500</v>
      </c>
      <c r="R478" s="2" t="str">
        <f t="shared" si="149"/>
        <v>uri</v>
      </c>
      <c r="S478" s="2" t="str">
        <f t="shared" si="150"/>
        <v>kai</v>
      </c>
      <c r="T478" s="2" t="str">
        <f t="shared" si="151"/>
        <v>uri</v>
      </c>
      <c r="U478" s="2" t="str">
        <f t="shared" si="152"/>
        <v/>
      </c>
      <c r="V478" s="2" t="str">
        <f t="shared" si="153"/>
        <v/>
      </c>
      <c r="W478" s="2" t="str">
        <f t="shared" si="137"/>
        <v/>
      </c>
      <c r="X478" s="2">
        <f t="shared" si="154"/>
        <v>70.36</v>
      </c>
      <c r="Y478" s="6">
        <f t="shared" si="142"/>
        <v>891500</v>
      </c>
      <c r="Z478" s="6">
        <f t="shared" si="143"/>
        <v>0</v>
      </c>
      <c r="AA478" s="4">
        <f>SUM(P478:$P$1480)+$Z$25</f>
        <v>1847500.0000000014</v>
      </c>
      <c r="AB478" s="4">
        <f>SUM(V478:$W$1480)</f>
        <v>600388.35999999975</v>
      </c>
      <c r="AC478" s="4">
        <f t="shared" si="155"/>
        <v>956000.0000000014</v>
      </c>
    </row>
    <row r="479" spans="1:29" x14ac:dyDescent="0.15">
      <c r="A479" s="22">
        <v>2</v>
      </c>
      <c r="B479" s="1">
        <v>42438</v>
      </c>
      <c r="C479">
        <v>175.6</v>
      </c>
      <c r="D479">
        <v>177.6</v>
      </c>
      <c r="E479">
        <v>175.1</v>
      </c>
      <c r="F479">
        <v>175.9</v>
      </c>
      <c r="G479">
        <v>137947700</v>
      </c>
      <c r="H479" s="2">
        <f t="shared" si="144"/>
        <v>24265000430</v>
      </c>
      <c r="I479">
        <f t="shared" si="138"/>
        <v>-2.7999999999999829</v>
      </c>
      <c r="J479" t="str">
        <f t="shared" si="145"/>
        <v>高値割、安値割</v>
      </c>
      <c r="L479">
        <f t="shared" si="139"/>
        <v>2.7999999999999829</v>
      </c>
      <c r="M479">
        <f t="shared" si="146"/>
        <v>2.7999999999999829</v>
      </c>
      <c r="N479">
        <f t="shared" si="147"/>
        <v>-2.7999999999999829</v>
      </c>
      <c r="O479" s="2">
        <f t="shared" si="140"/>
        <v>5000</v>
      </c>
      <c r="P479" s="2">
        <f t="shared" si="148"/>
        <v>13999.999999999915</v>
      </c>
      <c r="Q479" s="2">
        <f t="shared" si="141"/>
        <v>893500</v>
      </c>
      <c r="R479" s="2" t="str">
        <f t="shared" si="149"/>
        <v>uri</v>
      </c>
      <c r="S479" s="2" t="str">
        <f t="shared" si="150"/>
        <v>kai</v>
      </c>
      <c r="T479" s="2" t="str">
        <f t="shared" si="151"/>
        <v>uri</v>
      </c>
      <c r="U479" s="2" t="str">
        <f t="shared" si="152"/>
        <v/>
      </c>
      <c r="V479" s="2" t="str">
        <f t="shared" si="153"/>
        <v/>
      </c>
      <c r="W479" s="2" t="str">
        <f t="shared" si="137"/>
        <v/>
      </c>
      <c r="X479" s="2">
        <f t="shared" si="154"/>
        <v>71.48</v>
      </c>
      <c r="Y479" s="6">
        <f t="shared" si="142"/>
        <v>879500</v>
      </c>
      <c r="Z479" s="6">
        <f t="shared" si="143"/>
        <v>0</v>
      </c>
      <c r="AA479" s="4">
        <f>SUM(P479:$P$1480)+$Z$25</f>
        <v>1859500.0000000014</v>
      </c>
      <c r="AB479" s="4">
        <f>SUM(V479:$W$1480)</f>
        <v>600388.35999999975</v>
      </c>
      <c r="AC479" s="4">
        <f t="shared" si="155"/>
        <v>980000.0000000014</v>
      </c>
    </row>
    <row r="480" spans="1:29" x14ac:dyDescent="0.15">
      <c r="A480" s="22">
        <v>2</v>
      </c>
      <c r="B480" s="1">
        <v>42437</v>
      </c>
      <c r="C480">
        <v>180.7</v>
      </c>
      <c r="D480">
        <v>183.1</v>
      </c>
      <c r="E480">
        <v>177</v>
      </c>
      <c r="F480">
        <v>178.7</v>
      </c>
      <c r="G480">
        <v>170392000</v>
      </c>
      <c r="H480" s="2">
        <f t="shared" si="144"/>
        <v>30449050399.999996</v>
      </c>
      <c r="I480">
        <f t="shared" si="138"/>
        <v>-2.3000000000000114</v>
      </c>
      <c r="J480" t="str">
        <f t="shared" si="145"/>
        <v>高値割、安値割</v>
      </c>
      <c r="L480">
        <f t="shared" si="139"/>
        <v>2.3000000000000114</v>
      </c>
      <c r="M480">
        <f t="shared" si="146"/>
        <v>2.3000000000000114</v>
      </c>
      <c r="N480">
        <f t="shared" si="147"/>
        <v>-2.3000000000000114</v>
      </c>
      <c r="O480" s="2">
        <f t="shared" si="140"/>
        <v>5000</v>
      </c>
      <c r="P480" s="2">
        <f t="shared" si="148"/>
        <v>11500.000000000056</v>
      </c>
      <c r="Q480" s="2">
        <f t="shared" si="141"/>
        <v>905000</v>
      </c>
      <c r="R480" s="2" t="str">
        <f t="shared" si="149"/>
        <v>uri</v>
      </c>
      <c r="S480" s="2" t="str">
        <f t="shared" si="150"/>
        <v>kai</v>
      </c>
      <c r="T480" s="2" t="str">
        <f t="shared" si="151"/>
        <v>uri</v>
      </c>
      <c r="U480" s="2">
        <f t="shared" si="152"/>
        <v>905000</v>
      </c>
      <c r="V480" s="2">
        <f t="shared" si="153"/>
        <v>1080</v>
      </c>
      <c r="W480" s="2" t="str">
        <f t="shared" si="137"/>
        <v/>
      </c>
      <c r="X480" s="2">
        <f t="shared" si="154"/>
        <v>144.80000000000001</v>
      </c>
      <c r="Y480" s="6">
        <f t="shared" si="142"/>
        <v>893500</v>
      </c>
      <c r="Z480" s="6">
        <f t="shared" si="143"/>
        <v>0</v>
      </c>
      <c r="AA480" s="4">
        <f>SUM(P480:$P$1480)+$Z$25</f>
        <v>1845500.0000000016</v>
      </c>
      <c r="AB480" s="4">
        <f>SUM(V480:$W$1480)</f>
        <v>600388.35999999975</v>
      </c>
      <c r="AC480" s="4">
        <f t="shared" si="155"/>
        <v>952000.00000000163</v>
      </c>
    </row>
    <row r="481" spans="1:29" x14ac:dyDescent="0.15">
      <c r="A481" s="22">
        <v>2</v>
      </c>
      <c r="B481" s="1">
        <v>42436</v>
      </c>
      <c r="C481">
        <v>184.7</v>
      </c>
      <c r="D481">
        <v>184.9</v>
      </c>
      <c r="E481">
        <v>180.3</v>
      </c>
      <c r="F481">
        <v>181</v>
      </c>
      <c r="G481">
        <v>189252900</v>
      </c>
      <c r="H481" s="2">
        <f t="shared" si="144"/>
        <v>34254774900</v>
      </c>
      <c r="I481">
        <f t="shared" si="138"/>
        <v>-3.6999999999999886</v>
      </c>
      <c r="J481" t="str">
        <f t="shared" si="145"/>
        <v>高値割、安値割</v>
      </c>
      <c r="L481">
        <f t="shared" si="139"/>
        <v>-3.6999999999999886</v>
      </c>
      <c r="M481">
        <f t="shared" si="146"/>
        <v>-3.6999999999999886</v>
      </c>
      <c r="N481">
        <f t="shared" si="147"/>
        <v>3.6999999999999886</v>
      </c>
      <c r="O481" s="2">
        <f t="shared" si="140"/>
        <v>5000</v>
      </c>
      <c r="P481" s="2">
        <f t="shared" si="148"/>
        <v>-18499.999999999942</v>
      </c>
      <c r="Q481" s="2">
        <f t="shared" si="141"/>
        <v>923500</v>
      </c>
      <c r="R481" s="2" t="str">
        <f t="shared" si="149"/>
        <v>kai</v>
      </c>
      <c r="S481" s="2" t="str">
        <f t="shared" si="150"/>
        <v>uri</v>
      </c>
      <c r="T481" s="2" t="str">
        <f t="shared" si="151"/>
        <v>kai</v>
      </c>
      <c r="U481" s="2" t="str">
        <f t="shared" si="152"/>
        <v/>
      </c>
      <c r="V481" s="2" t="str">
        <f t="shared" si="153"/>
        <v/>
      </c>
      <c r="W481" s="2">
        <f t="shared" ref="W481:W544" si="156">IF(AND(T482&lt;&gt;"kai",T481="kai"),Q481*2%/250*2,IF(AND(T482="kai",T481="kai"),Q481*2%/250,""))</f>
        <v>73.88</v>
      </c>
      <c r="X481" s="2" t="str">
        <f t="shared" si="154"/>
        <v/>
      </c>
      <c r="Y481" s="6">
        <f t="shared" si="142"/>
        <v>905000</v>
      </c>
      <c r="Z481" s="6">
        <f t="shared" si="143"/>
        <v>0</v>
      </c>
      <c r="AA481" s="4">
        <f>SUM(P481:$P$1480)+$Z$25</f>
        <v>1834000.0000000014</v>
      </c>
      <c r="AB481" s="4">
        <f>SUM(V481:$W$1480)</f>
        <v>599308.35999999975</v>
      </c>
      <c r="AC481" s="4">
        <f t="shared" si="155"/>
        <v>929000.0000000014</v>
      </c>
    </row>
    <row r="482" spans="1:29" x14ac:dyDescent="0.15">
      <c r="A482" s="22">
        <v>2</v>
      </c>
      <c r="B482" s="1">
        <v>42433</v>
      </c>
      <c r="C482">
        <v>186.9</v>
      </c>
      <c r="D482">
        <v>187.3</v>
      </c>
      <c r="E482">
        <v>182.6</v>
      </c>
      <c r="F482">
        <v>184.7</v>
      </c>
      <c r="G482">
        <v>216499200</v>
      </c>
      <c r="H482" s="2">
        <f t="shared" si="144"/>
        <v>39987402240</v>
      </c>
      <c r="I482">
        <f t="shared" si="138"/>
        <v>-0.10000000000002274</v>
      </c>
      <c r="J482" t="str">
        <f t="shared" si="145"/>
        <v>高値超、安値超</v>
      </c>
      <c r="L482">
        <f t="shared" si="139"/>
        <v>-0.10000000000002274</v>
      </c>
      <c r="M482">
        <f t="shared" si="146"/>
        <v>-0.10000000000002274</v>
      </c>
      <c r="N482">
        <f t="shared" si="147"/>
        <v>0.10000000000002274</v>
      </c>
      <c r="O482" s="2">
        <f t="shared" si="140"/>
        <v>5000</v>
      </c>
      <c r="P482" s="2">
        <f t="shared" si="148"/>
        <v>-500.00000000011369</v>
      </c>
      <c r="Q482" s="2">
        <f t="shared" si="141"/>
        <v>924000</v>
      </c>
      <c r="R482" s="2" t="str">
        <f t="shared" si="149"/>
        <v>kai</v>
      </c>
      <c r="S482" s="2" t="str">
        <f t="shared" si="150"/>
        <v>uri</v>
      </c>
      <c r="T482" s="2" t="str">
        <f t="shared" si="151"/>
        <v>kai</v>
      </c>
      <c r="U482" s="2" t="str">
        <f t="shared" si="152"/>
        <v/>
      </c>
      <c r="V482" s="2" t="str">
        <f t="shared" si="153"/>
        <v/>
      </c>
      <c r="W482" s="2">
        <f t="shared" si="156"/>
        <v>73.92</v>
      </c>
      <c r="X482" s="2" t="str">
        <f t="shared" si="154"/>
        <v/>
      </c>
      <c r="Y482" s="6">
        <f t="shared" si="142"/>
        <v>923500</v>
      </c>
      <c r="Z482" s="6">
        <f t="shared" si="143"/>
        <v>0</v>
      </c>
      <c r="AA482" s="4">
        <f>SUM(P482:$P$1480)+$Z$25</f>
        <v>1852500.0000000014</v>
      </c>
      <c r="AB482" s="4">
        <f>SUM(V482:$W$1480)</f>
        <v>599234.47999999975</v>
      </c>
      <c r="AC482" s="4">
        <f t="shared" si="155"/>
        <v>929000.0000000014</v>
      </c>
    </row>
    <row r="483" spans="1:29" x14ac:dyDescent="0.15">
      <c r="A483" s="22">
        <v>2</v>
      </c>
      <c r="B483" s="1">
        <v>42432</v>
      </c>
      <c r="C483">
        <v>175.7</v>
      </c>
      <c r="D483">
        <v>186.9</v>
      </c>
      <c r="E483">
        <v>175.6</v>
      </c>
      <c r="F483">
        <v>184.8</v>
      </c>
      <c r="G483">
        <v>302908500</v>
      </c>
      <c r="H483" s="2">
        <f t="shared" si="144"/>
        <v>55977490800</v>
      </c>
      <c r="I483">
        <f t="shared" si="138"/>
        <v>10.600000000000023</v>
      </c>
      <c r="J483" t="str">
        <f t="shared" si="145"/>
        <v>高値超、安値超</v>
      </c>
      <c r="L483">
        <f t="shared" si="139"/>
        <v>10.600000000000023</v>
      </c>
      <c r="M483">
        <f t="shared" si="146"/>
        <v>10.600000000000023</v>
      </c>
      <c r="N483">
        <f t="shared" si="147"/>
        <v>-10.600000000000023</v>
      </c>
      <c r="O483" s="2">
        <f t="shared" si="140"/>
        <v>5000</v>
      </c>
      <c r="P483" s="2">
        <f t="shared" si="148"/>
        <v>53000.000000000116</v>
      </c>
      <c r="Q483" s="2">
        <f t="shared" si="141"/>
        <v>871000</v>
      </c>
      <c r="R483" s="2" t="str">
        <f t="shared" si="149"/>
        <v>kai</v>
      </c>
      <c r="S483" s="2" t="str">
        <f t="shared" si="150"/>
        <v>uri</v>
      </c>
      <c r="T483" s="2" t="str">
        <f t="shared" si="151"/>
        <v>kai</v>
      </c>
      <c r="U483" s="2">
        <f t="shared" si="152"/>
        <v>871000</v>
      </c>
      <c r="V483" s="2">
        <f t="shared" si="153"/>
        <v>1080</v>
      </c>
      <c r="W483" s="2">
        <f t="shared" si="156"/>
        <v>139.36000000000001</v>
      </c>
      <c r="X483" s="2" t="str">
        <f t="shared" si="154"/>
        <v/>
      </c>
      <c r="Y483" s="6">
        <f t="shared" si="142"/>
        <v>924000</v>
      </c>
      <c r="Z483" s="6">
        <f t="shared" si="143"/>
        <v>0</v>
      </c>
      <c r="AA483" s="4">
        <f>SUM(P483:$P$1480)+$Z$25</f>
        <v>1853000.0000000016</v>
      </c>
      <c r="AB483" s="4">
        <f>SUM(V483:$W$1480)</f>
        <v>599160.55999999982</v>
      </c>
      <c r="AC483" s="4">
        <f t="shared" si="155"/>
        <v>929000.00000000163</v>
      </c>
    </row>
    <row r="484" spans="1:29" x14ac:dyDescent="0.15">
      <c r="A484" s="22">
        <v>2</v>
      </c>
      <c r="B484" s="1">
        <v>42431</v>
      </c>
      <c r="C484">
        <v>172.9</v>
      </c>
      <c r="D484">
        <v>174.9</v>
      </c>
      <c r="E484">
        <v>172</v>
      </c>
      <c r="F484">
        <v>174.2</v>
      </c>
      <c r="G484">
        <v>153190800</v>
      </c>
      <c r="H484" s="2">
        <f t="shared" si="144"/>
        <v>26685837360</v>
      </c>
      <c r="I484">
        <f t="shared" si="138"/>
        <v>6.2999999999999829</v>
      </c>
      <c r="J484" t="str">
        <f t="shared" si="145"/>
        <v>高値超、安値超</v>
      </c>
      <c r="L484">
        <f t="shared" si="139"/>
        <v>-6.2999999999999829</v>
      </c>
      <c r="M484">
        <f t="shared" si="146"/>
        <v>-6.2999999999999829</v>
      </c>
      <c r="N484">
        <f t="shared" si="147"/>
        <v>6.2999999999999829</v>
      </c>
      <c r="O484" s="2">
        <f t="shared" si="140"/>
        <v>5000</v>
      </c>
      <c r="P484" s="2">
        <f t="shared" si="148"/>
        <v>-31499.999999999916</v>
      </c>
      <c r="Q484" s="2">
        <f t="shared" si="141"/>
        <v>839500</v>
      </c>
      <c r="R484" s="2" t="str">
        <f t="shared" si="149"/>
        <v>uri</v>
      </c>
      <c r="S484" s="2" t="str">
        <f t="shared" si="150"/>
        <v>kai</v>
      </c>
      <c r="T484" s="2" t="str">
        <f t="shared" si="151"/>
        <v>uri</v>
      </c>
      <c r="U484" s="2" t="str">
        <f t="shared" si="152"/>
        <v/>
      </c>
      <c r="V484" s="2" t="str">
        <f t="shared" si="153"/>
        <v/>
      </c>
      <c r="W484" s="2" t="str">
        <f t="shared" si="156"/>
        <v/>
      </c>
      <c r="X484" s="2">
        <f t="shared" si="154"/>
        <v>67.16</v>
      </c>
      <c r="Y484" s="6">
        <f t="shared" si="142"/>
        <v>871000</v>
      </c>
      <c r="Z484" s="6">
        <f t="shared" si="143"/>
        <v>0</v>
      </c>
      <c r="AA484" s="4">
        <f>SUM(P484:$P$1480)+$Z$25</f>
        <v>1800000.0000000014</v>
      </c>
      <c r="AB484" s="4">
        <f>SUM(V484:$W$1480)</f>
        <v>597941.19999999972</v>
      </c>
      <c r="AC484" s="4">
        <f t="shared" si="155"/>
        <v>929000.0000000014</v>
      </c>
    </row>
    <row r="485" spans="1:29" x14ac:dyDescent="0.15">
      <c r="A485" s="22">
        <v>2</v>
      </c>
      <c r="B485" s="1">
        <v>42430</v>
      </c>
      <c r="C485">
        <v>166.2</v>
      </c>
      <c r="D485">
        <v>168.3</v>
      </c>
      <c r="E485">
        <v>163.80000000000001</v>
      </c>
      <c r="F485">
        <v>167.9</v>
      </c>
      <c r="G485">
        <v>137706100</v>
      </c>
      <c r="H485" s="2">
        <f t="shared" si="144"/>
        <v>23120854190</v>
      </c>
      <c r="I485">
        <f t="shared" si="138"/>
        <v>1.8000000000000114</v>
      </c>
      <c r="J485" t="str">
        <f t="shared" si="145"/>
        <v>高値割、安値割</v>
      </c>
      <c r="L485">
        <f t="shared" si="139"/>
        <v>-1.8000000000000114</v>
      </c>
      <c r="M485">
        <f t="shared" si="146"/>
        <v>-1.8000000000000114</v>
      </c>
      <c r="N485">
        <f t="shared" si="147"/>
        <v>1.8000000000000114</v>
      </c>
      <c r="O485" s="2">
        <f t="shared" si="140"/>
        <v>5000</v>
      </c>
      <c r="P485" s="2">
        <f t="shared" si="148"/>
        <v>-9000.0000000000564</v>
      </c>
      <c r="Q485" s="2">
        <f t="shared" si="141"/>
        <v>830500</v>
      </c>
      <c r="R485" s="2" t="str">
        <f t="shared" si="149"/>
        <v>uri</v>
      </c>
      <c r="S485" s="2" t="str">
        <f t="shared" si="150"/>
        <v>kai</v>
      </c>
      <c r="T485" s="2" t="str">
        <f t="shared" si="151"/>
        <v>uri</v>
      </c>
      <c r="U485" s="2">
        <f t="shared" si="152"/>
        <v>830500</v>
      </c>
      <c r="V485" s="2">
        <f t="shared" si="153"/>
        <v>1080</v>
      </c>
      <c r="W485" s="2" t="str">
        <f t="shared" si="156"/>
        <v/>
      </c>
      <c r="X485" s="2">
        <f t="shared" si="154"/>
        <v>132.88</v>
      </c>
      <c r="Y485" s="6">
        <f t="shared" si="142"/>
        <v>839500</v>
      </c>
      <c r="Z485" s="6">
        <f t="shared" si="143"/>
        <v>0</v>
      </c>
      <c r="AA485" s="4">
        <f>SUM(P485:$P$1480)+$Z$25</f>
        <v>1831500.0000000012</v>
      </c>
      <c r="AB485" s="4">
        <f>SUM(V485:$W$1480)</f>
        <v>597941.19999999972</v>
      </c>
      <c r="AC485" s="4">
        <f t="shared" si="155"/>
        <v>992000.00000000116</v>
      </c>
    </row>
    <row r="486" spans="1:29" x14ac:dyDescent="0.15">
      <c r="A486" s="22">
        <v>2</v>
      </c>
      <c r="B486" s="1">
        <v>42429</v>
      </c>
      <c r="C486">
        <v>170.4</v>
      </c>
      <c r="D486">
        <v>170.8</v>
      </c>
      <c r="E486">
        <v>166.1</v>
      </c>
      <c r="F486">
        <v>166.1</v>
      </c>
      <c r="G486">
        <v>191539700</v>
      </c>
      <c r="H486" s="2">
        <f t="shared" si="144"/>
        <v>31814744170</v>
      </c>
      <c r="I486">
        <f t="shared" si="138"/>
        <v>-2</v>
      </c>
      <c r="J486" t="str">
        <f t="shared" si="145"/>
        <v>高値割、安値割</v>
      </c>
      <c r="L486">
        <f t="shared" si="139"/>
        <v>-2</v>
      </c>
      <c r="M486">
        <f t="shared" si="146"/>
        <v>-2</v>
      </c>
      <c r="N486">
        <f t="shared" si="147"/>
        <v>2</v>
      </c>
      <c r="O486" s="2">
        <f t="shared" si="140"/>
        <v>5000</v>
      </c>
      <c r="P486" s="2">
        <f t="shared" si="148"/>
        <v>-10000</v>
      </c>
      <c r="Q486" s="2">
        <f t="shared" si="141"/>
        <v>840500</v>
      </c>
      <c r="R486" s="2" t="str">
        <f t="shared" si="149"/>
        <v>kai</v>
      </c>
      <c r="S486" s="2" t="str">
        <f t="shared" si="150"/>
        <v>uri</v>
      </c>
      <c r="T486" s="2" t="str">
        <f t="shared" si="151"/>
        <v>kai</v>
      </c>
      <c r="U486" s="2" t="str">
        <f t="shared" si="152"/>
        <v/>
      </c>
      <c r="V486" s="2" t="str">
        <f t="shared" si="153"/>
        <v/>
      </c>
      <c r="W486" s="2">
        <f t="shared" si="156"/>
        <v>67.239999999999995</v>
      </c>
      <c r="X486" s="2" t="str">
        <f t="shared" si="154"/>
        <v/>
      </c>
      <c r="Y486" s="6">
        <f t="shared" si="142"/>
        <v>830500</v>
      </c>
      <c r="Z486" s="6">
        <f t="shared" si="143"/>
        <v>0</v>
      </c>
      <c r="AA486" s="4">
        <f>SUM(P486:$P$1480)+$Z$25</f>
        <v>1840500.0000000014</v>
      </c>
      <c r="AB486" s="4">
        <f>SUM(V486:$W$1480)</f>
        <v>596861.19999999972</v>
      </c>
      <c r="AC486" s="4">
        <f t="shared" si="155"/>
        <v>1010000.0000000014</v>
      </c>
    </row>
    <row r="487" spans="1:29" x14ac:dyDescent="0.15">
      <c r="A487" s="22">
        <v>2</v>
      </c>
      <c r="B487" s="1">
        <v>42426</v>
      </c>
      <c r="C487">
        <v>173</v>
      </c>
      <c r="D487">
        <v>175.3</v>
      </c>
      <c r="E487">
        <v>168</v>
      </c>
      <c r="F487">
        <v>168.1</v>
      </c>
      <c r="G487">
        <v>194037500</v>
      </c>
      <c r="H487" s="2">
        <f t="shared" si="144"/>
        <v>32617703750</v>
      </c>
      <c r="I487">
        <f t="shared" si="138"/>
        <v>-2.5</v>
      </c>
      <c r="J487" t="str">
        <f t="shared" si="145"/>
        <v>高値超、安値超</v>
      </c>
      <c r="L487">
        <f t="shared" si="139"/>
        <v>-2.5</v>
      </c>
      <c r="M487">
        <f t="shared" si="146"/>
        <v>-2.5</v>
      </c>
      <c r="N487">
        <f t="shared" si="147"/>
        <v>2.5</v>
      </c>
      <c r="O487" s="2">
        <f t="shared" si="140"/>
        <v>5000</v>
      </c>
      <c r="P487" s="2">
        <f t="shared" si="148"/>
        <v>-12500</v>
      </c>
      <c r="Q487" s="2">
        <f t="shared" si="141"/>
        <v>853000</v>
      </c>
      <c r="R487" s="2" t="str">
        <f t="shared" si="149"/>
        <v>kai</v>
      </c>
      <c r="S487" s="2" t="str">
        <f t="shared" si="150"/>
        <v>uri</v>
      </c>
      <c r="T487" s="2" t="str">
        <f t="shared" si="151"/>
        <v>kai</v>
      </c>
      <c r="U487" s="2" t="str">
        <f t="shared" si="152"/>
        <v/>
      </c>
      <c r="V487" s="2" t="str">
        <f t="shared" si="153"/>
        <v/>
      </c>
      <c r="W487" s="2">
        <f t="shared" si="156"/>
        <v>68.239999999999995</v>
      </c>
      <c r="X487" s="2" t="str">
        <f t="shared" si="154"/>
        <v/>
      </c>
      <c r="Y487" s="6">
        <f t="shared" si="142"/>
        <v>840500</v>
      </c>
      <c r="Z487" s="6">
        <f t="shared" si="143"/>
        <v>0</v>
      </c>
      <c r="AA487" s="4">
        <f>SUM(P487:$P$1480)+$Z$25</f>
        <v>1850500.0000000014</v>
      </c>
      <c r="AB487" s="4">
        <f>SUM(V487:$W$1480)</f>
        <v>596793.95999999973</v>
      </c>
      <c r="AC487" s="4">
        <f t="shared" si="155"/>
        <v>1010000.0000000014</v>
      </c>
    </row>
    <row r="488" spans="1:29" x14ac:dyDescent="0.15">
      <c r="A488" s="22">
        <v>2</v>
      </c>
      <c r="B488" s="1">
        <v>42425</v>
      </c>
      <c r="C488">
        <v>166.3</v>
      </c>
      <c r="D488">
        <v>172</v>
      </c>
      <c r="E488">
        <v>165.2</v>
      </c>
      <c r="F488">
        <v>170.6</v>
      </c>
      <c r="G488">
        <v>155890800</v>
      </c>
      <c r="H488" s="2">
        <f t="shared" si="144"/>
        <v>26594970480</v>
      </c>
      <c r="I488">
        <f t="shared" si="138"/>
        <v>4.5</v>
      </c>
      <c r="J488" t="str">
        <f t="shared" si="145"/>
        <v>高値超、安値超</v>
      </c>
      <c r="L488">
        <f t="shared" si="139"/>
        <v>4.5</v>
      </c>
      <c r="M488">
        <f t="shared" si="146"/>
        <v>4.5</v>
      </c>
      <c r="N488">
        <f t="shared" si="147"/>
        <v>4.5</v>
      </c>
      <c r="O488" s="2">
        <f t="shared" si="140"/>
        <v>5000</v>
      </c>
      <c r="P488" s="2">
        <f t="shared" si="148"/>
        <v>22500</v>
      </c>
      <c r="Q488" s="2">
        <f t="shared" si="141"/>
        <v>830500</v>
      </c>
      <c r="R488" s="2" t="str">
        <f t="shared" si="149"/>
        <v>kai</v>
      </c>
      <c r="S488" s="2" t="str">
        <f t="shared" si="150"/>
        <v>kai</v>
      </c>
      <c r="T488" s="2" t="str">
        <f t="shared" si="151"/>
        <v>kai</v>
      </c>
      <c r="U488" s="2" t="str">
        <f t="shared" si="152"/>
        <v/>
      </c>
      <c r="V488" s="2" t="str">
        <f t="shared" si="153"/>
        <v/>
      </c>
      <c r="W488" s="2">
        <f t="shared" si="156"/>
        <v>66.44</v>
      </c>
      <c r="X488" s="2" t="str">
        <f t="shared" si="154"/>
        <v/>
      </c>
      <c r="Y488" s="6">
        <f t="shared" si="142"/>
        <v>853000</v>
      </c>
      <c r="Z488" s="6">
        <f t="shared" si="143"/>
        <v>0</v>
      </c>
      <c r="AA488" s="4">
        <f>SUM(P488:$P$1480)+$Z$25</f>
        <v>1863000.0000000014</v>
      </c>
      <c r="AB488" s="4">
        <f>SUM(V488:$W$1480)</f>
        <v>596725.71999999974</v>
      </c>
      <c r="AC488" s="4">
        <f t="shared" si="155"/>
        <v>1010000.0000000014</v>
      </c>
    </row>
    <row r="489" spans="1:29" x14ac:dyDescent="0.15">
      <c r="A489" s="22">
        <v>2</v>
      </c>
      <c r="B489" s="1">
        <v>42424</v>
      </c>
      <c r="C489">
        <v>164.6</v>
      </c>
      <c r="D489">
        <v>169.6</v>
      </c>
      <c r="E489">
        <v>162.80000000000001</v>
      </c>
      <c r="F489">
        <v>166.1</v>
      </c>
      <c r="G489">
        <v>161399400</v>
      </c>
      <c r="H489" s="2">
        <f t="shared" si="144"/>
        <v>26808440340</v>
      </c>
      <c r="I489">
        <f t="shared" si="138"/>
        <v>0.19999999999998863</v>
      </c>
      <c r="J489" t="str">
        <f t="shared" si="145"/>
        <v/>
      </c>
      <c r="L489">
        <f t="shared" si="139"/>
        <v>0.19999999999998863</v>
      </c>
      <c r="M489">
        <f t="shared" si="146"/>
        <v>0.19999999999998863</v>
      </c>
      <c r="N489">
        <f t="shared" si="147"/>
        <v>-0.19999999999998863</v>
      </c>
      <c r="O489" s="2">
        <f t="shared" si="140"/>
        <v>5000</v>
      </c>
      <c r="P489" s="2">
        <f t="shared" si="148"/>
        <v>999.99999999994316</v>
      </c>
      <c r="Q489" s="2">
        <f t="shared" si="141"/>
        <v>829500</v>
      </c>
      <c r="R489" s="2" t="str">
        <f t="shared" si="149"/>
        <v>kai</v>
      </c>
      <c r="S489" s="2" t="str">
        <f t="shared" si="150"/>
        <v>uri</v>
      </c>
      <c r="T489" s="2" t="str">
        <f t="shared" si="151"/>
        <v>kai</v>
      </c>
      <c r="U489" s="2">
        <f t="shared" si="152"/>
        <v>829500</v>
      </c>
      <c r="V489" s="2">
        <f t="shared" si="153"/>
        <v>1080</v>
      </c>
      <c r="W489" s="2">
        <f t="shared" si="156"/>
        <v>132.72</v>
      </c>
      <c r="X489" s="2" t="str">
        <f t="shared" si="154"/>
        <v/>
      </c>
      <c r="Y489" s="6">
        <f t="shared" si="142"/>
        <v>830500</v>
      </c>
      <c r="Z489" s="6">
        <f t="shared" si="143"/>
        <v>0</v>
      </c>
      <c r="AA489" s="4">
        <f>SUM(P489:$P$1480)+$Z$25</f>
        <v>1840500.0000000014</v>
      </c>
      <c r="AB489" s="4">
        <f>SUM(V489:$W$1480)</f>
        <v>596659.27999999968</v>
      </c>
      <c r="AC489" s="4">
        <f t="shared" si="155"/>
        <v>1010000.0000000014</v>
      </c>
    </row>
    <row r="490" spans="1:29" x14ac:dyDescent="0.15">
      <c r="A490" s="22">
        <v>2</v>
      </c>
      <c r="B490" s="1">
        <v>42423</v>
      </c>
      <c r="C490">
        <v>167.5</v>
      </c>
      <c r="D490">
        <v>169.1</v>
      </c>
      <c r="E490">
        <v>165.6</v>
      </c>
      <c r="F490">
        <v>165.9</v>
      </c>
      <c r="G490">
        <v>161309000</v>
      </c>
      <c r="H490" s="2">
        <f t="shared" si="144"/>
        <v>26761163100</v>
      </c>
      <c r="I490">
        <f t="shared" si="138"/>
        <v>-0.40000000000000568</v>
      </c>
      <c r="J490" t="str">
        <f t="shared" si="145"/>
        <v>高値超、安値超</v>
      </c>
      <c r="L490">
        <f t="shared" si="139"/>
        <v>0.40000000000000568</v>
      </c>
      <c r="M490">
        <f t="shared" si="146"/>
        <v>0.40000000000000568</v>
      </c>
      <c r="N490">
        <f t="shared" si="147"/>
        <v>-0.40000000000000568</v>
      </c>
      <c r="O490" s="2">
        <f t="shared" si="140"/>
        <v>5000</v>
      </c>
      <c r="P490" s="2">
        <f t="shared" si="148"/>
        <v>2000.0000000000284</v>
      </c>
      <c r="Q490" s="2">
        <f t="shared" si="141"/>
        <v>831500</v>
      </c>
      <c r="R490" s="2" t="str">
        <f t="shared" si="149"/>
        <v>uri</v>
      </c>
      <c r="S490" s="2" t="str">
        <f t="shared" si="150"/>
        <v>kai</v>
      </c>
      <c r="T490" s="2" t="str">
        <f t="shared" si="151"/>
        <v>uri</v>
      </c>
      <c r="U490" s="2" t="str">
        <f t="shared" si="152"/>
        <v/>
      </c>
      <c r="V490" s="2" t="str">
        <f t="shared" si="153"/>
        <v/>
      </c>
      <c r="W490" s="2" t="str">
        <f t="shared" si="156"/>
        <v/>
      </c>
      <c r="X490" s="2">
        <f t="shared" si="154"/>
        <v>66.52</v>
      </c>
      <c r="Y490" s="6">
        <f t="shared" si="142"/>
        <v>829500</v>
      </c>
      <c r="Z490" s="6">
        <f t="shared" si="143"/>
        <v>0</v>
      </c>
      <c r="AA490" s="4">
        <f>SUM(P490:$P$1480)+$Z$25</f>
        <v>1839500.0000000014</v>
      </c>
      <c r="AB490" s="4">
        <f>SUM(V490:$W$1480)</f>
        <v>595446.55999999971</v>
      </c>
      <c r="AC490" s="4">
        <f t="shared" si="155"/>
        <v>1010000.0000000014</v>
      </c>
    </row>
    <row r="491" spans="1:29" x14ac:dyDescent="0.15">
      <c r="A491" s="22">
        <v>2</v>
      </c>
      <c r="B491" s="1">
        <v>42422</v>
      </c>
      <c r="C491">
        <v>165.1</v>
      </c>
      <c r="D491">
        <v>167.8</v>
      </c>
      <c r="E491">
        <v>162.1</v>
      </c>
      <c r="F491">
        <v>166.3</v>
      </c>
      <c r="G491">
        <v>148197200</v>
      </c>
      <c r="H491" s="2">
        <f t="shared" si="144"/>
        <v>24645194360</v>
      </c>
      <c r="I491">
        <f t="shared" si="138"/>
        <v>-0.69999999999998863</v>
      </c>
      <c r="J491" t="str">
        <f t="shared" si="145"/>
        <v>高値割、安値割</v>
      </c>
      <c r="L491">
        <f t="shared" si="139"/>
        <v>0.69999999999998863</v>
      </c>
      <c r="M491">
        <f t="shared" si="146"/>
        <v>0.69999999999998863</v>
      </c>
      <c r="N491">
        <f t="shared" si="147"/>
        <v>-0.69999999999998863</v>
      </c>
      <c r="O491" s="2">
        <f t="shared" si="140"/>
        <v>5000</v>
      </c>
      <c r="P491" s="2">
        <f t="shared" si="148"/>
        <v>3499.9999999999432</v>
      </c>
      <c r="Q491" s="2">
        <f t="shared" si="141"/>
        <v>835000</v>
      </c>
      <c r="R491" s="2" t="str">
        <f t="shared" si="149"/>
        <v>uri</v>
      </c>
      <c r="S491" s="2" t="str">
        <f t="shared" si="150"/>
        <v>kai</v>
      </c>
      <c r="T491" s="2" t="str">
        <f t="shared" si="151"/>
        <v>uri</v>
      </c>
      <c r="U491" s="2">
        <f t="shared" si="152"/>
        <v>835000</v>
      </c>
      <c r="V491" s="2">
        <f t="shared" si="153"/>
        <v>1080</v>
      </c>
      <c r="W491" s="2" t="str">
        <f t="shared" si="156"/>
        <v/>
      </c>
      <c r="X491" s="2">
        <f t="shared" si="154"/>
        <v>133.6</v>
      </c>
      <c r="Y491" s="6">
        <f t="shared" si="142"/>
        <v>831500</v>
      </c>
      <c r="Z491" s="6">
        <f t="shared" si="143"/>
        <v>0</v>
      </c>
      <c r="AA491" s="4">
        <f>SUM(P491:$P$1480)+$Z$25</f>
        <v>1837500.0000000014</v>
      </c>
      <c r="AB491" s="4">
        <f>SUM(V491:$W$1480)</f>
        <v>595446.55999999971</v>
      </c>
      <c r="AC491" s="4">
        <f t="shared" si="155"/>
        <v>1006000.0000000014</v>
      </c>
    </row>
    <row r="492" spans="1:29" x14ac:dyDescent="0.15">
      <c r="A492" s="22">
        <v>2</v>
      </c>
      <c r="B492" s="1">
        <v>42419</v>
      </c>
      <c r="C492">
        <v>170.5</v>
      </c>
      <c r="D492">
        <v>171</v>
      </c>
      <c r="E492">
        <v>165.5</v>
      </c>
      <c r="F492">
        <v>167</v>
      </c>
      <c r="G492">
        <v>173826600</v>
      </c>
      <c r="H492" s="2">
        <f t="shared" si="144"/>
        <v>29029042200</v>
      </c>
      <c r="I492">
        <f t="shared" si="138"/>
        <v>-6</v>
      </c>
      <c r="J492" t="str">
        <f t="shared" si="145"/>
        <v>高値割、安値割</v>
      </c>
      <c r="L492">
        <f t="shared" si="139"/>
        <v>-6</v>
      </c>
      <c r="M492">
        <f t="shared" si="146"/>
        <v>-6</v>
      </c>
      <c r="N492">
        <f t="shared" si="147"/>
        <v>6</v>
      </c>
      <c r="O492" s="2">
        <f t="shared" si="140"/>
        <v>5000</v>
      </c>
      <c r="P492" s="2">
        <f t="shared" si="148"/>
        <v>-30000</v>
      </c>
      <c r="Q492" s="2">
        <f t="shared" si="141"/>
        <v>865000</v>
      </c>
      <c r="R492" s="2" t="str">
        <f t="shared" si="149"/>
        <v>kai</v>
      </c>
      <c r="S492" s="2" t="str">
        <f t="shared" si="150"/>
        <v>uri</v>
      </c>
      <c r="T492" s="2" t="str">
        <f t="shared" si="151"/>
        <v>kai</v>
      </c>
      <c r="U492" s="2" t="str">
        <f t="shared" si="152"/>
        <v/>
      </c>
      <c r="V492" s="2" t="str">
        <f t="shared" si="153"/>
        <v/>
      </c>
      <c r="W492" s="2">
        <f t="shared" si="156"/>
        <v>69.2</v>
      </c>
      <c r="X492" s="2" t="str">
        <f t="shared" si="154"/>
        <v/>
      </c>
      <c r="Y492" s="6">
        <f t="shared" si="142"/>
        <v>835000</v>
      </c>
      <c r="Z492" s="6">
        <f t="shared" si="143"/>
        <v>0</v>
      </c>
      <c r="AA492" s="4">
        <f>SUM(P492:$P$1480)+$Z$25</f>
        <v>1834000.0000000014</v>
      </c>
      <c r="AB492" s="4">
        <f>SUM(V492:$W$1480)</f>
        <v>594366.55999999971</v>
      </c>
      <c r="AC492" s="4">
        <f t="shared" si="155"/>
        <v>999000.0000000014</v>
      </c>
    </row>
    <row r="493" spans="1:29" x14ac:dyDescent="0.15">
      <c r="A493" s="22">
        <v>2</v>
      </c>
      <c r="B493" s="1">
        <v>42418</v>
      </c>
      <c r="C493">
        <v>174.8</v>
      </c>
      <c r="D493">
        <v>175.1</v>
      </c>
      <c r="E493">
        <v>170.6</v>
      </c>
      <c r="F493">
        <v>173</v>
      </c>
      <c r="G493">
        <v>171504300</v>
      </c>
      <c r="H493" s="2">
        <f t="shared" si="144"/>
        <v>29670243900</v>
      </c>
      <c r="I493">
        <f t="shared" si="138"/>
        <v>4.3000000000000114</v>
      </c>
      <c r="J493" t="str">
        <f t="shared" si="145"/>
        <v>高値超、安値超</v>
      </c>
      <c r="L493">
        <f t="shared" si="139"/>
        <v>4.3000000000000114</v>
      </c>
      <c r="M493">
        <f t="shared" si="146"/>
        <v>4.3000000000000114</v>
      </c>
      <c r="N493">
        <f t="shared" si="147"/>
        <v>4.3000000000000114</v>
      </c>
      <c r="O493" s="2">
        <f t="shared" si="140"/>
        <v>5000</v>
      </c>
      <c r="P493" s="2">
        <f t="shared" si="148"/>
        <v>21500.000000000058</v>
      </c>
      <c r="Q493" s="2">
        <f t="shared" si="141"/>
        <v>843500</v>
      </c>
      <c r="R493" s="2" t="str">
        <f t="shared" si="149"/>
        <v>kai</v>
      </c>
      <c r="S493" s="2" t="str">
        <f t="shared" si="150"/>
        <v>kai</v>
      </c>
      <c r="T493" s="2" t="str">
        <f t="shared" si="151"/>
        <v>kai</v>
      </c>
      <c r="U493" s="2" t="str">
        <f t="shared" si="152"/>
        <v/>
      </c>
      <c r="V493" s="2" t="str">
        <f t="shared" si="153"/>
        <v/>
      </c>
      <c r="W493" s="2">
        <f t="shared" si="156"/>
        <v>67.48</v>
      </c>
      <c r="X493" s="2" t="str">
        <f t="shared" si="154"/>
        <v/>
      </c>
      <c r="Y493" s="6">
        <f t="shared" si="142"/>
        <v>865000</v>
      </c>
      <c r="Z493" s="6">
        <f t="shared" si="143"/>
        <v>0</v>
      </c>
      <c r="AA493" s="4">
        <f>SUM(P493:$P$1480)+$Z$25</f>
        <v>1864000.0000000014</v>
      </c>
      <c r="AB493" s="4">
        <f>SUM(V493:$W$1480)</f>
        <v>594297.35999999975</v>
      </c>
      <c r="AC493" s="4">
        <f t="shared" si="155"/>
        <v>999000.0000000014</v>
      </c>
    </row>
    <row r="494" spans="1:29" x14ac:dyDescent="0.15">
      <c r="A494" s="22">
        <v>2</v>
      </c>
      <c r="B494" s="1">
        <v>42417</v>
      </c>
      <c r="C494">
        <v>171.5</v>
      </c>
      <c r="D494">
        <v>173.7</v>
      </c>
      <c r="E494">
        <v>167</v>
      </c>
      <c r="F494">
        <v>168.7</v>
      </c>
      <c r="G494">
        <v>222655300</v>
      </c>
      <c r="H494" s="2">
        <f t="shared" si="144"/>
        <v>37561949110</v>
      </c>
      <c r="I494">
        <f t="shared" si="138"/>
        <v>-4.4000000000000057</v>
      </c>
      <c r="J494" t="str">
        <f t="shared" si="145"/>
        <v/>
      </c>
      <c r="L494">
        <f t="shared" si="139"/>
        <v>-4.4000000000000057</v>
      </c>
      <c r="M494">
        <f t="shared" si="146"/>
        <v>-4.4000000000000057</v>
      </c>
      <c r="N494">
        <f t="shared" si="147"/>
        <v>4.4000000000000057</v>
      </c>
      <c r="O494" s="2">
        <f t="shared" si="140"/>
        <v>5000</v>
      </c>
      <c r="P494" s="2">
        <f t="shared" si="148"/>
        <v>-22000.000000000029</v>
      </c>
      <c r="Q494" s="2">
        <f t="shared" si="141"/>
        <v>865500</v>
      </c>
      <c r="R494" s="2" t="str">
        <f t="shared" si="149"/>
        <v>kai</v>
      </c>
      <c r="S494" s="2" t="str">
        <f t="shared" si="150"/>
        <v>uri</v>
      </c>
      <c r="T494" s="2" t="str">
        <f t="shared" si="151"/>
        <v>kai</v>
      </c>
      <c r="U494" s="2" t="str">
        <f t="shared" si="152"/>
        <v/>
      </c>
      <c r="V494" s="2" t="str">
        <f t="shared" si="153"/>
        <v/>
      </c>
      <c r="W494" s="2">
        <f t="shared" si="156"/>
        <v>69.239999999999995</v>
      </c>
      <c r="X494" s="2" t="str">
        <f t="shared" si="154"/>
        <v/>
      </c>
      <c r="Y494" s="6">
        <f t="shared" si="142"/>
        <v>843500</v>
      </c>
      <c r="Z494" s="6">
        <f t="shared" si="143"/>
        <v>0</v>
      </c>
      <c r="AA494" s="4">
        <f>SUM(P494:$P$1480)+$Z$25</f>
        <v>1842500.0000000014</v>
      </c>
      <c r="AB494" s="4">
        <f>SUM(V494:$W$1480)</f>
        <v>594229.87999999977</v>
      </c>
      <c r="AC494" s="4">
        <f t="shared" si="155"/>
        <v>999000.0000000014</v>
      </c>
    </row>
    <row r="495" spans="1:29" x14ac:dyDescent="0.15">
      <c r="A495" s="22">
        <v>2</v>
      </c>
      <c r="B495" s="1">
        <v>42416</v>
      </c>
      <c r="C495">
        <v>168</v>
      </c>
      <c r="D495">
        <v>178</v>
      </c>
      <c r="E495">
        <v>167</v>
      </c>
      <c r="F495">
        <v>173.1</v>
      </c>
      <c r="G495">
        <v>276705100</v>
      </c>
      <c r="H495" s="2">
        <f t="shared" si="144"/>
        <v>47897652810</v>
      </c>
      <c r="I495">
        <f t="shared" si="138"/>
        <v>4.7999999999999829</v>
      </c>
      <c r="J495" t="str">
        <f t="shared" si="145"/>
        <v>高値超、安値超</v>
      </c>
      <c r="L495">
        <f t="shared" si="139"/>
        <v>4.7999999999999829</v>
      </c>
      <c r="M495">
        <f t="shared" si="146"/>
        <v>4.7999999999999829</v>
      </c>
      <c r="N495">
        <f t="shared" si="147"/>
        <v>-4.7999999999999829</v>
      </c>
      <c r="O495" s="2">
        <f t="shared" si="140"/>
        <v>5000</v>
      </c>
      <c r="P495" s="2">
        <f t="shared" si="148"/>
        <v>23999.999999999916</v>
      </c>
      <c r="Q495" s="2">
        <f t="shared" si="141"/>
        <v>841500</v>
      </c>
      <c r="R495" s="2" t="str">
        <f t="shared" si="149"/>
        <v>kai</v>
      </c>
      <c r="S495" s="2" t="str">
        <f t="shared" si="150"/>
        <v>uri</v>
      </c>
      <c r="T495" s="2" t="str">
        <f t="shared" si="151"/>
        <v>kai</v>
      </c>
      <c r="U495" s="2">
        <f t="shared" si="152"/>
        <v>841500</v>
      </c>
      <c r="V495" s="2">
        <f t="shared" si="153"/>
        <v>1080</v>
      </c>
      <c r="W495" s="2">
        <f t="shared" si="156"/>
        <v>134.63999999999999</v>
      </c>
      <c r="X495" s="2" t="str">
        <f t="shared" si="154"/>
        <v/>
      </c>
      <c r="Y495" s="6">
        <f t="shared" si="142"/>
        <v>865500</v>
      </c>
      <c r="Z495" s="6">
        <f t="shared" si="143"/>
        <v>0</v>
      </c>
      <c r="AA495" s="4">
        <f>SUM(P495:$P$1480)+$Z$25</f>
        <v>1864500.0000000014</v>
      </c>
      <c r="AB495" s="4">
        <f>SUM(V495:$W$1480)</f>
        <v>594160.63999999966</v>
      </c>
      <c r="AC495" s="4">
        <f t="shared" si="155"/>
        <v>999000.0000000014</v>
      </c>
    </row>
    <row r="496" spans="1:29" x14ac:dyDescent="0.15">
      <c r="A496" s="22">
        <v>2</v>
      </c>
      <c r="B496" s="1">
        <v>42415</v>
      </c>
      <c r="C496">
        <v>165</v>
      </c>
      <c r="D496">
        <v>170.5</v>
      </c>
      <c r="E496">
        <v>163</v>
      </c>
      <c r="F496">
        <v>168.3</v>
      </c>
      <c r="G496">
        <v>290219800</v>
      </c>
      <c r="H496" s="2">
        <f t="shared" si="144"/>
        <v>48843992340</v>
      </c>
      <c r="I496">
        <f t="shared" si="138"/>
        <v>13.100000000000023</v>
      </c>
      <c r="J496" t="str">
        <f t="shared" si="145"/>
        <v>高値超、安値超</v>
      </c>
      <c r="L496">
        <f t="shared" si="139"/>
        <v>-13.100000000000023</v>
      </c>
      <c r="M496">
        <f t="shared" si="146"/>
        <v>-13.100000000000023</v>
      </c>
      <c r="N496">
        <f t="shared" si="147"/>
        <v>13.100000000000023</v>
      </c>
      <c r="O496" s="2">
        <f t="shared" si="140"/>
        <v>5000</v>
      </c>
      <c r="P496" s="2">
        <f t="shared" si="148"/>
        <v>-65500.000000000116</v>
      </c>
      <c r="Q496" s="2">
        <f t="shared" si="141"/>
        <v>776000</v>
      </c>
      <c r="R496" s="2" t="str">
        <f t="shared" si="149"/>
        <v>uri</v>
      </c>
      <c r="S496" s="2" t="str">
        <f t="shared" si="150"/>
        <v>kai</v>
      </c>
      <c r="T496" s="2" t="str">
        <f t="shared" si="151"/>
        <v>uri</v>
      </c>
      <c r="U496" s="2" t="str">
        <f t="shared" si="152"/>
        <v/>
      </c>
      <c r="V496" s="2" t="str">
        <f t="shared" si="153"/>
        <v/>
      </c>
      <c r="W496" s="2" t="str">
        <f t="shared" si="156"/>
        <v/>
      </c>
      <c r="X496" s="2">
        <f t="shared" si="154"/>
        <v>62.08</v>
      </c>
      <c r="Y496" s="6">
        <f t="shared" si="142"/>
        <v>841500</v>
      </c>
      <c r="Z496" s="6">
        <f t="shared" si="143"/>
        <v>0</v>
      </c>
      <c r="AA496" s="4">
        <f>SUM(P496:$P$1480)+$Z$25</f>
        <v>1840500.0000000014</v>
      </c>
      <c r="AB496" s="4">
        <f>SUM(V496:$W$1480)</f>
        <v>592945.99999999965</v>
      </c>
      <c r="AC496" s="4">
        <f t="shared" si="155"/>
        <v>999000.0000000014</v>
      </c>
    </row>
    <row r="497" spans="1:29" x14ac:dyDescent="0.15">
      <c r="A497" s="22">
        <v>2</v>
      </c>
      <c r="B497" s="1">
        <v>42412</v>
      </c>
      <c r="C497">
        <v>149.30000000000001</v>
      </c>
      <c r="D497">
        <v>161.1</v>
      </c>
      <c r="E497">
        <v>149.30000000000001</v>
      </c>
      <c r="F497">
        <v>155.19999999999999</v>
      </c>
      <c r="G497">
        <v>488632700</v>
      </c>
      <c r="H497" s="2">
        <f t="shared" si="144"/>
        <v>75835795040</v>
      </c>
      <c r="I497">
        <f t="shared" si="138"/>
        <v>-5.9000000000000057</v>
      </c>
      <c r="J497" t="str">
        <f t="shared" si="145"/>
        <v>高値割、安値割</v>
      </c>
      <c r="L497">
        <f t="shared" si="139"/>
        <v>5.9000000000000057</v>
      </c>
      <c r="M497">
        <f t="shared" si="146"/>
        <v>5.9000000000000057</v>
      </c>
      <c r="N497">
        <f t="shared" si="147"/>
        <v>-5.9000000000000057</v>
      </c>
      <c r="O497" s="2">
        <f t="shared" si="140"/>
        <v>5000</v>
      </c>
      <c r="P497" s="2">
        <f t="shared" si="148"/>
        <v>29500.000000000029</v>
      </c>
      <c r="Q497" s="2">
        <f t="shared" si="141"/>
        <v>805500</v>
      </c>
      <c r="R497" s="2" t="str">
        <f t="shared" si="149"/>
        <v>uri</v>
      </c>
      <c r="S497" s="2" t="str">
        <f t="shared" si="150"/>
        <v>kai</v>
      </c>
      <c r="T497" s="2" t="str">
        <f t="shared" si="151"/>
        <v>uri</v>
      </c>
      <c r="U497" s="2" t="str">
        <f t="shared" si="152"/>
        <v/>
      </c>
      <c r="V497" s="2" t="str">
        <f t="shared" si="153"/>
        <v/>
      </c>
      <c r="W497" s="2" t="str">
        <f t="shared" si="156"/>
        <v/>
      </c>
      <c r="X497" s="2">
        <f t="shared" si="154"/>
        <v>64.44</v>
      </c>
      <c r="Y497" s="6">
        <f t="shared" si="142"/>
        <v>776000</v>
      </c>
      <c r="Z497" s="6">
        <f t="shared" si="143"/>
        <v>0</v>
      </c>
      <c r="AA497" s="4">
        <f>SUM(P497:$P$1480)+$Z$25</f>
        <v>1906000.0000000019</v>
      </c>
      <c r="AB497" s="4">
        <f>SUM(V497:$W$1480)</f>
        <v>592945.99999999965</v>
      </c>
      <c r="AC497" s="4">
        <f t="shared" si="155"/>
        <v>1130000.0000000019</v>
      </c>
    </row>
    <row r="498" spans="1:29" x14ac:dyDescent="0.15">
      <c r="A498" s="22">
        <v>2</v>
      </c>
      <c r="B498" s="1">
        <v>42410</v>
      </c>
      <c r="C498">
        <v>170</v>
      </c>
      <c r="D498">
        <v>170.9</v>
      </c>
      <c r="E498">
        <v>159.1</v>
      </c>
      <c r="F498">
        <v>161.1</v>
      </c>
      <c r="G498">
        <v>405445300</v>
      </c>
      <c r="H498" s="2">
        <f t="shared" si="144"/>
        <v>65317237830</v>
      </c>
      <c r="I498">
        <f t="shared" si="138"/>
        <v>-9.2000000000000171</v>
      </c>
      <c r="J498" t="str">
        <f t="shared" si="145"/>
        <v>高値割、安値割</v>
      </c>
      <c r="L498">
        <f t="shared" si="139"/>
        <v>9.2000000000000171</v>
      </c>
      <c r="M498">
        <f t="shared" si="146"/>
        <v>9.2000000000000171</v>
      </c>
      <c r="N498">
        <f t="shared" si="147"/>
        <v>-9.2000000000000171</v>
      </c>
      <c r="O498" s="2">
        <f t="shared" si="140"/>
        <v>5000</v>
      </c>
      <c r="P498" s="2">
        <f t="shared" si="148"/>
        <v>46000.000000000087</v>
      </c>
      <c r="Q498" s="2">
        <f t="shared" si="141"/>
        <v>851500</v>
      </c>
      <c r="R498" s="2" t="str">
        <f t="shared" si="149"/>
        <v>uri</v>
      </c>
      <c r="S498" s="2" t="str">
        <f t="shared" si="150"/>
        <v>kai</v>
      </c>
      <c r="T498" s="2" t="str">
        <f t="shared" si="151"/>
        <v>uri</v>
      </c>
      <c r="U498" s="2" t="str">
        <f t="shared" si="152"/>
        <v/>
      </c>
      <c r="V498" s="2" t="str">
        <f t="shared" si="153"/>
        <v/>
      </c>
      <c r="W498" s="2" t="str">
        <f t="shared" si="156"/>
        <v/>
      </c>
      <c r="X498" s="2">
        <f t="shared" si="154"/>
        <v>68.12</v>
      </c>
      <c r="Y498" s="6">
        <f t="shared" si="142"/>
        <v>805500</v>
      </c>
      <c r="Z498" s="6">
        <f t="shared" si="143"/>
        <v>0</v>
      </c>
      <c r="AA498" s="4">
        <f>SUM(P498:$P$1480)+$Z$25</f>
        <v>1876500.0000000016</v>
      </c>
      <c r="AB498" s="4">
        <f>SUM(V498:$W$1480)</f>
        <v>592945.99999999965</v>
      </c>
      <c r="AC498" s="4">
        <f t="shared" si="155"/>
        <v>1071000.0000000016</v>
      </c>
    </row>
    <row r="499" spans="1:29" x14ac:dyDescent="0.15">
      <c r="A499" s="22">
        <v>2</v>
      </c>
      <c r="B499" s="1">
        <v>42409</v>
      </c>
      <c r="C499">
        <v>174.8</v>
      </c>
      <c r="D499">
        <v>174.8</v>
      </c>
      <c r="E499">
        <v>168.3</v>
      </c>
      <c r="F499">
        <v>170.3</v>
      </c>
      <c r="G499">
        <v>304415800</v>
      </c>
      <c r="H499" s="2">
        <f t="shared" si="144"/>
        <v>51842010740</v>
      </c>
      <c r="I499">
        <f t="shared" si="138"/>
        <v>-11.299999999999983</v>
      </c>
      <c r="J499" t="str">
        <f t="shared" si="145"/>
        <v>高値割、安値割</v>
      </c>
      <c r="L499">
        <f t="shared" si="139"/>
        <v>11.299999999999983</v>
      </c>
      <c r="M499">
        <f t="shared" si="146"/>
        <v>11.299999999999983</v>
      </c>
      <c r="N499">
        <f t="shared" si="147"/>
        <v>-11.299999999999983</v>
      </c>
      <c r="O499" s="2">
        <f t="shared" si="140"/>
        <v>5000</v>
      </c>
      <c r="P499" s="2">
        <f t="shared" si="148"/>
        <v>56499.999999999913</v>
      </c>
      <c r="Q499" s="2">
        <f t="shared" si="141"/>
        <v>908000</v>
      </c>
      <c r="R499" s="2" t="str">
        <f t="shared" si="149"/>
        <v>uri</v>
      </c>
      <c r="S499" s="2" t="str">
        <f t="shared" si="150"/>
        <v>kai</v>
      </c>
      <c r="T499" s="2" t="str">
        <f t="shared" si="151"/>
        <v>uri</v>
      </c>
      <c r="U499" s="2" t="str">
        <f t="shared" si="152"/>
        <v/>
      </c>
      <c r="V499" s="2" t="str">
        <f t="shared" si="153"/>
        <v/>
      </c>
      <c r="W499" s="2" t="str">
        <f t="shared" si="156"/>
        <v/>
      </c>
      <c r="X499" s="2">
        <f t="shared" si="154"/>
        <v>72.64</v>
      </c>
      <c r="Y499" s="6">
        <f t="shared" si="142"/>
        <v>851500</v>
      </c>
      <c r="Z499" s="6">
        <f t="shared" si="143"/>
        <v>0</v>
      </c>
      <c r="AA499" s="4">
        <f>SUM(P499:$P$1480)+$Z$25</f>
        <v>1830500.0000000014</v>
      </c>
      <c r="AB499" s="4">
        <f>SUM(V499:$W$1480)</f>
        <v>592945.99999999965</v>
      </c>
      <c r="AC499" s="4">
        <f t="shared" si="155"/>
        <v>979000.0000000014</v>
      </c>
    </row>
    <row r="500" spans="1:29" x14ac:dyDescent="0.15">
      <c r="A500" s="22">
        <v>2</v>
      </c>
      <c r="B500" s="1">
        <v>42408</v>
      </c>
      <c r="C500">
        <v>178.1</v>
      </c>
      <c r="D500">
        <v>183.5</v>
      </c>
      <c r="E500">
        <v>175.8</v>
      </c>
      <c r="F500">
        <v>181.6</v>
      </c>
      <c r="G500">
        <v>228823800</v>
      </c>
      <c r="H500" s="2">
        <f t="shared" si="144"/>
        <v>41554402080</v>
      </c>
      <c r="I500">
        <f t="shared" si="138"/>
        <v>-9.9999999999994316E-2</v>
      </c>
      <c r="J500" t="str">
        <f t="shared" si="145"/>
        <v>高値割、安値割</v>
      </c>
      <c r="L500">
        <f t="shared" si="139"/>
        <v>9.9999999999994316E-2</v>
      </c>
      <c r="M500">
        <f t="shared" si="146"/>
        <v>9.9999999999994316E-2</v>
      </c>
      <c r="N500">
        <f t="shared" si="147"/>
        <v>-9.9999999999994316E-2</v>
      </c>
      <c r="O500" s="2">
        <f t="shared" si="140"/>
        <v>5000</v>
      </c>
      <c r="P500" s="2">
        <f t="shared" si="148"/>
        <v>499.99999999997158</v>
      </c>
      <c r="Q500" s="2">
        <f t="shared" si="141"/>
        <v>908500</v>
      </c>
      <c r="R500" s="2" t="str">
        <f t="shared" si="149"/>
        <v>uri</v>
      </c>
      <c r="S500" s="2" t="str">
        <f t="shared" si="150"/>
        <v>kai</v>
      </c>
      <c r="T500" s="2" t="str">
        <f t="shared" si="151"/>
        <v>uri</v>
      </c>
      <c r="U500" s="2">
        <f t="shared" si="152"/>
        <v>908500</v>
      </c>
      <c r="V500" s="2">
        <f t="shared" si="153"/>
        <v>1080</v>
      </c>
      <c r="W500" s="2" t="str">
        <f t="shared" si="156"/>
        <v/>
      </c>
      <c r="X500" s="2">
        <f t="shared" si="154"/>
        <v>145.36000000000001</v>
      </c>
      <c r="Y500" s="6">
        <f t="shared" si="142"/>
        <v>908000</v>
      </c>
      <c r="Z500" s="6">
        <f t="shared" si="143"/>
        <v>0</v>
      </c>
      <c r="AA500" s="4">
        <f>SUM(P500:$P$1480)+$Z$25</f>
        <v>1774000.0000000014</v>
      </c>
      <c r="AB500" s="4">
        <f>SUM(V500:$W$1480)</f>
        <v>592945.99999999965</v>
      </c>
      <c r="AC500" s="4">
        <f t="shared" si="155"/>
        <v>866000.0000000014</v>
      </c>
    </row>
    <row r="501" spans="1:29" x14ac:dyDescent="0.15">
      <c r="A501" s="22">
        <v>2</v>
      </c>
      <c r="B501" s="1">
        <v>42405</v>
      </c>
      <c r="C501">
        <v>185.5</v>
      </c>
      <c r="D501">
        <v>186.5</v>
      </c>
      <c r="E501">
        <v>180.2</v>
      </c>
      <c r="F501">
        <v>181.7</v>
      </c>
      <c r="G501">
        <v>316796200</v>
      </c>
      <c r="H501" s="2">
        <f t="shared" si="144"/>
        <v>57561869540</v>
      </c>
      <c r="I501">
        <f t="shared" si="138"/>
        <v>-8.7000000000000171</v>
      </c>
      <c r="J501" t="str">
        <f t="shared" si="145"/>
        <v>高値割、安値割</v>
      </c>
      <c r="L501">
        <f t="shared" si="139"/>
        <v>-8.7000000000000171</v>
      </c>
      <c r="M501">
        <f t="shared" si="146"/>
        <v>-8.7000000000000171</v>
      </c>
      <c r="N501">
        <f t="shared" si="147"/>
        <v>-8.7000000000000171</v>
      </c>
      <c r="O501" s="2">
        <f t="shared" si="140"/>
        <v>5000</v>
      </c>
      <c r="P501" s="2">
        <f t="shared" si="148"/>
        <v>-43500.000000000087</v>
      </c>
      <c r="Q501" s="2">
        <f t="shared" si="141"/>
        <v>952000</v>
      </c>
      <c r="R501" s="2" t="str">
        <f t="shared" si="149"/>
        <v>kai</v>
      </c>
      <c r="S501" s="2" t="str">
        <f t="shared" si="150"/>
        <v>kai</v>
      </c>
      <c r="T501" s="2" t="str">
        <f t="shared" si="151"/>
        <v>kai</v>
      </c>
      <c r="U501" s="2">
        <f t="shared" si="152"/>
        <v>952000</v>
      </c>
      <c r="V501" s="2">
        <f t="shared" si="153"/>
        <v>1080</v>
      </c>
      <c r="W501" s="2">
        <f t="shared" si="156"/>
        <v>152.32</v>
      </c>
      <c r="X501" s="2" t="str">
        <f t="shared" si="154"/>
        <v/>
      </c>
      <c r="Y501" s="6">
        <f t="shared" si="142"/>
        <v>908500</v>
      </c>
      <c r="Z501" s="6">
        <f t="shared" si="143"/>
        <v>0</v>
      </c>
      <c r="AA501" s="4">
        <f>SUM(P501:$P$1480)+$Z$25</f>
        <v>1773500.0000000014</v>
      </c>
      <c r="AB501" s="4">
        <f>SUM(V501:$W$1480)</f>
        <v>591865.99999999977</v>
      </c>
      <c r="AC501" s="4">
        <f t="shared" si="155"/>
        <v>865000.0000000014</v>
      </c>
    </row>
    <row r="502" spans="1:29" x14ac:dyDescent="0.15">
      <c r="A502" s="22">
        <v>2</v>
      </c>
      <c r="B502" s="1">
        <v>42404</v>
      </c>
      <c r="C502">
        <v>188.9</v>
      </c>
      <c r="D502">
        <v>194.6</v>
      </c>
      <c r="E502">
        <v>187.4</v>
      </c>
      <c r="F502">
        <v>190.4</v>
      </c>
      <c r="G502">
        <v>247316800</v>
      </c>
      <c r="H502" s="2">
        <f t="shared" si="144"/>
        <v>47089118720</v>
      </c>
      <c r="I502">
        <f t="shared" si="138"/>
        <v>-0.29999999999998295</v>
      </c>
      <c r="J502" t="str">
        <f t="shared" si="145"/>
        <v/>
      </c>
      <c r="L502">
        <f t="shared" si="139"/>
        <v>0.29999999999998295</v>
      </c>
      <c r="M502">
        <f t="shared" si="146"/>
        <v>0.29999999999998295</v>
      </c>
      <c r="N502">
        <f t="shared" si="147"/>
        <v>-0.29999999999998295</v>
      </c>
      <c r="O502" s="2">
        <f t="shared" si="140"/>
        <v>5000</v>
      </c>
      <c r="P502" s="2">
        <f t="shared" si="148"/>
        <v>1499.9999999999147</v>
      </c>
      <c r="Q502" s="2">
        <f t="shared" si="141"/>
        <v>953500</v>
      </c>
      <c r="R502" s="2" t="str">
        <f t="shared" si="149"/>
        <v>uri</v>
      </c>
      <c r="S502" s="2" t="str">
        <f t="shared" si="150"/>
        <v>kai</v>
      </c>
      <c r="T502" s="2" t="str">
        <f t="shared" si="151"/>
        <v>uri</v>
      </c>
      <c r="U502" s="2" t="str">
        <f t="shared" si="152"/>
        <v/>
      </c>
      <c r="V502" s="2" t="str">
        <f t="shared" si="153"/>
        <v/>
      </c>
      <c r="W502" s="2" t="str">
        <f t="shared" si="156"/>
        <v/>
      </c>
      <c r="X502" s="2">
        <f t="shared" si="154"/>
        <v>76.28</v>
      </c>
      <c r="Y502" s="6">
        <f t="shared" si="142"/>
        <v>952000</v>
      </c>
      <c r="Z502" s="6">
        <f t="shared" si="143"/>
        <v>0</v>
      </c>
      <c r="AA502" s="4">
        <f>SUM(P502:$P$1480)+$Z$25</f>
        <v>1817000.0000000016</v>
      </c>
      <c r="AB502" s="4">
        <f>SUM(V502:$W$1480)</f>
        <v>590633.67999999959</v>
      </c>
      <c r="AC502" s="4">
        <f t="shared" si="155"/>
        <v>865000.00000000163</v>
      </c>
    </row>
    <row r="503" spans="1:29" x14ac:dyDescent="0.15">
      <c r="A503" s="22">
        <v>2</v>
      </c>
      <c r="B503" s="1">
        <v>42403</v>
      </c>
      <c r="C503">
        <v>191.5</v>
      </c>
      <c r="D503">
        <v>193.2</v>
      </c>
      <c r="E503">
        <v>189.4</v>
      </c>
      <c r="F503">
        <v>190.7</v>
      </c>
      <c r="G503">
        <v>276329500</v>
      </c>
      <c r="H503" s="2">
        <f t="shared" si="144"/>
        <v>52696035650</v>
      </c>
      <c r="I503">
        <f t="shared" si="138"/>
        <v>-3.4000000000000057</v>
      </c>
      <c r="J503" t="str">
        <f t="shared" si="145"/>
        <v>高値割、安値割</v>
      </c>
      <c r="L503">
        <f t="shared" si="139"/>
        <v>3.4000000000000057</v>
      </c>
      <c r="M503">
        <f t="shared" si="146"/>
        <v>3.4000000000000057</v>
      </c>
      <c r="N503">
        <f t="shared" si="147"/>
        <v>-3.4000000000000057</v>
      </c>
      <c r="O503" s="2">
        <f t="shared" si="140"/>
        <v>5000</v>
      </c>
      <c r="P503" s="2">
        <f t="shared" si="148"/>
        <v>17000.000000000029</v>
      </c>
      <c r="Q503" s="2">
        <f t="shared" si="141"/>
        <v>970500</v>
      </c>
      <c r="R503" s="2" t="str">
        <f t="shared" si="149"/>
        <v>uri</v>
      </c>
      <c r="S503" s="2" t="str">
        <f t="shared" si="150"/>
        <v>kai</v>
      </c>
      <c r="T503" s="2" t="str">
        <f t="shared" si="151"/>
        <v>uri</v>
      </c>
      <c r="U503" s="2" t="str">
        <f t="shared" si="152"/>
        <v/>
      </c>
      <c r="V503" s="2" t="str">
        <f t="shared" si="153"/>
        <v/>
      </c>
      <c r="W503" s="2" t="str">
        <f t="shared" si="156"/>
        <v/>
      </c>
      <c r="X503" s="2">
        <f t="shared" si="154"/>
        <v>77.64</v>
      </c>
      <c r="Y503" s="6">
        <f t="shared" si="142"/>
        <v>953500</v>
      </c>
      <c r="Z503" s="6">
        <f t="shared" si="143"/>
        <v>0</v>
      </c>
      <c r="AA503" s="4">
        <f>SUM(P503:$P$1480)+$Z$25</f>
        <v>1815500.0000000019</v>
      </c>
      <c r="AB503" s="4">
        <f>SUM(V503:$W$1480)</f>
        <v>590633.67999999959</v>
      </c>
      <c r="AC503" s="4">
        <f t="shared" si="155"/>
        <v>862000.00000000186</v>
      </c>
    </row>
    <row r="504" spans="1:29" x14ac:dyDescent="0.15">
      <c r="A504" s="22">
        <v>2</v>
      </c>
      <c r="B504" s="1">
        <v>42402</v>
      </c>
      <c r="C504">
        <v>193.1</v>
      </c>
      <c r="D504">
        <v>197.8</v>
      </c>
      <c r="E504">
        <v>191.5</v>
      </c>
      <c r="F504">
        <v>194.1</v>
      </c>
      <c r="G504">
        <v>298005400</v>
      </c>
      <c r="H504" s="2">
        <f t="shared" si="144"/>
        <v>57842848140</v>
      </c>
      <c r="I504">
        <f t="shared" si="138"/>
        <v>0.40000000000000568</v>
      </c>
      <c r="J504" t="str">
        <f t="shared" si="145"/>
        <v>高値割、安値割</v>
      </c>
      <c r="L504">
        <f t="shared" si="139"/>
        <v>-0.40000000000000568</v>
      </c>
      <c r="M504">
        <f t="shared" si="146"/>
        <v>-0.40000000000000568</v>
      </c>
      <c r="N504">
        <f t="shared" si="147"/>
        <v>0.40000000000000568</v>
      </c>
      <c r="O504" s="2">
        <f t="shared" si="140"/>
        <v>5000</v>
      </c>
      <c r="P504" s="2">
        <f t="shared" si="148"/>
        <v>-2000.0000000000284</v>
      </c>
      <c r="Q504" s="2">
        <f t="shared" si="141"/>
        <v>968500</v>
      </c>
      <c r="R504" s="2" t="str">
        <f t="shared" si="149"/>
        <v>uri</v>
      </c>
      <c r="S504" s="2" t="str">
        <f t="shared" si="150"/>
        <v>kai</v>
      </c>
      <c r="T504" s="2" t="str">
        <f t="shared" si="151"/>
        <v>uri</v>
      </c>
      <c r="U504" s="2">
        <f t="shared" si="152"/>
        <v>968500</v>
      </c>
      <c r="V504" s="2">
        <f t="shared" si="153"/>
        <v>1080</v>
      </c>
      <c r="W504" s="2" t="str">
        <f t="shared" si="156"/>
        <v/>
      </c>
      <c r="X504" s="2">
        <f t="shared" si="154"/>
        <v>154.96</v>
      </c>
      <c r="Y504" s="6">
        <f t="shared" si="142"/>
        <v>970500</v>
      </c>
      <c r="Z504" s="6">
        <f t="shared" si="143"/>
        <v>0</v>
      </c>
      <c r="AA504" s="4">
        <f>SUM(P504:$P$1480)+$Z$25</f>
        <v>1798500.0000000016</v>
      </c>
      <c r="AB504" s="4">
        <f>SUM(V504:$W$1480)</f>
        <v>590633.67999999959</v>
      </c>
      <c r="AC504" s="4">
        <f t="shared" si="155"/>
        <v>828000.00000000163</v>
      </c>
    </row>
    <row r="505" spans="1:29" x14ac:dyDescent="0.15">
      <c r="A505" s="22">
        <v>2</v>
      </c>
      <c r="B505" s="1">
        <v>42401</v>
      </c>
      <c r="C505">
        <v>198.3</v>
      </c>
      <c r="D505">
        <v>199.7</v>
      </c>
      <c r="E505">
        <v>192.2</v>
      </c>
      <c r="F505">
        <v>193.7</v>
      </c>
      <c r="G505">
        <v>355421700</v>
      </c>
      <c r="H505" s="2">
        <f t="shared" si="144"/>
        <v>68845183290</v>
      </c>
      <c r="I505">
        <f t="shared" si="138"/>
        <v>-12.100000000000023</v>
      </c>
      <c r="J505" t="str">
        <f t="shared" si="145"/>
        <v>高値割、安値割</v>
      </c>
      <c r="L505">
        <f t="shared" si="139"/>
        <v>-12.100000000000023</v>
      </c>
      <c r="M505">
        <f t="shared" si="146"/>
        <v>-12.100000000000023</v>
      </c>
      <c r="N505">
        <f t="shared" si="147"/>
        <v>-12.100000000000023</v>
      </c>
      <c r="O505" s="2">
        <f t="shared" si="140"/>
        <v>5000</v>
      </c>
      <c r="P505" s="2">
        <f t="shared" si="148"/>
        <v>-60500.000000000116</v>
      </c>
      <c r="Q505" s="2">
        <f t="shared" si="141"/>
        <v>1029000</v>
      </c>
      <c r="R505" s="2" t="str">
        <f t="shared" si="149"/>
        <v>kai</v>
      </c>
      <c r="S505" s="2" t="str">
        <f t="shared" si="150"/>
        <v>kai</v>
      </c>
      <c r="T505" s="2" t="str">
        <f t="shared" si="151"/>
        <v>kai</v>
      </c>
      <c r="U505" s="2" t="str">
        <f t="shared" si="152"/>
        <v/>
      </c>
      <c r="V505" s="2" t="str">
        <f t="shared" si="153"/>
        <v/>
      </c>
      <c r="W505" s="2">
        <f t="shared" si="156"/>
        <v>82.32</v>
      </c>
      <c r="X505" s="2" t="str">
        <f t="shared" si="154"/>
        <v/>
      </c>
      <c r="Y505" s="6">
        <f t="shared" si="142"/>
        <v>968500</v>
      </c>
      <c r="Z505" s="6">
        <f t="shared" si="143"/>
        <v>0</v>
      </c>
      <c r="AA505" s="4">
        <f>SUM(P505:$P$1480)+$Z$25</f>
        <v>1800500.0000000016</v>
      </c>
      <c r="AB505" s="4">
        <f>SUM(V505:$W$1480)</f>
        <v>589553.67999999959</v>
      </c>
      <c r="AC505" s="4">
        <f t="shared" si="155"/>
        <v>832000.00000000163</v>
      </c>
    </row>
    <row r="506" spans="1:29" x14ac:dyDescent="0.15">
      <c r="A506" s="22">
        <v>2</v>
      </c>
      <c r="B506" s="1">
        <v>42398</v>
      </c>
      <c r="C506">
        <v>211.1</v>
      </c>
      <c r="D506">
        <v>216.9</v>
      </c>
      <c r="E506">
        <v>198.4</v>
      </c>
      <c r="F506">
        <v>205.8</v>
      </c>
      <c r="G506">
        <v>375210700</v>
      </c>
      <c r="H506" s="2">
        <f t="shared" si="144"/>
        <v>77218362060</v>
      </c>
      <c r="I506">
        <f t="shared" si="138"/>
        <v>-3.5</v>
      </c>
      <c r="J506" t="str">
        <f t="shared" si="145"/>
        <v/>
      </c>
      <c r="L506">
        <f t="shared" si="139"/>
        <v>-3.5</v>
      </c>
      <c r="M506">
        <f t="shared" si="146"/>
        <v>-3.5</v>
      </c>
      <c r="N506">
        <f t="shared" si="147"/>
        <v>-3.5</v>
      </c>
      <c r="O506" s="2">
        <f t="shared" si="140"/>
        <v>5000</v>
      </c>
      <c r="P506" s="2">
        <f t="shared" si="148"/>
        <v>-17500</v>
      </c>
      <c r="Q506" s="2">
        <f t="shared" si="141"/>
        <v>1046500</v>
      </c>
      <c r="R506" s="2" t="str">
        <f t="shared" si="149"/>
        <v>kai</v>
      </c>
      <c r="S506" s="2" t="str">
        <f t="shared" si="150"/>
        <v>kai</v>
      </c>
      <c r="T506" s="2" t="str">
        <f t="shared" si="151"/>
        <v>kai</v>
      </c>
      <c r="U506" s="2" t="str">
        <f t="shared" si="152"/>
        <v/>
      </c>
      <c r="V506" s="2" t="str">
        <f t="shared" si="153"/>
        <v/>
      </c>
      <c r="W506" s="2">
        <f t="shared" si="156"/>
        <v>83.72</v>
      </c>
      <c r="X506" s="2" t="str">
        <f t="shared" si="154"/>
        <v/>
      </c>
      <c r="Y506" s="6">
        <f t="shared" si="142"/>
        <v>1029000</v>
      </c>
      <c r="Z506" s="6">
        <f t="shared" si="143"/>
        <v>0</v>
      </c>
      <c r="AA506" s="4">
        <f>SUM(P506:$P$1480)+$Z$25</f>
        <v>1861000.0000000019</v>
      </c>
      <c r="AB506" s="4">
        <f>SUM(V506:$W$1480)</f>
        <v>589471.35999999952</v>
      </c>
      <c r="AC506" s="4">
        <f t="shared" si="155"/>
        <v>832000.00000000186</v>
      </c>
    </row>
    <row r="507" spans="1:29" x14ac:dyDescent="0.15">
      <c r="A507" s="22">
        <v>2</v>
      </c>
      <c r="B507" s="1">
        <v>42397</v>
      </c>
      <c r="C507">
        <v>209.6</v>
      </c>
      <c r="D507">
        <v>212.2</v>
      </c>
      <c r="E507">
        <v>208.2</v>
      </c>
      <c r="F507">
        <v>209.3</v>
      </c>
      <c r="G507">
        <v>106446000</v>
      </c>
      <c r="H507" s="2">
        <f t="shared" si="144"/>
        <v>22279147800</v>
      </c>
      <c r="I507">
        <f t="shared" si="138"/>
        <v>-1.5</v>
      </c>
      <c r="J507" t="str">
        <f t="shared" si="145"/>
        <v/>
      </c>
      <c r="L507">
        <f t="shared" si="139"/>
        <v>-1.5</v>
      </c>
      <c r="M507">
        <f t="shared" si="146"/>
        <v>-1.5</v>
      </c>
      <c r="N507">
        <f t="shared" si="147"/>
        <v>1.5</v>
      </c>
      <c r="O507" s="2">
        <f t="shared" si="140"/>
        <v>5000</v>
      </c>
      <c r="P507" s="2">
        <f t="shared" si="148"/>
        <v>-7500</v>
      </c>
      <c r="Q507" s="2">
        <f t="shared" si="141"/>
        <v>1054000</v>
      </c>
      <c r="R507" s="2" t="str">
        <f t="shared" si="149"/>
        <v>kai</v>
      </c>
      <c r="S507" s="2" t="str">
        <f t="shared" si="150"/>
        <v>uri</v>
      </c>
      <c r="T507" s="2" t="str">
        <f t="shared" si="151"/>
        <v>kai</v>
      </c>
      <c r="U507" s="2">
        <f t="shared" si="152"/>
        <v>1054000</v>
      </c>
      <c r="V507" s="2">
        <f t="shared" si="153"/>
        <v>1512</v>
      </c>
      <c r="W507" s="2">
        <f t="shared" si="156"/>
        <v>168.64</v>
      </c>
      <c r="X507" s="2" t="str">
        <f t="shared" si="154"/>
        <v/>
      </c>
      <c r="Y507" s="6">
        <f t="shared" si="142"/>
        <v>1046500</v>
      </c>
      <c r="Z507" s="6">
        <f t="shared" si="143"/>
        <v>0</v>
      </c>
      <c r="AA507" s="4">
        <f>SUM(P507:$P$1480)+$Z$25</f>
        <v>1878500.0000000019</v>
      </c>
      <c r="AB507" s="4">
        <f>SUM(V507:$W$1480)</f>
        <v>589387.63999999955</v>
      </c>
      <c r="AC507" s="4">
        <f t="shared" si="155"/>
        <v>832000.00000000186</v>
      </c>
    </row>
    <row r="508" spans="1:29" x14ac:dyDescent="0.15">
      <c r="A508" s="22">
        <v>2</v>
      </c>
      <c r="B508" s="1">
        <v>42396</v>
      </c>
      <c r="C508">
        <v>208.1</v>
      </c>
      <c r="D508">
        <v>212.3</v>
      </c>
      <c r="E508">
        <v>207.6</v>
      </c>
      <c r="F508">
        <v>210.8</v>
      </c>
      <c r="G508">
        <v>141742400</v>
      </c>
      <c r="H508" s="2">
        <f t="shared" si="144"/>
        <v>29879297920</v>
      </c>
      <c r="I508">
        <f t="shared" si="138"/>
        <v>6.8000000000000114</v>
      </c>
      <c r="J508" t="str">
        <f t="shared" si="145"/>
        <v>高値超、安値超</v>
      </c>
      <c r="L508">
        <f t="shared" si="139"/>
        <v>-6.8000000000000114</v>
      </c>
      <c r="M508">
        <f t="shared" si="146"/>
        <v>-6.8000000000000114</v>
      </c>
      <c r="N508">
        <f t="shared" si="147"/>
        <v>6.8000000000000114</v>
      </c>
      <c r="O508" s="2">
        <f t="shared" si="140"/>
        <v>5000</v>
      </c>
      <c r="P508" s="2">
        <f t="shared" si="148"/>
        <v>-34000.000000000058</v>
      </c>
      <c r="Q508" s="2">
        <f t="shared" si="141"/>
        <v>1020000</v>
      </c>
      <c r="R508" s="2" t="str">
        <f t="shared" si="149"/>
        <v>uri</v>
      </c>
      <c r="S508" s="2" t="str">
        <f t="shared" si="150"/>
        <v>kai</v>
      </c>
      <c r="T508" s="2" t="str">
        <f t="shared" si="151"/>
        <v>uri</v>
      </c>
      <c r="U508" s="2">
        <f t="shared" si="152"/>
        <v>1020000</v>
      </c>
      <c r="V508" s="2">
        <f t="shared" si="153"/>
        <v>1512</v>
      </c>
      <c r="W508" s="2" t="str">
        <f t="shared" si="156"/>
        <v/>
      </c>
      <c r="X508" s="2">
        <f t="shared" si="154"/>
        <v>163.19999999999999</v>
      </c>
      <c r="Y508" s="6">
        <f t="shared" si="142"/>
        <v>1054000</v>
      </c>
      <c r="Z508" s="6">
        <f t="shared" si="143"/>
        <v>0</v>
      </c>
      <c r="AA508" s="4">
        <f>SUM(P508:$P$1480)+$Z$25</f>
        <v>1886000.0000000019</v>
      </c>
      <c r="AB508" s="4">
        <f>SUM(V508:$W$1480)</f>
        <v>587706.99999999953</v>
      </c>
      <c r="AC508" s="4">
        <f t="shared" si="155"/>
        <v>832000.00000000186</v>
      </c>
    </row>
    <row r="509" spans="1:29" x14ac:dyDescent="0.15">
      <c r="A509" s="22">
        <v>2</v>
      </c>
      <c r="B509" s="1">
        <v>42395</v>
      </c>
      <c r="C509">
        <v>206.2</v>
      </c>
      <c r="D509">
        <v>206.5</v>
      </c>
      <c r="E509">
        <v>201.3</v>
      </c>
      <c r="F509">
        <v>204</v>
      </c>
      <c r="G509">
        <v>148897700</v>
      </c>
      <c r="H509" s="2">
        <f t="shared" si="144"/>
        <v>30375130800</v>
      </c>
      <c r="I509">
        <f t="shared" si="138"/>
        <v>-5.3000000000000114</v>
      </c>
      <c r="J509" t="str">
        <f t="shared" si="145"/>
        <v>高値割、安値割</v>
      </c>
      <c r="L509">
        <f t="shared" si="139"/>
        <v>-5.3000000000000114</v>
      </c>
      <c r="M509">
        <f t="shared" si="146"/>
        <v>-5.3000000000000114</v>
      </c>
      <c r="N509">
        <f t="shared" si="147"/>
        <v>5.3000000000000114</v>
      </c>
      <c r="O509" s="2">
        <f t="shared" si="140"/>
        <v>5000</v>
      </c>
      <c r="P509" s="2">
        <f t="shared" si="148"/>
        <v>-26500.000000000058</v>
      </c>
      <c r="Q509" s="2">
        <f t="shared" si="141"/>
        <v>1046500</v>
      </c>
      <c r="R509" s="2" t="str">
        <f t="shared" si="149"/>
        <v>kai</v>
      </c>
      <c r="S509" s="2" t="str">
        <f t="shared" si="150"/>
        <v>uri</v>
      </c>
      <c r="T509" s="2" t="str">
        <f t="shared" si="151"/>
        <v>kai</v>
      </c>
      <c r="U509" s="2" t="str">
        <f t="shared" si="152"/>
        <v/>
      </c>
      <c r="V509" s="2" t="str">
        <f t="shared" si="153"/>
        <v/>
      </c>
      <c r="W509" s="2">
        <f t="shared" si="156"/>
        <v>83.72</v>
      </c>
      <c r="X509" s="2" t="str">
        <f t="shared" si="154"/>
        <v/>
      </c>
      <c r="Y509" s="6">
        <f t="shared" si="142"/>
        <v>1020000</v>
      </c>
      <c r="Z509" s="6">
        <f t="shared" si="143"/>
        <v>0</v>
      </c>
      <c r="AA509" s="4">
        <f>SUM(P509:$P$1480)+$Z$25</f>
        <v>1920000.0000000019</v>
      </c>
      <c r="AB509" s="4">
        <f>SUM(V509:$W$1480)</f>
        <v>586194.99999999953</v>
      </c>
      <c r="AC509" s="4">
        <f t="shared" si="155"/>
        <v>900000.00000000186</v>
      </c>
    </row>
    <row r="510" spans="1:29" x14ac:dyDescent="0.15">
      <c r="A510" s="22">
        <v>2</v>
      </c>
      <c r="B510" s="1">
        <v>42394</v>
      </c>
      <c r="C510">
        <v>211.6</v>
      </c>
      <c r="D510">
        <v>211.8</v>
      </c>
      <c r="E510">
        <v>206.4</v>
      </c>
      <c r="F510">
        <v>209.3</v>
      </c>
      <c r="G510">
        <v>174313500</v>
      </c>
      <c r="H510" s="2">
        <f t="shared" si="144"/>
        <v>36483815550</v>
      </c>
      <c r="I510">
        <f t="shared" si="138"/>
        <v>1.1000000000000227</v>
      </c>
      <c r="J510" t="str">
        <f t="shared" si="145"/>
        <v>高値超、安値超</v>
      </c>
      <c r="L510">
        <f t="shared" si="139"/>
        <v>1.1000000000000227</v>
      </c>
      <c r="M510">
        <f t="shared" si="146"/>
        <v>1.1000000000000227</v>
      </c>
      <c r="N510">
        <f t="shared" si="147"/>
        <v>-1.1000000000000227</v>
      </c>
      <c r="O510" s="2">
        <f t="shared" si="140"/>
        <v>5000</v>
      </c>
      <c r="P510" s="2">
        <f t="shared" si="148"/>
        <v>5500.0000000001137</v>
      </c>
      <c r="Q510" s="2">
        <f t="shared" si="141"/>
        <v>1041000</v>
      </c>
      <c r="R510" s="2" t="str">
        <f t="shared" si="149"/>
        <v>kai</v>
      </c>
      <c r="S510" s="2" t="str">
        <f t="shared" si="150"/>
        <v>uri</v>
      </c>
      <c r="T510" s="2" t="str">
        <f t="shared" si="151"/>
        <v>kai</v>
      </c>
      <c r="U510" s="2">
        <f t="shared" si="152"/>
        <v>1041000</v>
      </c>
      <c r="V510" s="2">
        <f t="shared" si="153"/>
        <v>1512</v>
      </c>
      <c r="W510" s="2">
        <f t="shared" si="156"/>
        <v>166.56</v>
      </c>
      <c r="X510" s="2" t="str">
        <f t="shared" si="154"/>
        <v/>
      </c>
      <c r="Y510" s="6">
        <f t="shared" si="142"/>
        <v>1046500</v>
      </c>
      <c r="Z510" s="6">
        <f t="shared" si="143"/>
        <v>0</v>
      </c>
      <c r="AA510" s="4">
        <f>SUM(P510:$P$1480)+$Z$25</f>
        <v>1946500.0000000019</v>
      </c>
      <c r="AB510" s="4">
        <f>SUM(V510:$W$1480)</f>
        <v>586111.27999999956</v>
      </c>
      <c r="AC510" s="4">
        <f t="shared" si="155"/>
        <v>900000.00000000186</v>
      </c>
    </row>
    <row r="511" spans="1:29" x14ac:dyDescent="0.15">
      <c r="A511" s="22">
        <v>2</v>
      </c>
      <c r="B511" s="1">
        <v>42391</v>
      </c>
      <c r="C511">
        <v>205.8</v>
      </c>
      <c r="D511">
        <v>208.5</v>
      </c>
      <c r="E511">
        <v>201.9</v>
      </c>
      <c r="F511">
        <v>208.2</v>
      </c>
      <c r="G511">
        <v>194258900</v>
      </c>
      <c r="H511" s="2">
        <f t="shared" si="144"/>
        <v>40444702980</v>
      </c>
      <c r="I511">
        <f t="shared" si="138"/>
        <v>9.1999999999999886</v>
      </c>
      <c r="J511" t="str">
        <f t="shared" si="145"/>
        <v>高値超、安値超</v>
      </c>
      <c r="L511">
        <f t="shared" si="139"/>
        <v>-9.1999999999999886</v>
      </c>
      <c r="M511">
        <f t="shared" si="146"/>
        <v>-9.1999999999999886</v>
      </c>
      <c r="N511">
        <f t="shared" si="147"/>
        <v>9.1999999999999886</v>
      </c>
      <c r="O511" s="2">
        <f t="shared" si="140"/>
        <v>5000</v>
      </c>
      <c r="P511" s="2">
        <f t="shared" si="148"/>
        <v>-45999.999999999942</v>
      </c>
      <c r="Q511" s="2">
        <f t="shared" si="141"/>
        <v>995000</v>
      </c>
      <c r="R511" s="2" t="str">
        <f t="shared" si="149"/>
        <v>uri</v>
      </c>
      <c r="S511" s="2" t="str">
        <f t="shared" si="150"/>
        <v>kai</v>
      </c>
      <c r="T511" s="2" t="str">
        <f t="shared" si="151"/>
        <v>uri</v>
      </c>
      <c r="U511" s="2" t="str">
        <f t="shared" si="152"/>
        <v/>
      </c>
      <c r="V511" s="2" t="str">
        <f t="shared" si="153"/>
        <v/>
      </c>
      <c r="W511" s="2" t="str">
        <f t="shared" si="156"/>
        <v/>
      </c>
      <c r="X511" s="2">
        <f t="shared" si="154"/>
        <v>79.599999999999994</v>
      </c>
      <c r="Y511" s="6">
        <f t="shared" si="142"/>
        <v>1041000</v>
      </c>
      <c r="Z511" s="6">
        <f t="shared" si="143"/>
        <v>0</v>
      </c>
      <c r="AA511" s="4">
        <f>SUM(P511:$P$1480)+$Z$25</f>
        <v>1941000.0000000014</v>
      </c>
      <c r="AB511" s="4">
        <f>SUM(V511:$W$1480)</f>
        <v>584432.71999999962</v>
      </c>
      <c r="AC511" s="4">
        <f t="shared" si="155"/>
        <v>900000.0000000014</v>
      </c>
    </row>
    <row r="512" spans="1:29" x14ac:dyDescent="0.15">
      <c r="A512" s="22">
        <v>2</v>
      </c>
      <c r="B512" s="1">
        <v>42390</v>
      </c>
      <c r="C512">
        <v>206.1</v>
      </c>
      <c r="D512">
        <v>208.3</v>
      </c>
      <c r="E512">
        <v>199</v>
      </c>
      <c r="F512">
        <v>199</v>
      </c>
      <c r="G512">
        <v>280049900</v>
      </c>
      <c r="H512" s="2">
        <f t="shared" si="144"/>
        <v>55729930100</v>
      </c>
      <c r="I512">
        <f t="shared" si="138"/>
        <v>-7.0999999999999943</v>
      </c>
      <c r="J512" t="str">
        <f t="shared" si="145"/>
        <v>高値割、安値割</v>
      </c>
      <c r="L512">
        <f t="shared" si="139"/>
        <v>7.0999999999999943</v>
      </c>
      <c r="M512">
        <f t="shared" si="146"/>
        <v>7.0999999999999943</v>
      </c>
      <c r="N512">
        <f t="shared" si="147"/>
        <v>-7.0999999999999943</v>
      </c>
      <c r="O512" s="2">
        <f t="shared" si="140"/>
        <v>5000</v>
      </c>
      <c r="P512" s="2">
        <f t="shared" si="148"/>
        <v>35499.999999999971</v>
      </c>
      <c r="Q512" s="2">
        <f t="shared" si="141"/>
        <v>1030500</v>
      </c>
      <c r="R512" s="2" t="str">
        <f t="shared" si="149"/>
        <v>uri</v>
      </c>
      <c r="S512" s="2" t="str">
        <f t="shared" si="150"/>
        <v>kai</v>
      </c>
      <c r="T512" s="2" t="str">
        <f t="shared" si="151"/>
        <v>uri</v>
      </c>
      <c r="U512" s="2" t="str">
        <f t="shared" si="152"/>
        <v/>
      </c>
      <c r="V512" s="2" t="str">
        <f t="shared" si="153"/>
        <v/>
      </c>
      <c r="W512" s="2" t="str">
        <f t="shared" si="156"/>
        <v/>
      </c>
      <c r="X512" s="2">
        <f t="shared" si="154"/>
        <v>82.44</v>
      </c>
      <c r="Y512" s="6">
        <f t="shared" si="142"/>
        <v>995000</v>
      </c>
      <c r="Z512" s="6">
        <f t="shared" si="143"/>
        <v>0</v>
      </c>
      <c r="AA512" s="4">
        <f>SUM(P512:$P$1480)+$Z$25</f>
        <v>1987000.0000000014</v>
      </c>
      <c r="AB512" s="4">
        <f>SUM(V512:$W$1480)</f>
        <v>584432.71999999962</v>
      </c>
      <c r="AC512" s="4">
        <f t="shared" si="155"/>
        <v>992000.0000000014</v>
      </c>
    </row>
    <row r="513" spans="1:29" x14ac:dyDescent="0.15">
      <c r="A513" s="22">
        <v>2</v>
      </c>
      <c r="B513" s="1">
        <v>42389</v>
      </c>
      <c r="C513">
        <v>212.5</v>
      </c>
      <c r="D513">
        <v>212.6</v>
      </c>
      <c r="E513">
        <v>205.3</v>
      </c>
      <c r="F513">
        <v>206.1</v>
      </c>
      <c r="G513">
        <v>213174500</v>
      </c>
      <c r="H513" s="2">
        <f t="shared" si="144"/>
        <v>43935264450</v>
      </c>
      <c r="I513">
        <f t="shared" si="138"/>
        <v>-7.3000000000000114</v>
      </c>
      <c r="J513" t="str">
        <f t="shared" si="145"/>
        <v>高値割、安値割</v>
      </c>
      <c r="L513">
        <f t="shared" si="139"/>
        <v>7.3000000000000114</v>
      </c>
      <c r="M513">
        <f t="shared" si="146"/>
        <v>7.3000000000000114</v>
      </c>
      <c r="N513">
        <f t="shared" si="147"/>
        <v>-7.3000000000000114</v>
      </c>
      <c r="O513" s="2">
        <f t="shared" si="140"/>
        <v>5000</v>
      </c>
      <c r="P513" s="2">
        <f t="shared" si="148"/>
        <v>36500.000000000058</v>
      </c>
      <c r="Q513" s="2">
        <f t="shared" si="141"/>
        <v>1067000</v>
      </c>
      <c r="R513" s="2" t="str">
        <f t="shared" si="149"/>
        <v>uri</v>
      </c>
      <c r="S513" s="2" t="str">
        <f t="shared" si="150"/>
        <v>kai</v>
      </c>
      <c r="T513" s="2" t="str">
        <f t="shared" si="151"/>
        <v>uri</v>
      </c>
      <c r="U513" s="2" t="str">
        <f t="shared" si="152"/>
        <v/>
      </c>
      <c r="V513" s="2" t="str">
        <f t="shared" si="153"/>
        <v/>
      </c>
      <c r="W513" s="2" t="str">
        <f t="shared" si="156"/>
        <v/>
      </c>
      <c r="X513" s="2">
        <f t="shared" si="154"/>
        <v>85.36</v>
      </c>
      <c r="Y513" s="6">
        <f t="shared" si="142"/>
        <v>1030500</v>
      </c>
      <c r="Z513" s="6">
        <f t="shared" si="143"/>
        <v>0</v>
      </c>
      <c r="AA513" s="4">
        <f>SUM(P513:$P$1480)+$Z$25</f>
        <v>1951500.0000000014</v>
      </c>
      <c r="AB513" s="4">
        <f>SUM(V513:$W$1480)</f>
        <v>584432.71999999962</v>
      </c>
      <c r="AC513" s="4">
        <f t="shared" si="155"/>
        <v>921000.0000000014</v>
      </c>
    </row>
    <row r="514" spans="1:29" x14ac:dyDescent="0.15">
      <c r="A514" s="22">
        <v>2</v>
      </c>
      <c r="B514" s="1">
        <v>42388</v>
      </c>
      <c r="C514">
        <v>215</v>
      </c>
      <c r="D514">
        <v>216.1</v>
      </c>
      <c r="E514">
        <v>210</v>
      </c>
      <c r="F514">
        <v>213.4</v>
      </c>
      <c r="G514">
        <v>211777300</v>
      </c>
      <c r="H514" s="2">
        <f t="shared" si="144"/>
        <v>45193275820</v>
      </c>
      <c r="I514">
        <f t="shared" si="138"/>
        <v>-3.4000000000000057</v>
      </c>
      <c r="J514" t="str">
        <f t="shared" si="145"/>
        <v>高値割、安値割</v>
      </c>
      <c r="L514">
        <f t="shared" si="139"/>
        <v>3.4000000000000057</v>
      </c>
      <c r="M514">
        <f t="shared" si="146"/>
        <v>3.4000000000000057</v>
      </c>
      <c r="N514">
        <f t="shared" si="147"/>
        <v>-3.4000000000000057</v>
      </c>
      <c r="O514" s="2">
        <f t="shared" si="140"/>
        <v>5000</v>
      </c>
      <c r="P514" s="2">
        <f t="shared" si="148"/>
        <v>17000.000000000029</v>
      </c>
      <c r="Q514" s="2">
        <f t="shared" si="141"/>
        <v>1084000</v>
      </c>
      <c r="R514" s="2" t="str">
        <f t="shared" si="149"/>
        <v>uri</v>
      </c>
      <c r="S514" s="2" t="str">
        <f t="shared" si="150"/>
        <v>kai</v>
      </c>
      <c r="T514" s="2" t="str">
        <f t="shared" si="151"/>
        <v>uri</v>
      </c>
      <c r="U514" s="2">
        <f t="shared" si="152"/>
        <v>1084000</v>
      </c>
      <c r="V514" s="2">
        <f t="shared" si="153"/>
        <v>1512</v>
      </c>
      <c r="W514" s="2" t="str">
        <f t="shared" si="156"/>
        <v/>
      </c>
      <c r="X514" s="2">
        <f t="shared" si="154"/>
        <v>173.44</v>
      </c>
      <c r="Y514" s="6">
        <f t="shared" si="142"/>
        <v>1067000</v>
      </c>
      <c r="Z514" s="6">
        <f t="shared" si="143"/>
        <v>0</v>
      </c>
      <c r="AA514" s="4">
        <f>SUM(P514:$P$1480)+$Z$25</f>
        <v>1915000.0000000019</v>
      </c>
      <c r="AB514" s="4">
        <f>SUM(V514:$W$1480)</f>
        <v>584432.71999999962</v>
      </c>
      <c r="AC514" s="4">
        <f t="shared" si="155"/>
        <v>848000.00000000186</v>
      </c>
    </row>
    <row r="515" spans="1:29" x14ac:dyDescent="0.15">
      <c r="A515" s="22">
        <v>2</v>
      </c>
      <c r="B515" s="1">
        <v>42387</v>
      </c>
      <c r="C515">
        <v>216.3</v>
      </c>
      <c r="D515">
        <v>217.3</v>
      </c>
      <c r="E515">
        <v>213.6</v>
      </c>
      <c r="F515">
        <v>216.8</v>
      </c>
      <c r="G515">
        <v>179045700</v>
      </c>
      <c r="H515" s="2">
        <f t="shared" si="144"/>
        <v>38817107760</v>
      </c>
      <c r="I515">
        <f t="shared" si="138"/>
        <v>-5.5999999999999943</v>
      </c>
      <c r="J515" t="str">
        <f t="shared" si="145"/>
        <v>高値割、安値割</v>
      </c>
      <c r="L515">
        <f t="shared" si="139"/>
        <v>-5.5999999999999943</v>
      </c>
      <c r="M515">
        <f t="shared" si="146"/>
        <v>-5.5999999999999943</v>
      </c>
      <c r="N515">
        <f t="shared" si="147"/>
        <v>5.5999999999999943</v>
      </c>
      <c r="O515" s="2">
        <f t="shared" si="140"/>
        <v>5000</v>
      </c>
      <c r="P515" s="2">
        <f t="shared" si="148"/>
        <v>-27999.999999999971</v>
      </c>
      <c r="Q515" s="2">
        <f t="shared" si="141"/>
        <v>1112000</v>
      </c>
      <c r="R515" s="2" t="str">
        <f t="shared" si="149"/>
        <v>kai</v>
      </c>
      <c r="S515" s="2" t="str">
        <f t="shared" si="150"/>
        <v>uri</v>
      </c>
      <c r="T515" s="2" t="str">
        <f t="shared" si="151"/>
        <v>kai</v>
      </c>
      <c r="U515" s="2">
        <f t="shared" si="152"/>
        <v>1112000</v>
      </c>
      <c r="V515" s="2">
        <f t="shared" si="153"/>
        <v>1512</v>
      </c>
      <c r="W515" s="2">
        <f t="shared" si="156"/>
        <v>177.92</v>
      </c>
      <c r="X515" s="2" t="str">
        <f t="shared" si="154"/>
        <v/>
      </c>
      <c r="Y515" s="6">
        <f t="shared" si="142"/>
        <v>1084000</v>
      </c>
      <c r="Z515" s="6">
        <f t="shared" si="143"/>
        <v>0</v>
      </c>
      <c r="AA515" s="4">
        <f>SUM(P515:$P$1480)+$Z$25</f>
        <v>1898000.0000000019</v>
      </c>
      <c r="AB515" s="4">
        <f>SUM(V515:$W$1480)</f>
        <v>582920.71999999962</v>
      </c>
      <c r="AC515" s="4">
        <f t="shared" si="155"/>
        <v>814000.00000000186</v>
      </c>
    </row>
    <row r="516" spans="1:29" x14ac:dyDescent="0.15">
      <c r="A516" s="22">
        <v>2</v>
      </c>
      <c r="B516" s="1">
        <v>42384</v>
      </c>
      <c r="C516">
        <v>227</v>
      </c>
      <c r="D516">
        <v>227.5</v>
      </c>
      <c r="E516">
        <v>220.8</v>
      </c>
      <c r="F516">
        <v>222.4</v>
      </c>
      <c r="G516">
        <v>140850900</v>
      </c>
      <c r="H516" s="2">
        <f t="shared" si="144"/>
        <v>31325240160</v>
      </c>
      <c r="I516">
        <f t="shared" si="138"/>
        <v>-2.5999999999999943</v>
      </c>
      <c r="J516" t="str">
        <f t="shared" si="145"/>
        <v>高値超、安値超</v>
      </c>
      <c r="L516">
        <f t="shared" si="139"/>
        <v>2.5999999999999943</v>
      </c>
      <c r="M516">
        <f t="shared" si="146"/>
        <v>2.5999999999999943</v>
      </c>
      <c r="N516">
        <f t="shared" si="147"/>
        <v>-2.5999999999999943</v>
      </c>
      <c r="O516" s="2">
        <f t="shared" si="140"/>
        <v>5000</v>
      </c>
      <c r="P516" s="2">
        <f t="shared" si="148"/>
        <v>12999.999999999971</v>
      </c>
      <c r="Q516" s="2">
        <f t="shared" si="141"/>
        <v>1125000</v>
      </c>
      <c r="R516" s="2" t="str">
        <f t="shared" si="149"/>
        <v>uri</v>
      </c>
      <c r="S516" s="2" t="str">
        <f t="shared" si="150"/>
        <v>kai</v>
      </c>
      <c r="T516" s="2" t="str">
        <f t="shared" si="151"/>
        <v>uri</v>
      </c>
      <c r="U516" s="2">
        <f t="shared" si="152"/>
        <v>1125000</v>
      </c>
      <c r="V516" s="2">
        <f t="shared" si="153"/>
        <v>1512</v>
      </c>
      <c r="W516" s="2" t="str">
        <f t="shared" si="156"/>
        <v/>
      </c>
      <c r="X516" s="2">
        <f t="shared" si="154"/>
        <v>180</v>
      </c>
      <c r="Y516" s="6">
        <f t="shared" si="142"/>
        <v>1112000</v>
      </c>
      <c r="Z516" s="6">
        <f t="shared" si="143"/>
        <v>0</v>
      </c>
      <c r="AA516" s="4">
        <f>SUM(P516:$P$1480)+$Z$25</f>
        <v>1926000.0000000012</v>
      </c>
      <c r="AB516" s="4">
        <f>SUM(V516:$W$1480)</f>
        <v>581230.7999999997</v>
      </c>
      <c r="AC516" s="4">
        <f t="shared" si="155"/>
        <v>814000.00000000116</v>
      </c>
    </row>
    <row r="517" spans="1:29" x14ac:dyDescent="0.15">
      <c r="A517" s="22">
        <v>2</v>
      </c>
      <c r="B517" s="1">
        <v>42383</v>
      </c>
      <c r="C517">
        <v>221.9</v>
      </c>
      <c r="D517">
        <v>225.3</v>
      </c>
      <c r="E517">
        <v>220.1</v>
      </c>
      <c r="F517">
        <v>225</v>
      </c>
      <c r="G517">
        <v>181861900</v>
      </c>
      <c r="H517" s="2">
        <f t="shared" si="144"/>
        <v>40918927500</v>
      </c>
      <c r="I517">
        <f t="shared" si="138"/>
        <v>-3.4000000000000057</v>
      </c>
      <c r="J517" t="str">
        <f t="shared" si="145"/>
        <v>高値割、安値割</v>
      </c>
      <c r="L517">
        <f t="shared" si="139"/>
        <v>-3.4000000000000057</v>
      </c>
      <c r="M517">
        <f t="shared" si="146"/>
        <v>-3.4000000000000057</v>
      </c>
      <c r="N517">
        <f t="shared" si="147"/>
        <v>3.4000000000000057</v>
      </c>
      <c r="O517" s="2">
        <f t="shared" si="140"/>
        <v>5000</v>
      </c>
      <c r="P517" s="2">
        <f t="shared" si="148"/>
        <v>-17000.000000000029</v>
      </c>
      <c r="Q517" s="2">
        <f t="shared" si="141"/>
        <v>1142000</v>
      </c>
      <c r="R517" s="2" t="str">
        <f t="shared" si="149"/>
        <v>kai</v>
      </c>
      <c r="S517" s="2" t="str">
        <f t="shared" si="150"/>
        <v>uri</v>
      </c>
      <c r="T517" s="2" t="str">
        <f t="shared" si="151"/>
        <v>kai</v>
      </c>
      <c r="U517" s="2">
        <f t="shared" si="152"/>
        <v>1142000</v>
      </c>
      <c r="V517" s="2">
        <f t="shared" si="153"/>
        <v>1512</v>
      </c>
      <c r="W517" s="2">
        <f t="shared" si="156"/>
        <v>182.72</v>
      </c>
      <c r="X517" s="2" t="str">
        <f t="shared" si="154"/>
        <v/>
      </c>
      <c r="Y517" s="6">
        <f t="shared" si="142"/>
        <v>1125000</v>
      </c>
      <c r="Z517" s="6">
        <f t="shared" si="143"/>
        <v>0</v>
      </c>
      <c r="AA517" s="4">
        <f>SUM(P517:$P$1480)+$Z$25</f>
        <v>1913000.0000000016</v>
      </c>
      <c r="AB517" s="4">
        <f>SUM(V517:$W$1480)</f>
        <v>579718.7999999997</v>
      </c>
      <c r="AC517" s="4">
        <f t="shared" si="155"/>
        <v>788000.00000000163</v>
      </c>
    </row>
    <row r="518" spans="1:29" x14ac:dyDescent="0.15">
      <c r="A518" s="22">
        <v>2</v>
      </c>
      <c r="B518" s="1">
        <v>42382</v>
      </c>
      <c r="C518">
        <v>226</v>
      </c>
      <c r="D518">
        <v>229.6</v>
      </c>
      <c r="E518">
        <v>225</v>
      </c>
      <c r="F518">
        <v>228.4</v>
      </c>
      <c r="G518">
        <v>134889600</v>
      </c>
      <c r="H518" s="2">
        <f t="shared" si="144"/>
        <v>30808784640</v>
      </c>
      <c r="I518">
        <f t="shared" si="138"/>
        <v>6.5999999999999943</v>
      </c>
      <c r="J518" t="str">
        <f t="shared" si="145"/>
        <v>高値超、安値超</v>
      </c>
      <c r="L518">
        <f t="shared" si="139"/>
        <v>-6.5999999999999943</v>
      </c>
      <c r="M518">
        <f t="shared" si="146"/>
        <v>-6.5999999999999943</v>
      </c>
      <c r="N518">
        <f t="shared" si="147"/>
        <v>6.5999999999999943</v>
      </c>
      <c r="O518" s="2">
        <f t="shared" si="140"/>
        <v>5000</v>
      </c>
      <c r="P518" s="2">
        <f t="shared" si="148"/>
        <v>-32999.999999999971</v>
      </c>
      <c r="Q518" s="2">
        <f t="shared" si="141"/>
        <v>1109000</v>
      </c>
      <c r="R518" s="2" t="str">
        <f t="shared" si="149"/>
        <v>uri</v>
      </c>
      <c r="S518" s="2" t="str">
        <f t="shared" si="150"/>
        <v>kai</v>
      </c>
      <c r="T518" s="2" t="str">
        <f t="shared" si="151"/>
        <v>uri</v>
      </c>
      <c r="U518" s="2" t="str">
        <f t="shared" si="152"/>
        <v/>
      </c>
      <c r="V518" s="2" t="str">
        <f t="shared" si="153"/>
        <v/>
      </c>
      <c r="W518" s="2" t="str">
        <f t="shared" si="156"/>
        <v/>
      </c>
      <c r="X518" s="2">
        <f t="shared" si="154"/>
        <v>88.72</v>
      </c>
      <c r="Y518" s="6">
        <f t="shared" si="142"/>
        <v>1142000</v>
      </c>
      <c r="Z518" s="6">
        <f t="shared" si="143"/>
        <v>0</v>
      </c>
      <c r="AA518" s="4">
        <f>SUM(P518:$P$1480)+$Z$25</f>
        <v>1930000.0000000014</v>
      </c>
      <c r="AB518" s="4">
        <f>SUM(V518:$W$1480)</f>
        <v>578024.07999999973</v>
      </c>
      <c r="AC518" s="4">
        <f t="shared" si="155"/>
        <v>788000.0000000014</v>
      </c>
    </row>
    <row r="519" spans="1:29" x14ac:dyDescent="0.15">
      <c r="A519" s="22">
        <v>2</v>
      </c>
      <c r="B519" s="1">
        <v>42381</v>
      </c>
      <c r="C519">
        <v>226.6</v>
      </c>
      <c r="D519">
        <v>227.6</v>
      </c>
      <c r="E519">
        <v>221.7</v>
      </c>
      <c r="F519">
        <v>221.8</v>
      </c>
      <c r="G519">
        <v>166401700</v>
      </c>
      <c r="H519" s="2">
        <f t="shared" si="144"/>
        <v>36907897060</v>
      </c>
      <c r="I519">
        <f t="shared" si="138"/>
        <v>-7.5999999999999943</v>
      </c>
      <c r="J519" t="str">
        <f t="shared" si="145"/>
        <v>高値割、安値割</v>
      </c>
      <c r="L519">
        <f t="shared" si="139"/>
        <v>7.5999999999999943</v>
      </c>
      <c r="M519">
        <f t="shared" si="146"/>
        <v>7.5999999999999943</v>
      </c>
      <c r="N519">
        <f t="shared" si="147"/>
        <v>-7.5999999999999943</v>
      </c>
      <c r="O519" s="2">
        <f t="shared" si="140"/>
        <v>5000</v>
      </c>
      <c r="P519" s="2">
        <f t="shared" si="148"/>
        <v>37999.999999999971</v>
      </c>
      <c r="Q519" s="2">
        <f t="shared" si="141"/>
        <v>1147000</v>
      </c>
      <c r="R519" s="2" t="str">
        <f t="shared" si="149"/>
        <v>uri</v>
      </c>
      <c r="S519" s="2" t="str">
        <f t="shared" si="150"/>
        <v>kai</v>
      </c>
      <c r="T519" s="2" t="str">
        <f t="shared" si="151"/>
        <v>uri</v>
      </c>
      <c r="U519" s="2" t="str">
        <f t="shared" si="152"/>
        <v/>
      </c>
      <c r="V519" s="2" t="str">
        <f t="shared" si="153"/>
        <v/>
      </c>
      <c r="W519" s="2" t="str">
        <f t="shared" si="156"/>
        <v/>
      </c>
      <c r="X519" s="2">
        <f t="shared" si="154"/>
        <v>91.76</v>
      </c>
      <c r="Y519" s="6">
        <f t="shared" si="142"/>
        <v>1109000</v>
      </c>
      <c r="Z519" s="6">
        <f t="shared" si="143"/>
        <v>0</v>
      </c>
      <c r="AA519" s="4">
        <f>SUM(P519:$P$1480)+$Z$25</f>
        <v>1963000.0000000014</v>
      </c>
      <c r="AB519" s="4">
        <f>SUM(V519:$W$1480)</f>
        <v>578024.07999999973</v>
      </c>
      <c r="AC519" s="4">
        <f t="shared" si="155"/>
        <v>854000.0000000014</v>
      </c>
    </row>
    <row r="520" spans="1:29" x14ac:dyDescent="0.15">
      <c r="A520" s="22">
        <v>2</v>
      </c>
      <c r="B520" s="1">
        <v>42377</v>
      </c>
      <c r="C520">
        <v>229.1</v>
      </c>
      <c r="D520">
        <v>233.5</v>
      </c>
      <c r="E520">
        <v>228.7</v>
      </c>
      <c r="F520">
        <v>229.4</v>
      </c>
      <c r="G520">
        <v>167988400</v>
      </c>
      <c r="H520" s="2">
        <f t="shared" si="144"/>
        <v>38536538960</v>
      </c>
      <c r="I520">
        <f t="shared" si="138"/>
        <v>-1.5999999999999943</v>
      </c>
      <c r="J520" t="str">
        <f t="shared" si="145"/>
        <v>高値割、安値割</v>
      </c>
      <c r="L520">
        <f t="shared" si="139"/>
        <v>1.5999999999999943</v>
      </c>
      <c r="M520">
        <f t="shared" si="146"/>
        <v>1.5999999999999943</v>
      </c>
      <c r="N520">
        <f t="shared" si="147"/>
        <v>-1.5999999999999943</v>
      </c>
      <c r="O520" s="2">
        <f t="shared" si="140"/>
        <v>5000</v>
      </c>
      <c r="P520" s="2">
        <f t="shared" si="148"/>
        <v>7999.9999999999718</v>
      </c>
      <c r="Q520" s="2">
        <f t="shared" si="141"/>
        <v>1155000</v>
      </c>
      <c r="R520" s="2" t="str">
        <f t="shared" si="149"/>
        <v>uri</v>
      </c>
      <c r="S520" s="2" t="str">
        <f t="shared" si="150"/>
        <v>kai</v>
      </c>
      <c r="T520" s="2" t="str">
        <f t="shared" si="151"/>
        <v>uri</v>
      </c>
      <c r="U520" s="2">
        <f t="shared" si="152"/>
        <v>1155000</v>
      </c>
      <c r="V520" s="2">
        <f t="shared" si="153"/>
        <v>1512</v>
      </c>
      <c r="W520" s="2" t="str">
        <f t="shared" si="156"/>
        <v/>
      </c>
      <c r="X520" s="2">
        <f t="shared" si="154"/>
        <v>184.8</v>
      </c>
      <c r="Y520" s="6">
        <f t="shared" si="142"/>
        <v>1147000</v>
      </c>
      <c r="Z520" s="6">
        <f t="shared" si="143"/>
        <v>0</v>
      </c>
      <c r="AA520" s="4">
        <f>SUM(P520:$P$1480)+$Z$25</f>
        <v>1925000.0000000014</v>
      </c>
      <c r="AB520" s="4">
        <f>SUM(V520:$W$1480)</f>
        <v>578024.07999999973</v>
      </c>
      <c r="AC520" s="4">
        <f t="shared" si="155"/>
        <v>778000.0000000014</v>
      </c>
    </row>
    <row r="521" spans="1:29" x14ac:dyDescent="0.15">
      <c r="A521" s="22">
        <v>2</v>
      </c>
      <c r="B521" s="1">
        <v>42376</v>
      </c>
      <c r="C521">
        <v>236</v>
      </c>
      <c r="D521">
        <v>237.2</v>
      </c>
      <c r="E521">
        <v>230.1</v>
      </c>
      <c r="F521">
        <v>231</v>
      </c>
      <c r="G521">
        <v>181078800</v>
      </c>
      <c r="H521" s="2">
        <f t="shared" si="144"/>
        <v>41829202800</v>
      </c>
      <c r="I521">
        <f t="shared" si="138"/>
        <v>-5.5</v>
      </c>
      <c r="J521" t="str">
        <f t="shared" si="145"/>
        <v>高値割、安値割</v>
      </c>
      <c r="L521">
        <f t="shared" si="139"/>
        <v>-5.5</v>
      </c>
      <c r="M521">
        <f t="shared" si="146"/>
        <v>-5.5</v>
      </c>
      <c r="N521">
        <f t="shared" si="147"/>
        <v>-5.5</v>
      </c>
      <c r="O521" s="2">
        <f t="shared" si="140"/>
        <v>5000</v>
      </c>
      <c r="P521" s="2">
        <f t="shared" si="148"/>
        <v>-27500</v>
      </c>
      <c r="Q521" s="2">
        <f t="shared" si="141"/>
        <v>1182500</v>
      </c>
      <c r="R521" s="2" t="str">
        <f t="shared" si="149"/>
        <v>kai</v>
      </c>
      <c r="S521" s="2" t="str">
        <f t="shared" si="150"/>
        <v>kai</v>
      </c>
      <c r="T521" s="2" t="str">
        <f t="shared" si="151"/>
        <v>kai</v>
      </c>
      <c r="U521" s="2">
        <f t="shared" si="152"/>
        <v>1182500</v>
      </c>
      <c r="V521" s="2">
        <f t="shared" si="153"/>
        <v>1512</v>
      </c>
      <c r="W521" s="2">
        <f t="shared" si="156"/>
        <v>189.2</v>
      </c>
      <c r="X521" s="2" t="str">
        <f t="shared" si="154"/>
        <v/>
      </c>
      <c r="Y521" s="6">
        <f t="shared" si="142"/>
        <v>1155000</v>
      </c>
      <c r="Z521" s="6">
        <f t="shared" si="143"/>
        <v>0</v>
      </c>
      <c r="AA521" s="4">
        <f>SUM(P521:$P$1480)+$Z$25</f>
        <v>1917000.0000000019</v>
      </c>
      <c r="AB521" s="4">
        <f>SUM(V521:$W$1480)</f>
        <v>576512.07999999973</v>
      </c>
      <c r="AC521" s="4">
        <f t="shared" si="155"/>
        <v>762000.00000000186</v>
      </c>
    </row>
    <row r="522" spans="1:29" x14ac:dyDescent="0.15">
      <c r="A522" s="22">
        <v>2</v>
      </c>
      <c r="B522" s="1">
        <v>42375</v>
      </c>
      <c r="C522">
        <v>240.5</v>
      </c>
      <c r="D522">
        <v>241.8</v>
      </c>
      <c r="E522">
        <v>235.4</v>
      </c>
      <c r="F522">
        <v>236.5</v>
      </c>
      <c r="G522">
        <v>133756300</v>
      </c>
      <c r="H522" s="2">
        <f t="shared" si="144"/>
        <v>31633364950</v>
      </c>
      <c r="I522">
        <f t="shared" si="138"/>
        <v>-3</v>
      </c>
      <c r="J522" t="str">
        <f t="shared" si="145"/>
        <v/>
      </c>
      <c r="L522">
        <f t="shared" si="139"/>
        <v>3</v>
      </c>
      <c r="M522">
        <f t="shared" si="146"/>
        <v>3</v>
      </c>
      <c r="N522">
        <f t="shared" si="147"/>
        <v>-3</v>
      </c>
      <c r="O522" s="2">
        <f t="shared" si="140"/>
        <v>5000</v>
      </c>
      <c r="P522" s="2">
        <f t="shared" si="148"/>
        <v>15000</v>
      </c>
      <c r="Q522" s="2">
        <f t="shared" si="141"/>
        <v>1197500</v>
      </c>
      <c r="R522" s="2" t="str">
        <f t="shared" si="149"/>
        <v>uri</v>
      </c>
      <c r="S522" s="2" t="str">
        <f t="shared" si="150"/>
        <v>kai</v>
      </c>
      <c r="T522" s="2" t="str">
        <f t="shared" si="151"/>
        <v>uri</v>
      </c>
      <c r="U522" s="2" t="str">
        <f t="shared" si="152"/>
        <v/>
      </c>
      <c r="V522" s="2" t="str">
        <f t="shared" si="153"/>
        <v/>
      </c>
      <c r="W522" s="2" t="str">
        <f t="shared" si="156"/>
        <v/>
      </c>
      <c r="X522" s="2">
        <f t="shared" si="154"/>
        <v>95.8</v>
      </c>
      <c r="Y522" s="6">
        <f t="shared" si="142"/>
        <v>1182500</v>
      </c>
      <c r="Z522" s="6">
        <f t="shared" si="143"/>
        <v>0</v>
      </c>
      <c r="AA522" s="4">
        <f>SUM(P522:$P$1480)+$Z$25</f>
        <v>1944500.0000000014</v>
      </c>
      <c r="AB522" s="4">
        <f>SUM(V522:$W$1480)</f>
        <v>574810.87999999989</v>
      </c>
      <c r="AC522" s="4">
        <f t="shared" si="155"/>
        <v>762000.0000000014</v>
      </c>
    </row>
    <row r="523" spans="1:29" x14ac:dyDescent="0.15">
      <c r="A523" s="22">
        <v>2</v>
      </c>
      <c r="B523" s="1">
        <v>42374</v>
      </c>
      <c r="C523">
        <v>238.9</v>
      </c>
      <c r="D523">
        <v>241</v>
      </c>
      <c r="E523">
        <v>238.6</v>
      </c>
      <c r="F523">
        <v>239.5</v>
      </c>
      <c r="G523">
        <v>129385900</v>
      </c>
      <c r="H523" s="2">
        <f t="shared" si="144"/>
        <v>30987923050</v>
      </c>
      <c r="I523">
        <f t="shared" si="138"/>
        <v>-0.19999999999998863</v>
      </c>
      <c r="J523" t="str">
        <f t="shared" si="145"/>
        <v>高値割、安値割</v>
      </c>
      <c r="L523">
        <f t="shared" si="139"/>
        <v>0.19999999999998863</v>
      </c>
      <c r="M523">
        <f t="shared" si="146"/>
        <v>0.19999999999998863</v>
      </c>
      <c r="N523">
        <f t="shared" si="147"/>
        <v>-0.19999999999998863</v>
      </c>
      <c r="O523" s="2">
        <f t="shared" si="140"/>
        <v>5000</v>
      </c>
      <c r="P523" s="2">
        <f t="shared" si="148"/>
        <v>999.99999999994316</v>
      </c>
      <c r="Q523" s="2">
        <f t="shared" si="141"/>
        <v>1198500</v>
      </c>
      <c r="R523" s="2" t="str">
        <f t="shared" si="149"/>
        <v>uri</v>
      </c>
      <c r="S523" s="2" t="str">
        <f t="shared" si="150"/>
        <v>kai</v>
      </c>
      <c r="T523" s="2" t="str">
        <f t="shared" si="151"/>
        <v>uri</v>
      </c>
      <c r="U523" s="2">
        <f t="shared" si="152"/>
        <v>1198500</v>
      </c>
      <c r="V523" s="2">
        <f t="shared" si="153"/>
        <v>1512</v>
      </c>
      <c r="W523" s="2" t="str">
        <f t="shared" si="156"/>
        <v/>
      </c>
      <c r="X523" s="2">
        <f t="shared" si="154"/>
        <v>191.76</v>
      </c>
      <c r="Y523" s="6">
        <f t="shared" si="142"/>
        <v>1197500</v>
      </c>
      <c r="Z523" s="6">
        <f t="shared" si="143"/>
        <v>0</v>
      </c>
      <c r="AA523" s="4">
        <f>SUM(P523:$P$1480)+$Z$25</f>
        <v>1929500.0000000014</v>
      </c>
      <c r="AB523" s="4">
        <f>SUM(V523:$W$1480)</f>
        <v>574810.87999999989</v>
      </c>
      <c r="AC523" s="4">
        <f t="shared" si="155"/>
        <v>732000.0000000014</v>
      </c>
    </row>
    <row r="524" spans="1:29" x14ac:dyDescent="0.15">
      <c r="A524" s="22">
        <v>2</v>
      </c>
      <c r="B524" s="1">
        <v>42373</v>
      </c>
      <c r="C524">
        <v>241</v>
      </c>
      <c r="D524">
        <v>244.4</v>
      </c>
      <c r="E524">
        <v>238.9</v>
      </c>
      <c r="F524">
        <v>239.7</v>
      </c>
      <c r="G524">
        <v>115784400</v>
      </c>
      <c r="H524" s="2">
        <f t="shared" si="144"/>
        <v>27753520680</v>
      </c>
      <c r="I524">
        <f t="shared" si="138"/>
        <v>-3.8000000000000114</v>
      </c>
      <c r="J524" t="str">
        <f t="shared" si="145"/>
        <v>高値割、安値割</v>
      </c>
      <c r="L524">
        <f t="shared" si="139"/>
        <v>-3.8000000000000114</v>
      </c>
      <c r="M524">
        <f t="shared" si="146"/>
        <v>-3.8000000000000114</v>
      </c>
      <c r="N524">
        <f t="shared" si="147"/>
        <v>3.8000000000000114</v>
      </c>
      <c r="O524" s="2">
        <f t="shared" si="140"/>
        <v>5000</v>
      </c>
      <c r="P524" s="2">
        <f t="shared" si="148"/>
        <v>-19000.000000000058</v>
      </c>
      <c r="Q524" s="2">
        <f t="shared" si="141"/>
        <v>1217500</v>
      </c>
      <c r="R524" s="2" t="str">
        <f t="shared" si="149"/>
        <v>kai</v>
      </c>
      <c r="S524" s="2" t="str">
        <f t="shared" si="150"/>
        <v>uri</v>
      </c>
      <c r="T524" s="2" t="str">
        <f t="shared" si="151"/>
        <v>kai</v>
      </c>
      <c r="U524" s="2" t="str">
        <f t="shared" si="152"/>
        <v/>
      </c>
      <c r="V524" s="2" t="str">
        <f t="shared" si="153"/>
        <v/>
      </c>
      <c r="W524" s="2">
        <f t="shared" si="156"/>
        <v>97.4</v>
      </c>
      <c r="X524" s="2" t="str">
        <f t="shared" si="154"/>
        <v/>
      </c>
      <c r="Y524" s="6">
        <f t="shared" si="142"/>
        <v>1198500</v>
      </c>
      <c r="Z524" s="6">
        <f t="shared" si="143"/>
        <v>0</v>
      </c>
      <c r="AA524" s="4">
        <f>SUM(P524:$P$1480)+$Z$25</f>
        <v>1928500.0000000014</v>
      </c>
      <c r="AB524" s="4">
        <f>SUM(V524:$W$1480)</f>
        <v>573298.87999999989</v>
      </c>
      <c r="AC524" s="4">
        <f t="shared" si="155"/>
        <v>730000.0000000014</v>
      </c>
    </row>
    <row r="525" spans="1:29" x14ac:dyDescent="0.15">
      <c r="A525" s="22">
        <v>2</v>
      </c>
      <c r="B525" s="1">
        <v>42368</v>
      </c>
      <c r="C525">
        <v>244.4</v>
      </c>
      <c r="D525">
        <v>245.9</v>
      </c>
      <c r="E525">
        <v>243.4</v>
      </c>
      <c r="F525">
        <v>243.5</v>
      </c>
      <c r="G525">
        <v>79500900</v>
      </c>
      <c r="H525" s="2">
        <f t="shared" si="144"/>
        <v>19358469150</v>
      </c>
      <c r="I525">
        <f t="shared" si="138"/>
        <v>-0.30000000000001137</v>
      </c>
      <c r="J525" t="str">
        <f t="shared" si="145"/>
        <v>高値超、安値超</v>
      </c>
      <c r="L525">
        <f t="shared" si="139"/>
        <v>-0.30000000000001137</v>
      </c>
      <c r="M525">
        <f t="shared" si="146"/>
        <v>-0.30000000000001137</v>
      </c>
      <c r="N525">
        <f t="shared" si="147"/>
        <v>0.30000000000001137</v>
      </c>
      <c r="O525" s="2">
        <f t="shared" si="140"/>
        <v>5000</v>
      </c>
      <c r="P525" s="2">
        <f t="shared" si="148"/>
        <v>-1500.0000000000568</v>
      </c>
      <c r="Q525" s="2">
        <f t="shared" si="141"/>
        <v>1219000</v>
      </c>
      <c r="R525" s="2" t="str">
        <f t="shared" si="149"/>
        <v>kai</v>
      </c>
      <c r="S525" s="2" t="str">
        <f t="shared" si="150"/>
        <v>uri</v>
      </c>
      <c r="T525" s="2" t="str">
        <f t="shared" si="151"/>
        <v>kai</v>
      </c>
      <c r="U525" s="2" t="str">
        <f t="shared" si="152"/>
        <v/>
      </c>
      <c r="V525" s="2" t="str">
        <f t="shared" si="153"/>
        <v/>
      </c>
      <c r="W525" s="2">
        <f t="shared" si="156"/>
        <v>97.52</v>
      </c>
      <c r="X525" s="2" t="str">
        <f t="shared" si="154"/>
        <v/>
      </c>
      <c r="Y525" s="6">
        <f t="shared" si="142"/>
        <v>1217500</v>
      </c>
      <c r="Z525" s="6">
        <f t="shared" si="143"/>
        <v>0</v>
      </c>
      <c r="AA525" s="4">
        <f>SUM(P525:$P$1480)+$Z$25</f>
        <v>1947500.0000000014</v>
      </c>
      <c r="AB525" s="4">
        <f>SUM(V525:$W$1480)</f>
        <v>573201.48</v>
      </c>
      <c r="AC525" s="4">
        <f t="shared" si="155"/>
        <v>730000.0000000014</v>
      </c>
    </row>
    <row r="526" spans="1:29" x14ac:dyDescent="0.15">
      <c r="A526" s="22">
        <v>3</v>
      </c>
      <c r="B526" s="1">
        <v>42367</v>
      </c>
      <c r="C526">
        <v>240</v>
      </c>
      <c r="D526">
        <v>244</v>
      </c>
      <c r="E526">
        <v>239.8</v>
      </c>
      <c r="F526">
        <v>243.8</v>
      </c>
      <c r="G526">
        <v>83880000</v>
      </c>
      <c r="H526" s="2">
        <f t="shared" si="144"/>
        <v>20449944000</v>
      </c>
      <c r="I526">
        <f t="shared" si="138"/>
        <v>3.3000000000000114</v>
      </c>
      <c r="J526" t="str">
        <f t="shared" si="145"/>
        <v>高値超、安値超</v>
      </c>
      <c r="L526">
        <f t="shared" si="139"/>
        <v>3.3000000000000114</v>
      </c>
      <c r="M526">
        <f t="shared" si="146"/>
        <v>3.3000000000000114</v>
      </c>
      <c r="N526">
        <f t="shared" si="147"/>
        <v>-3.3000000000000114</v>
      </c>
      <c r="O526" s="2">
        <f t="shared" si="140"/>
        <v>5000</v>
      </c>
      <c r="P526" s="2">
        <f t="shared" si="148"/>
        <v>16500.000000000058</v>
      </c>
      <c r="Q526" s="2">
        <f t="shared" si="141"/>
        <v>1202500</v>
      </c>
      <c r="R526" s="2" t="str">
        <f t="shared" si="149"/>
        <v>kai</v>
      </c>
      <c r="S526" s="2" t="str">
        <f t="shared" si="150"/>
        <v>uri</v>
      </c>
      <c r="T526" s="2" t="str">
        <f t="shared" si="151"/>
        <v>kai</v>
      </c>
      <c r="U526" s="2">
        <f t="shared" si="152"/>
        <v>1202500</v>
      </c>
      <c r="V526" s="2">
        <f t="shared" si="153"/>
        <v>1512</v>
      </c>
      <c r="W526" s="2">
        <f t="shared" si="156"/>
        <v>192.4</v>
      </c>
      <c r="X526" s="2" t="str">
        <f t="shared" si="154"/>
        <v/>
      </c>
      <c r="Y526" s="6">
        <f t="shared" si="142"/>
        <v>1219000</v>
      </c>
      <c r="Z526" s="6">
        <f t="shared" si="143"/>
        <v>0</v>
      </c>
      <c r="AA526" s="4">
        <f>SUM(P526:$P$1480)+$Z$25</f>
        <v>1949000.0000000019</v>
      </c>
      <c r="AB526" s="4">
        <f>SUM(V526:$W$1480)</f>
        <v>573103.96</v>
      </c>
      <c r="AC526" s="4">
        <f t="shared" si="155"/>
        <v>730000.00000000186</v>
      </c>
    </row>
    <row r="527" spans="1:29" x14ac:dyDescent="0.15">
      <c r="A527" s="22">
        <v>3</v>
      </c>
      <c r="B527" s="1">
        <v>42366</v>
      </c>
      <c r="C527">
        <v>239.4</v>
      </c>
      <c r="D527">
        <v>240.8</v>
      </c>
      <c r="E527">
        <v>238.6</v>
      </c>
      <c r="F527">
        <v>240.5</v>
      </c>
      <c r="G527">
        <v>70921000</v>
      </c>
      <c r="H527" s="2">
        <f t="shared" si="144"/>
        <v>17056500500</v>
      </c>
      <c r="I527">
        <f t="shared" si="138"/>
        <v>2.5</v>
      </c>
      <c r="J527" t="str">
        <f t="shared" si="145"/>
        <v>高値超、安値超</v>
      </c>
      <c r="L527">
        <f t="shared" si="139"/>
        <v>-2.5</v>
      </c>
      <c r="M527">
        <f t="shared" si="146"/>
        <v>-2.5</v>
      </c>
      <c r="N527">
        <f t="shared" si="147"/>
        <v>2.5</v>
      </c>
      <c r="O527" s="2">
        <f t="shared" si="140"/>
        <v>5000</v>
      </c>
      <c r="P527" s="2">
        <f t="shared" si="148"/>
        <v>-12500</v>
      </c>
      <c r="Q527" s="2">
        <f t="shared" si="141"/>
        <v>1190000</v>
      </c>
      <c r="R527" s="2" t="str">
        <f t="shared" si="149"/>
        <v>uri</v>
      </c>
      <c r="S527" s="2" t="str">
        <f t="shared" si="150"/>
        <v>kai</v>
      </c>
      <c r="T527" s="2" t="str">
        <f t="shared" si="151"/>
        <v>uri</v>
      </c>
      <c r="U527" s="2">
        <f t="shared" si="152"/>
        <v>1190000</v>
      </c>
      <c r="V527" s="2">
        <f t="shared" si="153"/>
        <v>1512</v>
      </c>
      <c r="W527" s="2" t="str">
        <f t="shared" si="156"/>
        <v/>
      </c>
      <c r="X527" s="2">
        <f t="shared" si="154"/>
        <v>190.4</v>
      </c>
      <c r="Y527" s="6">
        <f t="shared" si="142"/>
        <v>1202500</v>
      </c>
      <c r="Z527" s="6">
        <f t="shared" si="143"/>
        <v>0</v>
      </c>
      <c r="AA527" s="4">
        <f>SUM(P527:$P$1480)+$Z$25</f>
        <v>1932500.0000000014</v>
      </c>
      <c r="AB527" s="4">
        <f>SUM(V527:$W$1480)</f>
        <v>571399.55999999994</v>
      </c>
      <c r="AC527" s="4">
        <f t="shared" si="155"/>
        <v>730000.0000000014</v>
      </c>
    </row>
    <row r="528" spans="1:29" x14ac:dyDescent="0.15">
      <c r="A528" s="22">
        <v>3</v>
      </c>
      <c r="B528" s="1">
        <v>42363</v>
      </c>
      <c r="C528">
        <v>240.3</v>
      </c>
      <c r="D528">
        <v>240.6</v>
      </c>
      <c r="E528">
        <v>237.6</v>
      </c>
      <c r="F528">
        <v>238</v>
      </c>
      <c r="G528">
        <v>107243900</v>
      </c>
      <c r="H528" s="2">
        <f t="shared" si="144"/>
        <v>25524048200</v>
      </c>
      <c r="I528">
        <f t="shared" si="138"/>
        <v>-3.9000000000000057</v>
      </c>
      <c r="J528" t="str">
        <f t="shared" si="145"/>
        <v>高値割、安値割</v>
      </c>
      <c r="L528">
        <f t="shared" si="139"/>
        <v>-3.9000000000000057</v>
      </c>
      <c r="M528">
        <f t="shared" si="146"/>
        <v>-3.9000000000000057</v>
      </c>
      <c r="N528">
        <f t="shared" si="147"/>
        <v>3.9000000000000057</v>
      </c>
      <c r="O528" s="2">
        <f t="shared" si="140"/>
        <v>5000</v>
      </c>
      <c r="P528" s="2">
        <f t="shared" si="148"/>
        <v>-19500.000000000029</v>
      </c>
      <c r="Q528" s="2">
        <f t="shared" si="141"/>
        <v>1209500</v>
      </c>
      <c r="R528" s="2" t="str">
        <f t="shared" si="149"/>
        <v>kai</v>
      </c>
      <c r="S528" s="2" t="str">
        <f t="shared" si="150"/>
        <v>uri</v>
      </c>
      <c r="T528" s="2" t="str">
        <f t="shared" si="151"/>
        <v>kai</v>
      </c>
      <c r="U528" s="2" t="str">
        <f t="shared" si="152"/>
        <v/>
      </c>
      <c r="V528" s="2" t="str">
        <f t="shared" si="153"/>
        <v/>
      </c>
      <c r="W528" s="2">
        <f t="shared" si="156"/>
        <v>96.76</v>
      </c>
      <c r="X528" s="2" t="str">
        <f t="shared" si="154"/>
        <v/>
      </c>
      <c r="Y528" s="6">
        <f t="shared" si="142"/>
        <v>1190000</v>
      </c>
      <c r="Z528" s="6">
        <f t="shared" si="143"/>
        <v>0</v>
      </c>
      <c r="AA528" s="4">
        <f>SUM(P528:$P$1480)+$Z$25</f>
        <v>1945000.0000000014</v>
      </c>
      <c r="AB528" s="4">
        <f>SUM(V528:$W$1480)</f>
        <v>569887.55999999994</v>
      </c>
      <c r="AC528" s="4">
        <f t="shared" si="155"/>
        <v>755000.0000000014</v>
      </c>
    </row>
    <row r="529" spans="1:29" x14ac:dyDescent="0.15">
      <c r="A529" s="22">
        <v>3</v>
      </c>
      <c r="B529" s="1">
        <v>42362</v>
      </c>
      <c r="C529">
        <v>244.1</v>
      </c>
      <c r="D529">
        <v>244.5</v>
      </c>
      <c r="E529">
        <v>241.8</v>
      </c>
      <c r="F529">
        <v>241.9</v>
      </c>
      <c r="G529">
        <v>126577600</v>
      </c>
      <c r="H529" s="2">
        <f t="shared" si="144"/>
        <v>30619121440</v>
      </c>
      <c r="I529">
        <f t="shared" si="138"/>
        <v>0.40000000000000568</v>
      </c>
      <c r="J529" t="str">
        <f t="shared" si="145"/>
        <v>高値超、安値超</v>
      </c>
      <c r="L529">
        <f t="shared" si="139"/>
        <v>0.40000000000000568</v>
      </c>
      <c r="M529">
        <f t="shared" si="146"/>
        <v>0.40000000000000568</v>
      </c>
      <c r="N529">
        <f t="shared" si="147"/>
        <v>0.40000000000000568</v>
      </c>
      <c r="O529" s="2">
        <f t="shared" si="140"/>
        <v>5000</v>
      </c>
      <c r="P529" s="2">
        <f t="shared" si="148"/>
        <v>2000.0000000000284</v>
      </c>
      <c r="Q529" s="2">
        <f t="shared" si="141"/>
        <v>1207500</v>
      </c>
      <c r="R529" s="2" t="str">
        <f t="shared" si="149"/>
        <v>kai</v>
      </c>
      <c r="S529" s="2" t="str">
        <f t="shared" si="150"/>
        <v>kai</v>
      </c>
      <c r="T529" s="2" t="str">
        <f t="shared" si="151"/>
        <v>kai</v>
      </c>
      <c r="U529" s="2">
        <f t="shared" si="152"/>
        <v>1207500</v>
      </c>
      <c r="V529" s="2">
        <f t="shared" si="153"/>
        <v>1512</v>
      </c>
      <c r="W529" s="2">
        <f t="shared" si="156"/>
        <v>193.2</v>
      </c>
      <c r="X529" s="2" t="str">
        <f t="shared" si="154"/>
        <v/>
      </c>
      <c r="Y529" s="6">
        <f t="shared" si="142"/>
        <v>1209500</v>
      </c>
      <c r="Z529" s="6">
        <f t="shared" si="143"/>
        <v>0</v>
      </c>
      <c r="AA529" s="4">
        <f>SUM(P529:$P$1480)+$Z$25</f>
        <v>1964500.0000000019</v>
      </c>
      <c r="AB529" s="4">
        <f>SUM(V529:$W$1480)</f>
        <v>569790.79999999993</v>
      </c>
      <c r="AC529" s="4">
        <f t="shared" si="155"/>
        <v>755000.00000000186</v>
      </c>
    </row>
    <row r="530" spans="1:29" x14ac:dyDescent="0.15">
      <c r="A530" s="22">
        <v>3</v>
      </c>
      <c r="B530" s="1">
        <v>42360</v>
      </c>
      <c r="C530">
        <v>242.8</v>
      </c>
      <c r="D530">
        <v>244.4</v>
      </c>
      <c r="E530">
        <v>241</v>
      </c>
      <c r="F530">
        <v>241.5</v>
      </c>
      <c r="G530">
        <v>101314800</v>
      </c>
      <c r="H530" s="2">
        <f t="shared" si="144"/>
        <v>24467524200</v>
      </c>
      <c r="I530">
        <f t="shared" si="138"/>
        <v>9.9999999999994316E-2</v>
      </c>
      <c r="J530" t="str">
        <f t="shared" si="145"/>
        <v/>
      </c>
      <c r="L530">
        <f t="shared" si="139"/>
        <v>-9.9999999999994316E-2</v>
      </c>
      <c r="M530">
        <f t="shared" si="146"/>
        <v>-9.9999999999994316E-2</v>
      </c>
      <c r="N530">
        <f t="shared" si="147"/>
        <v>9.9999999999994316E-2</v>
      </c>
      <c r="O530" s="2">
        <f t="shared" si="140"/>
        <v>5000</v>
      </c>
      <c r="P530" s="2">
        <f t="shared" si="148"/>
        <v>-499.99999999997158</v>
      </c>
      <c r="Q530" s="2">
        <f t="shared" si="141"/>
        <v>1207000</v>
      </c>
      <c r="R530" s="2" t="str">
        <f t="shared" si="149"/>
        <v>uri</v>
      </c>
      <c r="S530" s="2" t="str">
        <f t="shared" si="150"/>
        <v>kai</v>
      </c>
      <c r="T530" s="2" t="str">
        <f t="shared" si="151"/>
        <v>uri</v>
      </c>
      <c r="U530" s="2">
        <f t="shared" si="152"/>
        <v>1207000</v>
      </c>
      <c r="V530" s="2">
        <f t="shared" si="153"/>
        <v>1512</v>
      </c>
      <c r="W530" s="2" t="str">
        <f t="shared" si="156"/>
        <v/>
      </c>
      <c r="X530" s="2">
        <f t="shared" si="154"/>
        <v>193.12</v>
      </c>
      <c r="Y530" s="6">
        <f t="shared" si="142"/>
        <v>1207500</v>
      </c>
      <c r="Z530" s="6">
        <f t="shared" si="143"/>
        <v>0</v>
      </c>
      <c r="AA530" s="4">
        <f>SUM(P530:$P$1480)+$Z$25</f>
        <v>1962500.0000000014</v>
      </c>
      <c r="AB530" s="4">
        <f>SUM(V530:$W$1480)</f>
        <v>568085.60000000009</v>
      </c>
      <c r="AC530" s="4">
        <f t="shared" si="155"/>
        <v>755000.0000000014</v>
      </c>
    </row>
    <row r="531" spans="1:29" x14ac:dyDescent="0.15">
      <c r="A531" s="22">
        <v>3</v>
      </c>
      <c r="B531" s="1">
        <v>42359</v>
      </c>
      <c r="C531">
        <v>241</v>
      </c>
      <c r="D531">
        <v>244.5</v>
      </c>
      <c r="E531">
        <v>239.5</v>
      </c>
      <c r="F531">
        <v>241.4</v>
      </c>
      <c r="G531">
        <v>152391800</v>
      </c>
      <c r="H531" s="2">
        <f t="shared" si="144"/>
        <v>36787380520</v>
      </c>
      <c r="I531">
        <f t="shared" si="138"/>
        <v>-2</v>
      </c>
      <c r="J531" t="str">
        <f t="shared" si="145"/>
        <v>高値割、安値割</v>
      </c>
      <c r="L531">
        <f t="shared" si="139"/>
        <v>-2</v>
      </c>
      <c r="M531">
        <f t="shared" si="146"/>
        <v>-2</v>
      </c>
      <c r="N531">
        <f t="shared" si="147"/>
        <v>-2</v>
      </c>
      <c r="O531" s="2">
        <f t="shared" si="140"/>
        <v>5000</v>
      </c>
      <c r="P531" s="2">
        <f t="shared" si="148"/>
        <v>-10000</v>
      </c>
      <c r="Q531" s="2">
        <f t="shared" si="141"/>
        <v>1217000</v>
      </c>
      <c r="R531" s="2" t="str">
        <f t="shared" si="149"/>
        <v>kai</v>
      </c>
      <c r="S531" s="2" t="str">
        <f t="shared" si="150"/>
        <v>kai</v>
      </c>
      <c r="T531" s="2" t="str">
        <f t="shared" si="151"/>
        <v>kai</v>
      </c>
      <c r="U531" s="2" t="str">
        <f t="shared" si="152"/>
        <v/>
      </c>
      <c r="V531" s="2" t="str">
        <f t="shared" si="153"/>
        <v/>
      </c>
      <c r="W531" s="2">
        <f t="shared" si="156"/>
        <v>97.36</v>
      </c>
      <c r="X531" s="2" t="str">
        <f t="shared" si="154"/>
        <v/>
      </c>
      <c r="Y531" s="6">
        <f t="shared" si="142"/>
        <v>1207000</v>
      </c>
      <c r="Z531" s="6">
        <f t="shared" si="143"/>
        <v>0</v>
      </c>
      <c r="AA531" s="4">
        <f>SUM(P531:$P$1480)+$Z$25</f>
        <v>1963000.0000000014</v>
      </c>
      <c r="AB531" s="4">
        <f>SUM(V531:$W$1480)</f>
        <v>566573.6</v>
      </c>
      <c r="AC531" s="4">
        <f t="shared" si="155"/>
        <v>756000.0000000014</v>
      </c>
    </row>
    <row r="532" spans="1:29" x14ac:dyDescent="0.15">
      <c r="A532" s="22">
        <v>3</v>
      </c>
      <c r="B532" s="1">
        <v>42356</v>
      </c>
      <c r="C532">
        <v>249</v>
      </c>
      <c r="D532">
        <v>254</v>
      </c>
      <c r="E532">
        <v>243.3</v>
      </c>
      <c r="F532">
        <v>243.4</v>
      </c>
      <c r="G532">
        <v>222460300</v>
      </c>
      <c r="H532" s="2">
        <f t="shared" si="144"/>
        <v>54146837020</v>
      </c>
      <c r="I532">
        <f t="shared" si="138"/>
        <v>-6.4000000000000057</v>
      </c>
      <c r="J532" t="str">
        <f t="shared" si="145"/>
        <v/>
      </c>
      <c r="L532">
        <f t="shared" si="139"/>
        <v>-6.4000000000000057</v>
      </c>
      <c r="M532">
        <f t="shared" si="146"/>
        <v>-6.4000000000000057</v>
      </c>
      <c r="N532">
        <f t="shared" si="147"/>
        <v>6.4000000000000057</v>
      </c>
      <c r="O532" s="2">
        <f t="shared" si="140"/>
        <v>5000</v>
      </c>
      <c r="P532" s="2">
        <f t="shared" si="148"/>
        <v>-32000.000000000029</v>
      </c>
      <c r="Q532" s="2">
        <f t="shared" si="141"/>
        <v>1249000</v>
      </c>
      <c r="R532" s="2" t="str">
        <f t="shared" si="149"/>
        <v>kai</v>
      </c>
      <c r="S532" s="2" t="str">
        <f t="shared" si="150"/>
        <v>uri</v>
      </c>
      <c r="T532" s="2" t="str">
        <f t="shared" si="151"/>
        <v>kai</v>
      </c>
      <c r="U532" s="2" t="str">
        <f t="shared" si="152"/>
        <v/>
      </c>
      <c r="V532" s="2" t="str">
        <f t="shared" si="153"/>
        <v/>
      </c>
      <c r="W532" s="2">
        <f t="shared" si="156"/>
        <v>99.92</v>
      </c>
      <c r="X532" s="2" t="str">
        <f t="shared" si="154"/>
        <v/>
      </c>
      <c r="Y532" s="6">
        <f t="shared" si="142"/>
        <v>1217000</v>
      </c>
      <c r="Z532" s="6">
        <f t="shared" si="143"/>
        <v>0</v>
      </c>
      <c r="AA532" s="4">
        <f>SUM(P532:$P$1480)+$Z$25</f>
        <v>1973000.0000000014</v>
      </c>
      <c r="AB532" s="4">
        <f>SUM(V532:$W$1480)</f>
        <v>566476.24</v>
      </c>
      <c r="AC532" s="4">
        <f t="shared" si="155"/>
        <v>756000.0000000014</v>
      </c>
    </row>
    <row r="533" spans="1:29" x14ac:dyDescent="0.15">
      <c r="A533" s="22">
        <v>3</v>
      </c>
      <c r="B533" s="1">
        <v>42355</v>
      </c>
      <c r="C533">
        <v>252.6</v>
      </c>
      <c r="D533">
        <v>254</v>
      </c>
      <c r="E533">
        <v>249.3</v>
      </c>
      <c r="F533">
        <v>249.8</v>
      </c>
      <c r="G533">
        <v>201926400</v>
      </c>
      <c r="H533" s="2">
        <f t="shared" si="144"/>
        <v>50441214720</v>
      </c>
      <c r="I533">
        <f t="shared" si="138"/>
        <v>1.9000000000000057</v>
      </c>
      <c r="J533" t="str">
        <f t="shared" si="145"/>
        <v>高値超、安値超</v>
      </c>
      <c r="L533">
        <f t="shared" si="139"/>
        <v>1.9000000000000057</v>
      </c>
      <c r="M533">
        <f t="shared" si="146"/>
        <v>1.9000000000000057</v>
      </c>
      <c r="N533">
        <f t="shared" si="147"/>
        <v>-1.9000000000000057</v>
      </c>
      <c r="O533" s="2">
        <f t="shared" si="140"/>
        <v>5000</v>
      </c>
      <c r="P533" s="2">
        <f t="shared" si="148"/>
        <v>9500.0000000000291</v>
      </c>
      <c r="Q533" s="2">
        <f t="shared" si="141"/>
        <v>1239500</v>
      </c>
      <c r="R533" s="2" t="str">
        <f t="shared" si="149"/>
        <v>kai</v>
      </c>
      <c r="S533" s="2" t="str">
        <f t="shared" si="150"/>
        <v>uri</v>
      </c>
      <c r="T533" s="2" t="str">
        <f t="shared" si="151"/>
        <v>kai</v>
      </c>
      <c r="U533" s="2">
        <f t="shared" si="152"/>
        <v>1239500</v>
      </c>
      <c r="V533" s="2">
        <f t="shared" si="153"/>
        <v>1512</v>
      </c>
      <c r="W533" s="2">
        <f t="shared" si="156"/>
        <v>198.32</v>
      </c>
      <c r="X533" s="2" t="str">
        <f t="shared" si="154"/>
        <v/>
      </c>
      <c r="Y533" s="6">
        <f t="shared" si="142"/>
        <v>1249000</v>
      </c>
      <c r="Z533" s="6">
        <f t="shared" si="143"/>
        <v>0</v>
      </c>
      <c r="AA533" s="4">
        <f>SUM(P533:$P$1480)+$Z$25</f>
        <v>2005000.0000000014</v>
      </c>
      <c r="AB533" s="4">
        <f>SUM(V533:$W$1480)</f>
        <v>566376.32000000007</v>
      </c>
      <c r="AC533" s="4">
        <f t="shared" si="155"/>
        <v>756000.0000000014</v>
      </c>
    </row>
    <row r="534" spans="1:29" x14ac:dyDescent="0.15">
      <c r="A534" s="22">
        <v>3</v>
      </c>
      <c r="B534" s="1">
        <v>42354</v>
      </c>
      <c r="C534">
        <v>241.2</v>
      </c>
      <c r="D534">
        <v>247.9</v>
      </c>
      <c r="E534">
        <v>240.9</v>
      </c>
      <c r="F534">
        <v>247.9</v>
      </c>
      <c r="G534">
        <v>215862900</v>
      </c>
      <c r="H534" s="2">
        <f t="shared" si="144"/>
        <v>53512412910</v>
      </c>
      <c r="I534">
        <f t="shared" si="138"/>
        <v>12.400000000000006</v>
      </c>
      <c r="J534" t="str">
        <f t="shared" si="145"/>
        <v>高値超、安値超</v>
      </c>
      <c r="L534">
        <f t="shared" si="139"/>
        <v>-12.400000000000006</v>
      </c>
      <c r="M534">
        <f t="shared" si="146"/>
        <v>-12.400000000000006</v>
      </c>
      <c r="N534">
        <f t="shared" si="147"/>
        <v>12.400000000000006</v>
      </c>
      <c r="O534" s="2">
        <f t="shared" si="140"/>
        <v>5000</v>
      </c>
      <c r="P534" s="2">
        <f t="shared" si="148"/>
        <v>-62000.000000000029</v>
      </c>
      <c r="Q534" s="2">
        <f t="shared" si="141"/>
        <v>1177500</v>
      </c>
      <c r="R534" s="2" t="str">
        <f t="shared" si="149"/>
        <v>uri</v>
      </c>
      <c r="S534" s="2" t="str">
        <f t="shared" si="150"/>
        <v>kai</v>
      </c>
      <c r="T534" s="2" t="str">
        <f t="shared" si="151"/>
        <v>uri</v>
      </c>
      <c r="U534" s="2" t="str">
        <f t="shared" si="152"/>
        <v/>
      </c>
      <c r="V534" s="2" t="str">
        <f t="shared" si="153"/>
        <v/>
      </c>
      <c r="W534" s="2" t="str">
        <f t="shared" si="156"/>
        <v/>
      </c>
      <c r="X534" s="2">
        <f t="shared" si="154"/>
        <v>94.2</v>
      </c>
      <c r="Y534" s="6">
        <f t="shared" si="142"/>
        <v>1239500</v>
      </c>
      <c r="Z534" s="6">
        <f t="shared" si="143"/>
        <v>0</v>
      </c>
      <c r="AA534" s="4">
        <f>SUM(P534:$P$1480)+$Z$25</f>
        <v>1995500.0000000014</v>
      </c>
      <c r="AB534" s="4">
        <f>SUM(V534:$W$1480)</f>
        <v>564665.99999999988</v>
      </c>
      <c r="AC534" s="4">
        <f t="shared" si="155"/>
        <v>756000.0000000014</v>
      </c>
    </row>
    <row r="535" spans="1:29" x14ac:dyDescent="0.15">
      <c r="A535" s="22">
        <v>3</v>
      </c>
      <c r="B535" s="1">
        <v>42353</v>
      </c>
      <c r="C535">
        <v>240.1</v>
      </c>
      <c r="D535">
        <v>240.8</v>
      </c>
      <c r="E535">
        <v>235.5</v>
      </c>
      <c r="F535">
        <v>235.5</v>
      </c>
      <c r="G535">
        <v>145005100</v>
      </c>
      <c r="H535" s="2">
        <f t="shared" si="144"/>
        <v>34148701050</v>
      </c>
      <c r="I535">
        <f t="shared" si="138"/>
        <v>-6.0999999999999943</v>
      </c>
      <c r="J535" t="str">
        <f t="shared" si="145"/>
        <v>高値割、安値割</v>
      </c>
      <c r="L535">
        <f t="shared" si="139"/>
        <v>6.0999999999999943</v>
      </c>
      <c r="M535">
        <f t="shared" si="146"/>
        <v>6.0999999999999943</v>
      </c>
      <c r="N535">
        <f t="shared" si="147"/>
        <v>-6.0999999999999943</v>
      </c>
      <c r="O535" s="2">
        <f t="shared" si="140"/>
        <v>5000</v>
      </c>
      <c r="P535" s="2">
        <f t="shared" si="148"/>
        <v>30499.999999999971</v>
      </c>
      <c r="Q535" s="2">
        <f t="shared" si="141"/>
        <v>1208000</v>
      </c>
      <c r="R535" s="2" t="str">
        <f t="shared" si="149"/>
        <v>uri</v>
      </c>
      <c r="S535" s="2" t="str">
        <f t="shared" si="150"/>
        <v>kai</v>
      </c>
      <c r="T535" s="2" t="str">
        <f t="shared" si="151"/>
        <v>uri</v>
      </c>
      <c r="U535" s="2">
        <f t="shared" si="152"/>
        <v>1208000</v>
      </c>
      <c r="V535" s="2">
        <f t="shared" si="153"/>
        <v>1512</v>
      </c>
      <c r="W535" s="2" t="str">
        <f t="shared" si="156"/>
        <v/>
      </c>
      <c r="X535" s="2">
        <f t="shared" si="154"/>
        <v>193.28</v>
      </c>
      <c r="Y535" s="6">
        <f t="shared" si="142"/>
        <v>1177500</v>
      </c>
      <c r="Z535" s="6">
        <f t="shared" si="143"/>
        <v>0</v>
      </c>
      <c r="AA535" s="4">
        <f>SUM(P535:$P$1480)+$Z$25</f>
        <v>2057500.0000000014</v>
      </c>
      <c r="AB535" s="4">
        <f>SUM(V535:$W$1480)</f>
        <v>564665.99999999988</v>
      </c>
      <c r="AC535" s="4">
        <f t="shared" si="155"/>
        <v>880000.0000000014</v>
      </c>
    </row>
    <row r="536" spans="1:29" x14ac:dyDescent="0.15">
      <c r="A536" s="22">
        <v>3</v>
      </c>
      <c r="B536" s="1">
        <v>42352</v>
      </c>
      <c r="C536">
        <v>238.9</v>
      </c>
      <c r="D536">
        <v>242</v>
      </c>
      <c r="E536">
        <v>238</v>
      </c>
      <c r="F536">
        <v>241.6</v>
      </c>
      <c r="G536">
        <v>114894500</v>
      </c>
      <c r="H536" s="2">
        <f t="shared" si="144"/>
        <v>27758511200</v>
      </c>
      <c r="I536">
        <f t="shared" si="138"/>
        <v>-2.0999999999999943</v>
      </c>
      <c r="J536" t="str">
        <f t="shared" si="145"/>
        <v>高値割、安値割</v>
      </c>
      <c r="L536">
        <f t="shared" si="139"/>
        <v>-2.0999999999999943</v>
      </c>
      <c r="M536">
        <f t="shared" si="146"/>
        <v>-2.0999999999999943</v>
      </c>
      <c r="N536">
        <f t="shared" si="147"/>
        <v>-2.0999999999999943</v>
      </c>
      <c r="O536" s="2">
        <f t="shared" si="140"/>
        <v>5000</v>
      </c>
      <c r="P536" s="2">
        <f t="shared" si="148"/>
        <v>-10499.999999999971</v>
      </c>
      <c r="Q536" s="2">
        <f t="shared" si="141"/>
        <v>1218500</v>
      </c>
      <c r="R536" s="2" t="str">
        <f t="shared" si="149"/>
        <v>kai</v>
      </c>
      <c r="S536" s="2" t="str">
        <f t="shared" si="150"/>
        <v>kai</v>
      </c>
      <c r="T536" s="2" t="str">
        <f t="shared" si="151"/>
        <v>kai</v>
      </c>
      <c r="U536" s="2">
        <f t="shared" si="152"/>
        <v>1218500</v>
      </c>
      <c r="V536" s="2">
        <f t="shared" si="153"/>
        <v>1512</v>
      </c>
      <c r="W536" s="2">
        <f t="shared" si="156"/>
        <v>194.96</v>
      </c>
      <c r="X536" s="2" t="str">
        <f t="shared" si="154"/>
        <v/>
      </c>
      <c r="Y536" s="6">
        <f t="shared" si="142"/>
        <v>1208000</v>
      </c>
      <c r="Z536" s="6">
        <f t="shared" si="143"/>
        <v>0</v>
      </c>
      <c r="AA536" s="4">
        <f>SUM(P536:$P$1480)+$Z$25</f>
        <v>2027000.0000000014</v>
      </c>
      <c r="AB536" s="4">
        <f>SUM(V536:$W$1480)</f>
        <v>563154</v>
      </c>
      <c r="AC536" s="4">
        <f t="shared" si="155"/>
        <v>819000.0000000014</v>
      </c>
    </row>
    <row r="537" spans="1:29" x14ac:dyDescent="0.15">
      <c r="A537" s="22">
        <v>3</v>
      </c>
      <c r="B537" s="1">
        <v>42349</v>
      </c>
      <c r="C537">
        <v>241.5</v>
      </c>
      <c r="D537">
        <v>244.3</v>
      </c>
      <c r="E537">
        <v>241</v>
      </c>
      <c r="F537">
        <v>243.7</v>
      </c>
      <c r="G537">
        <v>146477400</v>
      </c>
      <c r="H537" s="2">
        <f t="shared" si="144"/>
        <v>35696542380</v>
      </c>
      <c r="I537">
        <f t="shared" si="138"/>
        <v>0.89999999999997726</v>
      </c>
      <c r="J537" t="str">
        <f t="shared" si="145"/>
        <v/>
      </c>
      <c r="L537">
        <f t="shared" si="139"/>
        <v>-0.89999999999997726</v>
      </c>
      <c r="M537">
        <f t="shared" si="146"/>
        <v>-0.89999999999997726</v>
      </c>
      <c r="N537">
        <f t="shared" si="147"/>
        <v>0.89999999999997726</v>
      </c>
      <c r="O537" s="2">
        <f t="shared" si="140"/>
        <v>5000</v>
      </c>
      <c r="P537" s="2">
        <f t="shared" si="148"/>
        <v>-4499.9999999998863</v>
      </c>
      <c r="Q537" s="2">
        <f t="shared" si="141"/>
        <v>1214000</v>
      </c>
      <c r="R537" s="2" t="str">
        <f t="shared" si="149"/>
        <v>uri</v>
      </c>
      <c r="S537" s="2" t="str">
        <f t="shared" si="150"/>
        <v>kai</v>
      </c>
      <c r="T537" s="2" t="str">
        <f t="shared" si="151"/>
        <v>uri</v>
      </c>
      <c r="U537" s="2" t="str">
        <f t="shared" si="152"/>
        <v/>
      </c>
      <c r="V537" s="2" t="str">
        <f t="shared" si="153"/>
        <v/>
      </c>
      <c r="W537" s="2" t="str">
        <f t="shared" si="156"/>
        <v/>
      </c>
      <c r="X537" s="2">
        <f t="shared" si="154"/>
        <v>97.12</v>
      </c>
      <c r="Y537" s="6">
        <f t="shared" si="142"/>
        <v>1218500</v>
      </c>
      <c r="Z537" s="6">
        <f t="shared" si="143"/>
        <v>0</v>
      </c>
      <c r="AA537" s="4">
        <f>SUM(P537:$P$1480)+$Z$25</f>
        <v>2037500.0000000014</v>
      </c>
      <c r="AB537" s="4">
        <f>SUM(V537:$W$1480)</f>
        <v>561447.04</v>
      </c>
      <c r="AC537" s="4">
        <f t="shared" si="155"/>
        <v>819000.0000000014</v>
      </c>
    </row>
    <row r="538" spans="1:29" x14ac:dyDescent="0.15">
      <c r="A538" s="22">
        <v>3</v>
      </c>
      <c r="B538" s="1">
        <v>42348</v>
      </c>
      <c r="C538">
        <v>241</v>
      </c>
      <c r="D538">
        <v>244.3</v>
      </c>
      <c r="E538">
        <v>240.7</v>
      </c>
      <c r="F538">
        <v>242.8</v>
      </c>
      <c r="G538">
        <v>93639500</v>
      </c>
      <c r="H538" s="2">
        <f t="shared" si="144"/>
        <v>22735670600</v>
      </c>
      <c r="I538">
        <f t="shared" ref="I538:I601" si="157">IF(F539="","",F538-F539)</f>
        <v>-0.59999999999999432</v>
      </c>
      <c r="J538" t="str">
        <f t="shared" si="145"/>
        <v>高値割、安値割</v>
      </c>
      <c r="L538">
        <f t="shared" ref="L538:L601" si="158">IF($M$25&gt;$N$25,M538,N538)</f>
        <v>0.59999999999999432</v>
      </c>
      <c r="M538">
        <f t="shared" si="146"/>
        <v>0.59999999999999432</v>
      </c>
      <c r="N538">
        <f t="shared" si="147"/>
        <v>-0.59999999999999432</v>
      </c>
      <c r="O538" s="2">
        <f t="shared" ref="O538:O601" si="159">$B$3*1</f>
        <v>5000</v>
      </c>
      <c r="P538" s="2">
        <f t="shared" si="148"/>
        <v>2999.9999999999718</v>
      </c>
      <c r="Q538" s="2">
        <f t="shared" ref="Q538:Q601" si="160">IF(L539&lt;&gt;"",F539*O538,0)</f>
        <v>1217000</v>
      </c>
      <c r="R538" s="2" t="str">
        <f t="shared" si="149"/>
        <v>uri</v>
      </c>
      <c r="S538" s="2" t="str">
        <f t="shared" si="150"/>
        <v>kai</v>
      </c>
      <c r="T538" s="2" t="str">
        <f t="shared" si="151"/>
        <v>uri</v>
      </c>
      <c r="U538" s="2" t="str">
        <f t="shared" si="152"/>
        <v/>
      </c>
      <c r="V538" s="2" t="str">
        <f t="shared" si="153"/>
        <v/>
      </c>
      <c r="W538" s="2" t="str">
        <f t="shared" si="156"/>
        <v/>
      </c>
      <c r="X538" s="2">
        <f t="shared" si="154"/>
        <v>97.36</v>
      </c>
      <c r="Y538" s="6">
        <f t="shared" ref="Y538:Y601" si="161">+F538*$B$3</f>
        <v>1214000</v>
      </c>
      <c r="Z538" s="6">
        <f t="shared" ref="Z538:Z601" si="162">IF(AND(Y538&gt;0,Y539=0),Y538,0)</f>
        <v>0</v>
      </c>
      <c r="AA538" s="4">
        <f>SUM(P538:$P$1480)+$Z$25</f>
        <v>2042000.0000000014</v>
      </c>
      <c r="AB538" s="4">
        <f>SUM(V538:$W$1480)</f>
        <v>561447.04</v>
      </c>
      <c r="AC538" s="4">
        <f t="shared" si="155"/>
        <v>828000.0000000014</v>
      </c>
    </row>
    <row r="539" spans="1:29" x14ac:dyDescent="0.15">
      <c r="A539" s="22">
        <v>3</v>
      </c>
      <c r="B539" s="1">
        <v>42347</v>
      </c>
      <c r="C539">
        <v>243.3</v>
      </c>
      <c r="D539">
        <v>245.5</v>
      </c>
      <c r="E539">
        <v>242.4</v>
      </c>
      <c r="F539">
        <v>243.4</v>
      </c>
      <c r="G539">
        <v>122526900</v>
      </c>
      <c r="H539" s="2">
        <f t="shared" ref="H539:H602" si="163">+F539*G539</f>
        <v>29823047460</v>
      </c>
      <c r="I539">
        <f t="shared" si="157"/>
        <v>-1.5</v>
      </c>
      <c r="J539" t="str">
        <f t="shared" ref="J539:J602" si="164">IF(AND(D539&lt;D540,E539&lt;E540,AVERAGE(H539:H548)&gt;50000000),"高値割、安値割",IF(AND(D539&gt;D540,E539&gt;E540,AVERAGE(H539:H548)&gt;50000000),"高値超、安値超",""))</f>
        <v>高値割、安値割</v>
      </c>
      <c r="L539">
        <f t="shared" si="158"/>
        <v>1.5</v>
      </c>
      <c r="M539">
        <f t="shared" ref="M539:M602" si="165">IF(F540="",0,IF(J540="高値割、安値割",F540-F539,-F540+F539))</f>
        <v>1.5</v>
      </c>
      <c r="N539">
        <f t="shared" ref="N539:N602" si="166">IF(F540="",0,IF(J540&lt;&gt;"高値超、安値超",-F540+F539,F540-F539))</f>
        <v>-1.5</v>
      </c>
      <c r="O539" s="2">
        <f t="shared" si="159"/>
        <v>5000</v>
      </c>
      <c r="P539" s="2">
        <f t="shared" ref="P539:P602" si="167">IF(L539&lt;&gt;"",L539*O539,"")</f>
        <v>7500</v>
      </c>
      <c r="Q539" s="2">
        <f t="shared" si="160"/>
        <v>1224500</v>
      </c>
      <c r="R539" s="2" t="str">
        <f t="shared" ref="R539:R602" si="168">IF(J540="高値割、安値割","uri","kai")</f>
        <v>uri</v>
      </c>
      <c r="S539" s="2" t="str">
        <f t="shared" ref="S539:S602" si="169">IF(J540="高値超、安値超","uri","kai")</f>
        <v>kai</v>
      </c>
      <c r="T539" s="2" t="str">
        <f t="shared" ref="T539:T602" si="170">IF($M$25&gt;$N$25,R539,S539)</f>
        <v>uri</v>
      </c>
      <c r="U539" s="2">
        <f t="shared" ref="U539:U602" si="171">IF(T539&lt;&gt;T540,Q539*1,"")</f>
        <v>1224500</v>
      </c>
      <c r="V539" s="2">
        <f t="shared" ref="V539:V602" si="172">IF(U539="","",IF(U539&lt;$AD$26,$AE$26,IF(U539&lt;$AD$27,$AE$27,IF(U539&lt;$AD$28,$AE$28,IF(U539&lt;$AD$29,$AE$29,IF(U539&lt;$AD$30,$AE$30,IF(U539&lt;$AD$31,$AE$31,$AE$32))))))*2)</f>
        <v>1512</v>
      </c>
      <c r="W539" s="2" t="str">
        <f t="shared" si="156"/>
        <v/>
      </c>
      <c r="X539" s="2">
        <f t="shared" ref="X539:X602" si="173">IF(AND(T540&lt;&gt;"uri",T539="uri"),Q539*2%/250*2,IF(AND(T540="uri",T539="uri"),Q539*2%/250,""))</f>
        <v>195.92</v>
      </c>
      <c r="Y539" s="6">
        <f t="shared" si="161"/>
        <v>1217000</v>
      </c>
      <c r="Z539" s="6">
        <f t="shared" si="162"/>
        <v>0</v>
      </c>
      <c r="AA539" s="4">
        <f>SUM(P539:$P$1480)+$Z$25</f>
        <v>2039000.0000000014</v>
      </c>
      <c r="AB539" s="4">
        <f>SUM(V539:$W$1480)</f>
        <v>561447.04</v>
      </c>
      <c r="AC539" s="4">
        <f t="shared" ref="AC539:AC602" si="174">+AA539-Y539</f>
        <v>822000.0000000014</v>
      </c>
    </row>
    <row r="540" spans="1:29" x14ac:dyDescent="0.15">
      <c r="A540" s="22">
        <v>3</v>
      </c>
      <c r="B540" s="1">
        <v>42346</v>
      </c>
      <c r="C540">
        <v>249.2</v>
      </c>
      <c r="D540">
        <v>249.2</v>
      </c>
      <c r="E540">
        <v>244.7</v>
      </c>
      <c r="F540">
        <v>244.9</v>
      </c>
      <c r="G540">
        <v>143477600</v>
      </c>
      <c r="H540" s="2">
        <f t="shared" si="163"/>
        <v>35137664240</v>
      </c>
      <c r="I540">
        <f t="shared" si="157"/>
        <v>-4.2999999999999829</v>
      </c>
      <c r="J540" t="str">
        <f t="shared" si="164"/>
        <v>高値割、安値割</v>
      </c>
      <c r="L540">
        <f t="shared" si="158"/>
        <v>-4.2999999999999829</v>
      </c>
      <c r="M540">
        <f t="shared" si="165"/>
        <v>-4.2999999999999829</v>
      </c>
      <c r="N540">
        <f t="shared" si="166"/>
        <v>4.2999999999999829</v>
      </c>
      <c r="O540" s="2">
        <f t="shared" si="159"/>
        <v>5000</v>
      </c>
      <c r="P540" s="2">
        <f t="shared" si="167"/>
        <v>-21499.999999999916</v>
      </c>
      <c r="Q540" s="2">
        <f t="shared" si="160"/>
        <v>1246000</v>
      </c>
      <c r="R540" s="2" t="str">
        <f t="shared" si="168"/>
        <v>kai</v>
      </c>
      <c r="S540" s="2" t="str">
        <f t="shared" si="169"/>
        <v>uri</v>
      </c>
      <c r="T540" s="2" t="str">
        <f t="shared" si="170"/>
        <v>kai</v>
      </c>
      <c r="U540" s="2">
        <f t="shared" si="171"/>
        <v>1246000</v>
      </c>
      <c r="V540" s="2">
        <f t="shared" si="172"/>
        <v>1512</v>
      </c>
      <c r="W540" s="2">
        <f t="shared" si="156"/>
        <v>199.36</v>
      </c>
      <c r="X540" s="2" t="str">
        <f t="shared" si="173"/>
        <v/>
      </c>
      <c r="Y540" s="6">
        <f t="shared" si="161"/>
        <v>1224500</v>
      </c>
      <c r="Z540" s="6">
        <f t="shared" si="162"/>
        <v>0</v>
      </c>
      <c r="AA540" s="4">
        <f>SUM(P540:$P$1480)+$Z$25</f>
        <v>2031500.0000000014</v>
      </c>
      <c r="AB540" s="4">
        <f>SUM(V540:$W$1480)</f>
        <v>559935.04</v>
      </c>
      <c r="AC540" s="4">
        <f t="shared" si="174"/>
        <v>807000.0000000014</v>
      </c>
    </row>
    <row r="541" spans="1:29" x14ac:dyDescent="0.15">
      <c r="A541" s="22">
        <v>3</v>
      </c>
      <c r="B541" s="1">
        <v>42345</v>
      </c>
      <c r="C541">
        <v>250.8</v>
      </c>
      <c r="D541">
        <v>251.2</v>
      </c>
      <c r="E541">
        <v>248.7</v>
      </c>
      <c r="F541">
        <v>249.2</v>
      </c>
      <c r="G541">
        <v>96249100</v>
      </c>
      <c r="H541" s="2">
        <f t="shared" si="163"/>
        <v>23985275720</v>
      </c>
      <c r="I541">
        <f t="shared" si="157"/>
        <v>1.2999999999999829</v>
      </c>
      <c r="J541" t="str">
        <f t="shared" si="164"/>
        <v>高値超、安値超</v>
      </c>
      <c r="L541">
        <f t="shared" si="158"/>
        <v>-1.2999999999999829</v>
      </c>
      <c r="M541">
        <f t="shared" si="165"/>
        <v>-1.2999999999999829</v>
      </c>
      <c r="N541">
        <f t="shared" si="166"/>
        <v>1.2999999999999829</v>
      </c>
      <c r="O541" s="2">
        <f t="shared" si="159"/>
        <v>5000</v>
      </c>
      <c r="P541" s="2">
        <f t="shared" si="167"/>
        <v>-6499.9999999999145</v>
      </c>
      <c r="Q541" s="2">
        <f t="shared" si="160"/>
        <v>1239500</v>
      </c>
      <c r="R541" s="2" t="str">
        <f t="shared" si="168"/>
        <v>uri</v>
      </c>
      <c r="S541" s="2" t="str">
        <f t="shared" si="169"/>
        <v>kai</v>
      </c>
      <c r="T541" s="2" t="str">
        <f t="shared" si="170"/>
        <v>uri</v>
      </c>
      <c r="U541" s="2" t="str">
        <f t="shared" si="171"/>
        <v/>
      </c>
      <c r="V541" s="2" t="str">
        <f t="shared" si="172"/>
        <v/>
      </c>
      <c r="W541" s="2" t="str">
        <f t="shared" si="156"/>
        <v/>
      </c>
      <c r="X541" s="2">
        <f t="shared" si="173"/>
        <v>99.16</v>
      </c>
      <c r="Y541" s="6">
        <f t="shared" si="161"/>
        <v>1246000</v>
      </c>
      <c r="Z541" s="6">
        <f t="shared" si="162"/>
        <v>0</v>
      </c>
      <c r="AA541" s="4">
        <f>SUM(P541:$P$1480)+$Z$25</f>
        <v>2053000.0000000014</v>
      </c>
      <c r="AB541" s="4">
        <f>SUM(V541:$W$1480)</f>
        <v>558223.67999999993</v>
      </c>
      <c r="AC541" s="4">
        <f t="shared" si="174"/>
        <v>807000.0000000014</v>
      </c>
    </row>
    <row r="542" spans="1:29" x14ac:dyDescent="0.15">
      <c r="A542" s="22">
        <v>3</v>
      </c>
      <c r="B542" s="1">
        <v>42342</v>
      </c>
      <c r="C542">
        <v>245.1</v>
      </c>
      <c r="D542">
        <v>249.2</v>
      </c>
      <c r="E542">
        <v>245.1</v>
      </c>
      <c r="F542">
        <v>247.9</v>
      </c>
      <c r="G542">
        <v>135547600</v>
      </c>
      <c r="H542" s="2">
        <f t="shared" si="163"/>
        <v>33602250040</v>
      </c>
      <c r="I542">
        <f t="shared" si="157"/>
        <v>-3.5</v>
      </c>
      <c r="J542" t="str">
        <f t="shared" si="164"/>
        <v>高値割、安値割</v>
      </c>
      <c r="L542">
        <f t="shared" si="158"/>
        <v>3.5</v>
      </c>
      <c r="M542">
        <f t="shared" si="165"/>
        <v>3.5</v>
      </c>
      <c r="N542">
        <f t="shared" si="166"/>
        <v>-3.5</v>
      </c>
      <c r="O542" s="2">
        <f t="shared" si="159"/>
        <v>5000</v>
      </c>
      <c r="P542" s="2">
        <f t="shared" si="167"/>
        <v>17500</v>
      </c>
      <c r="Q542" s="2">
        <f t="shared" si="160"/>
        <v>1257000</v>
      </c>
      <c r="R542" s="2" t="str">
        <f t="shared" si="168"/>
        <v>uri</v>
      </c>
      <c r="S542" s="2" t="str">
        <f t="shared" si="169"/>
        <v>kai</v>
      </c>
      <c r="T542" s="2" t="str">
        <f t="shared" si="170"/>
        <v>uri</v>
      </c>
      <c r="U542" s="2">
        <f t="shared" si="171"/>
        <v>1257000</v>
      </c>
      <c r="V542" s="2">
        <f t="shared" si="172"/>
        <v>1512</v>
      </c>
      <c r="W542" s="2" t="str">
        <f t="shared" si="156"/>
        <v/>
      </c>
      <c r="X542" s="2">
        <f t="shared" si="173"/>
        <v>201.12</v>
      </c>
      <c r="Y542" s="6">
        <f t="shared" si="161"/>
        <v>1239500</v>
      </c>
      <c r="Z542" s="6">
        <f t="shared" si="162"/>
        <v>0</v>
      </c>
      <c r="AA542" s="4">
        <f>SUM(P542:$P$1480)+$Z$25</f>
        <v>2059500.0000000009</v>
      </c>
      <c r="AB542" s="4">
        <f>SUM(V542:$W$1480)</f>
        <v>558223.67999999993</v>
      </c>
      <c r="AC542" s="4">
        <f t="shared" si="174"/>
        <v>820000.00000000093</v>
      </c>
    </row>
    <row r="543" spans="1:29" x14ac:dyDescent="0.15">
      <c r="A543" s="22">
        <v>3</v>
      </c>
      <c r="B543" s="1">
        <v>42341</v>
      </c>
      <c r="C543">
        <v>251.6</v>
      </c>
      <c r="D543">
        <v>252.7</v>
      </c>
      <c r="E543">
        <v>248.5</v>
      </c>
      <c r="F543">
        <v>251.4</v>
      </c>
      <c r="G543">
        <v>113073100</v>
      </c>
      <c r="H543" s="2">
        <f t="shared" si="163"/>
        <v>28426577340</v>
      </c>
      <c r="I543">
        <f t="shared" si="157"/>
        <v>-0.59999999999999432</v>
      </c>
      <c r="J543" t="str">
        <f t="shared" si="164"/>
        <v>高値割、安値割</v>
      </c>
      <c r="L543">
        <f t="shared" si="158"/>
        <v>-0.59999999999999432</v>
      </c>
      <c r="M543">
        <f t="shared" si="165"/>
        <v>-0.59999999999999432</v>
      </c>
      <c r="N543">
        <f t="shared" si="166"/>
        <v>0.59999999999999432</v>
      </c>
      <c r="O543" s="2">
        <f t="shared" si="159"/>
        <v>5000</v>
      </c>
      <c r="P543" s="2">
        <f t="shared" si="167"/>
        <v>-2999.9999999999718</v>
      </c>
      <c r="Q543" s="2">
        <f t="shared" si="160"/>
        <v>1260000</v>
      </c>
      <c r="R543" s="2" t="str">
        <f t="shared" si="168"/>
        <v>kai</v>
      </c>
      <c r="S543" s="2" t="str">
        <f t="shared" si="169"/>
        <v>uri</v>
      </c>
      <c r="T543" s="2" t="str">
        <f t="shared" si="170"/>
        <v>kai</v>
      </c>
      <c r="U543" s="2" t="str">
        <f t="shared" si="171"/>
        <v/>
      </c>
      <c r="V543" s="2" t="str">
        <f t="shared" si="172"/>
        <v/>
      </c>
      <c r="W543" s="2">
        <f t="shared" si="156"/>
        <v>100.8</v>
      </c>
      <c r="X543" s="2" t="str">
        <f t="shared" si="173"/>
        <v/>
      </c>
      <c r="Y543" s="6">
        <f t="shared" si="161"/>
        <v>1257000</v>
      </c>
      <c r="Z543" s="6">
        <f t="shared" si="162"/>
        <v>0</v>
      </c>
      <c r="AA543" s="4">
        <f>SUM(P543:$P$1480)+$Z$25</f>
        <v>2042000.0000000014</v>
      </c>
      <c r="AB543" s="4">
        <f>SUM(V543:$W$1480)</f>
        <v>556711.67999999993</v>
      </c>
      <c r="AC543" s="4">
        <f t="shared" si="174"/>
        <v>785000.0000000014</v>
      </c>
    </row>
    <row r="544" spans="1:29" x14ac:dyDescent="0.15">
      <c r="A544" s="22">
        <v>3</v>
      </c>
      <c r="B544" s="1">
        <v>42340</v>
      </c>
      <c r="C544">
        <v>251.7</v>
      </c>
      <c r="D544">
        <v>253.5</v>
      </c>
      <c r="E544">
        <v>251.1</v>
      </c>
      <c r="F544">
        <v>252</v>
      </c>
      <c r="G544">
        <v>85560000</v>
      </c>
      <c r="H544" s="2">
        <f t="shared" si="163"/>
        <v>21561120000</v>
      </c>
      <c r="I544">
        <f t="shared" si="157"/>
        <v>-0.59999999999999432</v>
      </c>
      <c r="J544" t="str">
        <f t="shared" si="164"/>
        <v>高値超、安値超</v>
      </c>
      <c r="L544">
        <f t="shared" si="158"/>
        <v>-0.59999999999999432</v>
      </c>
      <c r="M544">
        <f t="shared" si="165"/>
        <v>-0.59999999999999432</v>
      </c>
      <c r="N544">
        <f t="shared" si="166"/>
        <v>0.59999999999999432</v>
      </c>
      <c r="O544" s="2">
        <f t="shared" si="159"/>
        <v>5000</v>
      </c>
      <c r="P544" s="2">
        <f t="shared" si="167"/>
        <v>-2999.9999999999718</v>
      </c>
      <c r="Q544" s="2">
        <f t="shared" si="160"/>
        <v>1263000</v>
      </c>
      <c r="R544" s="2" t="str">
        <f t="shared" si="168"/>
        <v>kai</v>
      </c>
      <c r="S544" s="2" t="str">
        <f t="shared" si="169"/>
        <v>uri</v>
      </c>
      <c r="T544" s="2" t="str">
        <f t="shared" si="170"/>
        <v>kai</v>
      </c>
      <c r="U544" s="2">
        <f t="shared" si="171"/>
        <v>1263000</v>
      </c>
      <c r="V544" s="2">
        <f t="shared" si="172"/>
        <v>1512</v>
      </c>
      <c r="W544" s="2">
        <f t="shared" si="156"/>
        <v>202.08</v>
      </c>
      <c r="X544" s="2" t="str">
        <f t="shared" si="173"/>
        <v/>
      </c>
      <c r="Y544" s="6">
        <f t="shared" si="161"/>
        <v>1260000</v>
      </c>
      <c r="Z544" s="6">
        <f t="shared" si="162"/>
        <v>0</v>
      </c>
      <c r="AA544" s="4">
        <f>SUM(P544:$P$1480)+$Z$25</f>
        <v>2045000.0000000014</v>
      </c>
      <c r="AB544" s="4">
        <f>SUM(V544:$W$1480)</f>
        <v>556610.88</v>
      </c>
      <c r="AC544" s="4">
        <f t="shared" si="174"/>
        <v>785000.0000000014</v>
      </c>
    </row>
    <row r="545" spans="1:29" x14ac:dyDescent="0.15">
      <c r="A545" s="22">
        <v>3</v>
      </c>
      <c r="B545" s="1">
        <v>42339</v>
      </c>
      <c r="C545">
        <v>249.7</v>
      </c>
      <c r="D545">
        <v>252.7</v>
      </c>
      <c r="E545">
        <v>249.2</v>
      </c>
      <c r="F545">
        <v>252.6</v>
      </c>
      <c r="G545">
        <v>118803000</v>
      </c>
      <c r="H545" s="2">
        <f t="shared" si="163"/>
        <v>30009637800</v>
      </c>
      <c r="I545">
        <f t="shared" si="157"/>
        <v>4.0999999999999943</v>
      </c>
      <c r="J545" t="str">
        <f t="shared" si="164"/>
        <v>高値超、安値超</v>
      </c>
      <c r="L545">
        <f t="shared" si="158"/>
        <v>-4.0999999999999943</v>
      </c>
      <c r="M545">
        <f t="shared" si="165"/>
        <v>-4.0999999999999943</v>
      </c>
      <c r="N545">
        <f t="shared" si="166"/>
        <v>4.0999999999999943</v>
      </c>
      <c r="O545" s="2">
        <f t="shared" si="159"/>
        <v>5000</v>
      </c>
      <c r="P545" s="2">
        <f t="shared" si="167"/>
        <v>-20499.999999999971</v>
      </c>
      <c r="Q545" s="2">
        <f t="shared" si="160"/>
        <v>1242500</v>
      </c>
      <c r="R545" s="2" t="str">
        <f t="shared" si="168"/>
        <v>uri</v>
      </c>
      <c r="S545" s="2" t="str">
        <f t="shared" si="169"/>
        <v>kai</v>
      </c>
      <c r="T545" s="2" t="str">
        <f t="shared" si="170"/>
        <v>uri</v>
      </c>
      <c r="U545" s="2" t="str">
        <f t="shared" si="171"/>
        <v/>
      </c>
      <c r="V545" s="2" t="str">
        <f t="shared" si="172"/>
        <v/>
      </c>
      <c r="W545" s="2" t="str">
        <f t="shared" ref="W545:W608" si="175">IF(AND(T546&lt;&gt;"kai",T545="kai"),Q545*2%/250*2,IF(AND(T546="kai",T545="kai"),Q545*2%/250,""))</f>
        <v/>
      </c>
      <c r="X545" s="2">
        <f t="shared" si="173"/>
        <v>99.4</v>
      </c>
      <c r="Y545" s="6">
        <f t="shared" si="161"/>
        <v>1263000</v>
      </c>
      <c r="Z545" s="6">
        <f t="shared" si="162"/>
        <v>0</v>
      </c>
      <c r="AA545" s="4">
        <f>SUM(P545:$P$1480)+$Z$25</f>
        <v>2048000.0000000009</v>
      </c>
      <c r="AB545" s="4">
        <f>SUM(V545:$W$1480)</f>
        <v>554896.79999999981</v>
      </c>
      <c r="AC545" s="4">
        <f t="shared" si="174"/>
        <v>785000.00000000093</v>
      </c>
    </row>
    <row r="546" spans="1:29" x14ac:dyDescent="0.15">
      <c r="A546" s="22">
        <v>3</v>
      </c>
      <c r="B546" s="1">
        <v>42338</v>
      </c>
      <c r="C546">
        <v>250.6</v>
      </c>
      <c r="D546">
        <v>250.7</v>
      </c>
      <c r="E546">
        <v>248.4</v>
      </c>
      <c r="F546">
        <v>248.5</v>
      </c>
      <c r="G546">
        <v>115847700</v>
      </c>
      <c r="H546" s="2">
        <f t="shared" si="163"/>
        <v>28788153450</v>
      </c>
      <c r="I546">
        <f t="shared" si="157"/>
        <v>-2.9000000000000057</v>
      </c>
      <c r="J546" t="str">
        <f t="shared" si="164"/>
        <v>高値割、安値割</v>
      </c>
      <c r="L546">
        <f t="shared" si="158"/>
        <v>2.9000000000000057</v>
      </c>
      <c r="M546">
        <f t="shared" si="165"/>
        <v>2.9000000000000057</v>
      </c>
      <c r="N546">
        <f t="shared" si="166"/>
        <v>-2.9000000000000057</v>
      </c>
      <c r="O546" s="2">
        <f t="shared" si="159"/>
        <v>5000</v>
      </c>
      <c r="P546" s="2">
        <f t="shared" si="167"/>
        <v>14500.000000000029</v>
      </c>
      <c r="Q546" s="2">
        <f t="shared" si="160"/>
        <v>1257000</v>
      </c>
      <c r="R546" s="2" t="str">
        <f t="shared" si="168"/>
        <v>uri</v>
      </c>
      <c r="S546" s="2" t="str">
        <f t="shared" si="169"/>
        <v>kai</v>
      </c>
      <c r="T546" s="2" t="str">
        <f t="shared" si="170"/>
        <v>uri</v>
      </c>
      <c r="U546" s="2">
        <f t="shared" si="171"/>
        <v>1257000</v>
      </c>
      <c r="V546" s="2">
        <f t="shared" si="172"/>
        <v>1512</v>
      </c>
      <c r="W546" s="2" t="str">
        <f t="shared" si="175"/>
        <v/>
      </c>
      <c r="X546" s="2">
        <f t="shared" si="173"/>
        <v>201.12</v>
      </c>
      <c r="Y546" s="6">
        <f t="shared" si="161"/>
        <v>1242500</v>
      </c>
      <c r="Z546" s="6">
        <f t="shared" si="162"/>
        <v>0</v>
      </c>
      <c r="AA546" s="4">
        <f>SUM(P546:$P$1480)+$Z$25</f>
        <v>2068500.0000000009</v>
      </c>
      <c r="AB546" s="4">
        <f>SUM(V546:$W$1480)</f>
        <v>554896.79999999981</v>
      </c>
      <c r="AC546" s="4">
        <f t="shared" si="174"/>
        <v>826000.00000000093</v>
      </c>
    </row>
    <row r="547" spans="1:29" x14ac:dyDescent="0.15">
      <c r="A547" s="22">
        <v>3</v>
      </c>
      <c r="B547" s="1">
        <v>42335</v>
      </c>
      <c r="C547">
        <v>253.9</v>
      </c>
      <c r="D547">
        <v>254.8</v>
      </c>
      <c r="E547">
        <v>250.8</v>
      </c>
      <c r="F547">
        <v>251.4</v>
      </c>
      <c r="G547">
        <v>114705600</v>
      </c>
      <c r="H547" s="2">
        <f t="shared" si="163"/>
        <v>28836987840</v>
      </c>
      <c r="I547">
        <f t="shared" si="157"/>
        <v>-3.0999999999999943</v>
      </c>
      <c r="J547" t="str">
        <f t="shared" si="164"/>
        <v>高値割、安値割</v>
      </c>
      <c r="L547">
        <f t="shared" si="158"/>
        <v>-3.0999999999999943</v>
      </c>
      <c r="M547">
        <f t="shared" si="165"/>
        <v>-3.0999999999999943</v>
      </c>
      <c r="N547">
        <f t="shared" si="166"/>
        <v>-3.0999999999999943</v>
      </c>
      <c r="O547" s="2">
        <f t="shared" si="159"/>
        <v>5000</v>
      </c>
      <c r="P547" s="2">
        <f t="shared" si="167"/>
        <v>-15499.999999999971</v>
      </c>
      <c r="Q547" s="2">
        <f t="shared" si="160"/>
        <v>1272500</v>
      </c>
      <c r="R547" s="2" t="str">
        <f t="shared" si="168"/>
        <v>kai</v>
      </c>
      <c r="S547" s="2" t="str">
        <f t="shared" si="169"/>
        <v>kai</v>
      </c>
      <c r="T547" s="2" t="str">
        <f t="shared" si="170"/>
        <v>kai</v>
      </c>
      <c r="U547" s="2">
        <f t="shared" si="171"/>
        <v>1272500</v>
      </c>
      <c r="V547" s="2">
        <f t="shared" si="172"/>
        <v>1512</v>
      </c>
      <c r="W547" s="2">
        <f t="shared" si="175"/>
        <v>203.6</v>
      </c>
      <c r="X547" s="2" t="str">
        <f t="shared" si="173"/>
        <v/>
      </c>
      <c r="Y547" s="6">
        <f t="shared" si="161"/>
        <v>1257000</v>
      </c>
      <c r="Z547" s="6">
        <f t="shared" si="162"/>
        <v>0</v>
      </c>
      <c r="AA547" s="4">
        <f>SUM(P547:$P$1480)+$Z$25</f>
        <v>2054000.0000000009</v>
      </c>
      <c r="AB547" s="4">
        <f>SUM(V547:$W$1480)</f>
        <v>553384.79999999993</v>
      </c>
      <c r="AC547" s="4">
        <f t="shared" si="174"/>
        <v>797000.00000000093</v>
      </c>
    </row>
    <row r="548" spans="1:29" x14ac:dyDescent="0.15">
      <c r="A548" s="22">
        <v>3</v>
      </c>
      <c r="B548" s="1">
        <v>42334</v>
      </c>
      <c r="C548">
        <v>254.7</v>
      </c>
      <c r="D548">
        <v>256.7</v>
      </c>
      <c r="E548">
        <v>253.8</v>
      </c>
      <c r="F548">
        <v>254.5</v>
      </c>
      <c r="G548">
        <v>100729000</v>
      </c>
      <c r="H548" s="2">
        <f t="shared" si="163"/>
        <v>25635530500</v>
      </c>
      <c r="I548">
        <f t="shared" si="157"/>
        <v>1.1999999999999886</v>
      </c>
      <c r="J548" t="str">
        <f t="shared" si="164"/>
        <v/>
      </c>
      <c r="L548">
        <f t="shared" si="158"/>
        <v>-1.1999999999999886</v>
      </c>
      <c r="M548">
        <f t="shared" si="165"/>
        <v>-1.1999999999999886</v>
      </c>
      <c r="N548">
        <f t="shared" si="166"/>
        <v>1.1999999999999886</v>
      </c>
      <c r="O548" s="2">
        <f t="shared" si="159"/>
        <v>5000</v>
      </c>
      <c r="P548" s="2">
        <f t="shared" si="167"/>
        <v>-5999.9999999999436</v>
      </c>
      <c r="Q548" s="2">
        <f t="shared" si="160"/>
        <v>1266500</v>
      </c>
      <c r="R548" s="2" t="str">
        <f t="shared" si="168"/>
        <v>uri</v>
      </c>
      <c r="S548" s="2" t="str">
        <f t="shared" si="169"/>
        <v>kai</v>
      </c>
      <c r="T548" s="2" t="str">
        <f t="shared" si="170"/>
        <v>uri</v>
      </c>
      <c r="U548" s="2">
        <f t="shared" si="171"/>
        <v>1266500</v>
      </c>
      <c r="V548" s="2">
        <f t="shared" si="172"/>
        <v>1512</v>
      </c>
      <c r="W548" s="2" t="str">
        <f t="shared" si="175"/>
        <v/>
      </c>
      <c r="X548" s="2">
        <f t="shared" si="173"/>
        <v>202.64</v>
      </c>
      <c r="Y548" s="6">
        <f t="shared" si="161"/>
        <v>1272500</v>
      </c>
      <c r="Z548" s="6">
        <f t="shared" si="162"/>
        <v>0</v>
      </c>
      <c r="AA548" s="4">
        <f>SUM(P548:$P$1480)+$Z$25</f>
        <v>2069500.0000000009</v>
      </c>
      <c r="AB548" s="4">
        <f>SUM(V548:$W$1480)</f>
        <v>551669.19999999984</v>
      </c>
      <c r="AC548" s="4">
        <f t="shared" si="174"/>
        <v>797000.00000000093</v>
      </c>
    </row>
    <row r="549" spans="1:29" x14ac:dyDescent="0.15">
      <c r="A549" s="22">
        <v>3</v>
      </c>
      <c r="B549" s="1">
        <v>42333</v>
      </c>
      <c r="C549">
        <v>256.5</v>
      </c>
      <c r="D549">
        <v>256.89999999999998</v>
      </c>
      <c r="E549">
        <v>252.5</v>
      </c>
      <c r="F549">
        <v>253.3</v>
      </c>
      <c r="G549">
        <v>143059900</v>
      </c>
      <c r="H549" s="2">
        <f t="shared" si="163"/>
        <v>36237072670</v>
      </c>
      <c r="I549">
        <f t="shared" si="157"/>
        <v>-5.0999999999999659</v>
      </c>
      <c r="J549" t="str">
        <f t="shared" si="164"/>
        <v>高値割、安値割</v>
      </c>
      <c r="L549">
        <f t="shared" si="158"/>
        <v>-5.0999999999999659</v>
      </c>
      <c r="M549">
        <f t="shared" si="165"/>
        <v>-5.0999999999999659</v>
      </c>
      <c r="N549">
        <f t="shared" si="166"/>
        <v>-5.0999999999999659</v>
      </c>
      <c r="O549" s="2">
        <f t="shared" si="159"/>
        <v>5000</v>
      </c>
      <c r="P549" s="2">
        <f t="shared" si="167"/>
        <v>-25499.999999999829</v>
      </c>
      <c r="Q549" s="2">
        <f t="shared" si="160"/>
        <v>1292000</v>
      </c>
      <c r="R549" s="2" t="str">
        <f t="shared" si="168"/>
        <v>kai</v>
      </c>
      <c r="S549" s="2" t="str">
        <f t="shared" si="169"/>
        <v>kai</v>
      </c>
      <c r="T549" s="2" t="str">
        <f t="shared" si="170"/>
        <v>kai</v>
      </c>
      <c r="U549" s="2">
        <f t="shared" si="171"/>
        <v>1292000</v>
      </c>
      <c r="V549" s="2">
        <f t="shared" si="172"/>
        <v>1512</v>
      </c>
      <c r="W549" s="2">
        <f t="shared" si="175"/>
        <v>206.72</v>
      </c>
      <c r="X549" s="2" t="str">
        <f t="shared" si="173"/>
        <v/>
      </c>
      <c r="Y549" s="6">
        <f t="shared" si="161"/>
        <v>1266500</v>
      </c>
      <c r="Z549" s="6">
        <f t="shared" si="162"/>
        <v>0</v>
      </c>
      <c r="AA549" s="4">
        <f>SUM(P549:$P$1480)+$Z$25</f>
        <v>2075500.0000000009</v>
      </c>
      <c r="AB549" s="4">
        <f>SUM(V549:$W$1480)</f>
        <v>550157.19999999984</v>
      </c>
      <c r="AC549" s="4">
        <f t="shared" si="174"/>
        <v>809000.00000000093</v>
      </c>
    </row>
    <row r="550" spans="1:29" x14ac:dyDescent="0.15">
      <c r="A550" s="22">
        <v>3</v>
      </c>
      <c r="B550" s="1">
        <v>42332</v>
      </c>
      <c r="C550">
        <v>260</v>
      </c>
      <c r="D550">
        <v>260.2</v>
      </c>
      <c r="E550">
        <v>257.5</v>
      </c>
      <c r="F550">
        <v>258.39999999999998</v>
      </c>
      <c r="G550">
        <v>114860500</v>
      </c>
      <c r="H550" s="2">
        <f t="shared" si="163"/>
        <v>29679953199.999996</v>
      </c>
      <c r="I550">
        <f t="shared" si="157"/>
        <v>-2.7000000000000455</v>
      </c>
      <c r="J550" t="str">
        <f t="shared" si="164"/>
        <v/>
      </c>
      <c r="L550">
        <f t="shared" si="158"/>
        <v>2.7000000000000455</v>
      </c>
      <c r="M550">
        <f t="shared" si="165"/>
        <v>2.7000000000000455</v>
      </c>
      <c r="N550">
        <f t="shared" si="166"/>
        <v>-2.7000000000000455</v>
      </c>
      <c r="O550" s="2">
        <f t="shared" si="159"/>
        <v>5000</v>
      </c>
      <c r="P550" s="2">
        <f t="shared" si="167"/>
        <v>13500.000000000227</v>
      </c>
      <c r="Q550" s="2">
        <f t="shared" si="160"/>
        <v>1305500</v>
      </c>
      <c r="R550" s="2" t="str">
        <f t="shared" si="168"/>
        <v>uri</v>
      </c>
      <c r="S550" s="2" t="str">
        <f t="shared" si="169"/>
        <v>kai</v>
      </c>
      <c r="T550" s="2" t="str">
        <f t="shared" si="170"/>
        <v>uri</v>
      </c>
      <c r="U550" s="2">
        <f t="shared" si="171"/>
        <v>1305500</v>
      </c>
      <c r="V550" s="2">
        <f t="shared" si="172"/>
        <v>1512</v>
      </c>
      <c r="W550" s="2" t="str">
        <f t="shared" si="175"/>
        <v/>
      </c>
      <c r="X550" s="2">
        <f t="shared" si="173"/>
        <v>208.88</v>
      </c>
      <c r="Y550" s="6">
        <f t="shared" si="161"/>
        <v>1292000</v>
      </c>
      <c r="Z550" s="6">
        <f t="shared" si="162"/>
        <v>0</v>
      </c>
      <c r="AA550" s="4">
        <f>SUM(P550:$P$1480)+$Z$25</f>
        <v>2101000.0000000005</v>
      </c>
      <c r="AB550" s="4">
        <f>SUM(V550:$W$1480)</f>
        <v>548438.47999999986</v>
      </c>
      <c r="AC550" s="4">
        <f t="shared" si="174"/>
        <v>809000.00000000047</v>
      </c>
    </row>
    <row r="551" spans="1:29" x14ac:dyDescent="0.15">
      <c r="A551" s="22">
        <v>3</v>
      </c>
      <c r="B551" s="1">
        <v>42328</v>
      </c>
      <c r="C551">
        <v>259.39999999999998</v>
      </c>
      <c r="D551">
        <v>261.10000000000002</v>
      </c>
      <c r="E551">
        <v>257</v>
      </c>
      <c r="F551">
        <v>261.10000000000002</v>
      </c>
      <c r="G551">
        <v>89764500</v>
      </c>
      <c r="H551" s="2">
        <f t="shared" si="163"/>
        <v>23437510950.000004</v>
      </c>
      <c r="I551">
        <f t="shared" si="157"/>
        <v>0.70000000000004547</v>
      </c>
      <c r="J551" t="str">
        <f t="shared" si="164"/>
        <v>高値割、安値割</v>
      </c>
      <c r="L551">
        <f t="shared" si="158"/>
        <v>0.70000000000004547</v>
      </c>
      <c r="M551">
        <f t="shared" si="165"/>
        <v>0.70000000000004547</v>
      </c>
      <c r="N551">
        <f t="shared" si="166"/>
        <v>-0.70000000000004547</v>
      </c>
      <c r="O551" s="2">
        <f t="shared" si="159"/>
        <v>5000</v>
      </c>
      <c r="P551" s="2">
        <f t="shared" si="167"/>
        <v>3500.0000000002274</v>
      </c>
      <c r="Q551" s="2">
        <f t="shared" si="160"/>
        <v>1302000</v>
      </c>
      <c r="R551" s="2" t="str">
        <f t="shared" si="168"/>
        <v>kai</v>
      </c>
      <c r="S551" s="2" t="str">
        <f t="shared" si="169"/>
        <v>uri</v>
      </c>
      <c r="T551" s="2" t="str">
        <f t="shared" si="170"/>
        <v>kai</v>
      </c>
      <c r="U551" s="2" t="str">
        <f t="shared" si="171"/>
        <v/>
      </c>
      <c r="V551" s="2" t="str">
        <f t="shared" si="172"/>
        <v/>
      </c>
      <c r="W551" s="2">
        <f t="shared" si="175"/>
        <v>104.16</v>
      </c>
      <c r="X551" s="2" t="str">
        <f t="shared" si="173"/>
        <v/>
      </c>
      <c r="Y551" s="6">
        <f t="shared" si="161"/>
        <v>1305500</v>
      </c>
      <c r="Z551" s="6">
        <f t="shared" si="162"/>
        <v>0</v>
      </c>
      <c r="AA551" s="4">
        <f>SUM(P551:$P$1480)+$Z$25</f>
        <v>2087500.0000000005</v>
      </c>
      <c r="AB551" s="4">
        <f>SUM(V551:$W$1480)</f>
        <v>546926.47999999963</v>
      </c>
      <c r="AC551" s="4">
        <f t="shared" si="174"/>
        <v>782000.00000000047</v>
      </c>
    </row>
    <row r="552" spans="1:29" x14ac:dyDescent="0.15">
      <c r="A552" s="22">
        <v>3</v>
      </c>
      <c r="B552" s="1">
        <v>42327</v>
      </c>
      <c r="C552">
        <v>262.2</v>
      </c>
      <c r="D552">
        <v>263.2</v>
      </c>
      <c r="E552">
        <v>259.60000000000002</v>
      </c>
      <c r="F552">
        <v>260.39999999999998</v>
      </c>
      <c r="G552">
        <v>180573500</v>
      </c>
      <c r="H552" s="2">
        <f t="shared" si="163"/>
        <v>47021339399.999992</v>
      </c>
      <c r="I552">
        <f t="shared" si="157"/>
        <v>0.39999999999997726</v>
      </c>
      <c r="J552" t="str">
        <f t="shared" si="164"/>
        <v>高値超、安値超</v>
      </c>
      <c r="L552">
        <f t="shared" si="158"/>
        <v>0.39999999999997726</v>
      </c>
      <c r="M552">
        <f t="shared" si="165"/>
        <v>0.39999999999997726</v>
      </c>
      <c r="N552">
        <f t="shared" si="166"/>
        <v>0.39999999999997726</v>
      </c>
      <c r="O552" s="2">
        <f t="shared" si="159"/>
        <v>5000</v>
      </c>
      <c r="P552" s="2">
        <f t="shared" si="167"/>
        <v>1999.9999999998863</v>
      </c>
      <c r="Q552" s="2">
        <f t="shared" si="160"/>
        <v>1300000</v>
      </c>
      <c r="R552" s="2" t="str">
        <f t="shared" si="168"/>
        <v>kai</v>
      </c>
      <c r="S552" s="2" t="str">
        <f t="shared" si="169"/>
        <v>kai</v>
      </c>
      <c r="T552" s="2" t="str">
        <f t="shared" si="170"/>
        <v>kai</v>
      </c>
      <c r="U552" s="2" t="str">
        <f t="shared" si="171"/>
        <v/>
      </c>
      <c r="V552" s="2" t="str">
        <f t="shared" si="172"/>
        <v/>
      </c>
      <c r="W552" s="2">
        <f t="shared" si="175"/>
        <v>104</v>
      </c>
      <c r="X552" s="2" t="str">
        <f t="shared" si="173"/>
        <v/>
      </c>
      <c r="Y552" s="6">
        <f t="shared" si="161"/>
        <v>1302000</v>
      </c>
      <c r="Z552" s="6">
        <f t="shared" si="162"/>
        <v>0</v>
      </c>
      <c r="AA552" s="4">
        <f>SUM(P552:$P$1480)+$Z$25</f>
        <v>2084000.0000000005</v>
      </c>
      <c r="AB552" s="4">
        <f>SUM(V552:$W$1480)</f>
        <v>546822.31999999972</v>
      </c>
      <c r="AC552" s="4">
        <f t="shared" si="174"/>
        <v>782000.00000000047</v>
      </c>
    </row>
    <row r="553" spans="1:29" x14ac:dyDescent="0.15">
      <c r="A553" s="22">
        <v>3</v>
      </c>
      <c r="B553" s="1">
        <v>42326</v>
      </c>
      <c r="C553">
        <v>259.2</v>
      </c>
      <c r="D553">
        <v>261</v>
      </c>
      <c r="E553">
        <v>258.60000000000002</v>
      </c>
      <c r="F553">
        <v>260</v>
      </c>
      <c r="G553">
        <v>146369200</v>
      </c>
      <c r="H553" s="2">
        <f t="shared" si="163"/>
        <v>38055992000</v>
      </c>
      <c r="I553">
        <f t="shared" si="157"/>
        <v>1.8999999999999773</v>
      </c>
      <c r="J553" t="str">
        <f t="shared" si="164"/>
        <v/>
      </c>
      <c r="L553">
        <f t="shared" si="158"/>
        <v>1.8999999999999773</v>
      </c>
      <c r="M553">
        <f t="shared" si="165"/>
        <v>1.8999999999999773</v>
      </c>
      <c r="N553">
        <f t="shared" si="166"/>
        <v>-1.8999999999999773</v>
      </c>
      <c r="O553" s="2">
        <f t="shared" si="159"/>
        <v>5000</v>
      </c>
      <c r="P553" s="2">
        <f t="shared" si="167"/>
        <v>9499.9999999998872</v>
      </c>
      <c r="Q553" s="2">
        <f t="shared" si="160"/>
        <v>1290500</v>
      </c>
      <c r="R553" s="2" t="str">
        <f t="shared" si="168"/>
        <v>kai</v>
      </c>
      <c r="S553" s="2" t="str">
        <f t="shared" si="169"/>
        <v>uri</v>
      </c>
      <c r="T553" s="2" t="str">
        <f t="shared" si="170"/>
        <v>kai</v>
      </c>
      <c r="U553" s="2" t="str">
        <f t="shared" si="171"/>
        <v/>
      </c>
      <c r="V553" s="2" t="str">
        <f t="shared" si="172"/>
        <v/>
      </c>
      <c r="W553" s="2">
        <f t="shared" si="175"/>
        <v>103.24</v>
      </c>
      <c r="X553" s="2" t="str">
        <f t="shared" si="173"/>
        <v/>
      </c>
      <c r="Y553" s="6">
        <f t="shared" si="161"/>
        <v>1300000</v>
      </c>
      <c r="Z553" s="6">
        <f t="shared" si="162"/>
        <v>0</v>
      </c>
      <c r="AA553" s="4">
        <f>SUM(P553:$P$1480)+$Z$25</f>
        <v>2082000.0000000005</v>
      </c>
      <c r="AB553" s="4">
        <f>SUM(V553:$W$1480)</f>
        <v>546718.31999999972</v>
      </c>
      <c r="AC553" s="4">
        <f t="shared" si="174"/>
        <v>782000.00000000047</v>
      </c>
    </row>
    <row r="554" spans="1:29" x14ac:dyDescent="0.15">
      <c r="A554" s="22">
        <v>3</v>
      </c>
      <c r="B554" s="1">
        <v>42325</v>
      </c>
      <c r="C554">
        <v>260</v>
      </c>
      <c r="D554">
        <v>261.7</v>
      </c>
      <c r="E554">
        <v>258</v>
      </c>
      <c r="F554">
        <v>258.10000000000002</v>
      </c>
      <c r="G554">
        <v>192687100</v>
      </c>
      <c r="H554" s="2">
        <f t="shared" si="163"/>
        <v>49732540510.000008</v>
      </c>
      <c r="I554">
        <f t="shared" si="157"/>
        <v>0.70000000000004547</v>
      </c>
      <c r="J554" t="str">
        <f t="shared" si="164"/>
        <v>高値超、安値超</v>
      </c>
      <c r="L554">
        <f t="shared" si="158"/>
        <v>0.70000000000004547</v>
      </c>
      <c r="M554">
        <f t="shared" si="165"/>
        <v>0.70000000000004547</v>
      </c>
      <c r="N554">
        <f t="shared" si="166"/>
        <v>-0.70000000000004547</v>
      </c>
      <c r="O554" s="2">
        <f t="shared" si="159"/>
        <v>5000</v>
      </c>
      <c r="P554" s="2">
        <f t="shared" si="167"/>
        <v>3500.0000000002274</v>
      </c>
      <c r="Q554" s="2">
        <f t="shared" si="160"/>
        <v>1287000</v>
      </c>
      <c r="R554" s="2" t="str">
        <f t="shared" si="168"/>
        <v>kai</v>
      </c>
      <c r="S554" s="2" t="str">
        <f t="shared" si="169"/>
        <v>uri</v>
      </c>
      <c r="T554" s="2" t="str">
        <f t="shared" si="170"/>
        <v>kai</v>
      </c>
      <c r="U554" s="2">
        <f t="shared" si="171"/>
        <v>1287000</v>
      </c>
      <c r="V554" s="2">
        <f t="shared" si="172"/>
        <v>1512</v>
      </c>
      <c r="W554" s="2">
        <f t="shared" si="175"/>
        <v>205.92</v>
      </c>
      <c r="X554" s="2" t="str">
        <f t="shared" si="173"/>
        <v/>
      </c>
      <c r="Y554" s="6">
        <f t="shared" si="161"/>
        <v>1290500</v>
      </c>
      <c r="Z554" s="6">
        <f t="shared" si="162"/>
        <v>0</v>
      </c>
      <c r="AA554" s="4">
        <f>SUM(P554:$P$1480)+$Z$25</f>
        <v>2072500.0000000005</v>
      </c>
      <c r="AB554" s="4">
        <f>SUM(V554:$W$1480)</f>
        <v>546615.07999999973</v>
      </c>
      <c r="AC554" s="4">
        <f t="shared" si="174"/>
        <v>782000.00000000047</v>
      </c>
    </row>
    <row r="555" spans="1:29" x14ac:dyDescent="0.15">
      <c r="A555" s="22">
        <v>3</v>
      </c>
      <c r="B555" s="1">
        <v>42324</v>
      </c>
      <c r="C555">
        <v>254</v>
      </c>
      <c r="D555">
        <v>258.5</v>
      </c>
      <c r="E555">
        <v>253.6</v>
      </c>
      <c r="F555">
        <v>257.39999999999998</v>
      </c>
      <c r="G555">
        <v>126183700</v>
      </c>
      <c r="H555" s="2">
        <f t="shared" si="163"/>
        <v>32479684379.999996</v>
      </c>
      <c r="I555">
        <f t="shared" si="157"/>
        <v>0.5</v>
      </c>
      <c r="J555" t="str">
        <f t="shared" si="164"/>
        <v>高値超、安値超</v>
      </c>
      <c r="L555">
        <f t="shared" si="158"/>
        <v>-0.5</v>
      </c>
      <c r="M555">
        <f t="shared" si="165"/>
        <v>-0.5</v>
      </c>
      <c r="N555">
        <f t="shared" si="166"/>
        <v>0.5</v>
      </c>
      <c r="O555" s="2">
        <f t="shared" si="159"/>
        <v>5000</v>
      </c>
      <c r="P555" s="2">
        <f t="shared" si="167"/>
        <v>-2500</v>
      </c>
      <c r="Q555" s="2">
        <f t="shared" si="160"/>
        <v>1284500</v>
      </c>
      <c r="R555" s="2" t="str">
        <f t="shared" si="168"/>
        <v>uri</v>
      </c>
      <c r="S555" s="2" t="str">
        <f t="shared" si="169"/>
        <v>kai</v>
      </c>
      <c r="T555" s="2" t="str">
        <f t="shared" si="170"/>
        <v>uri</v>
      </c>
      <c r="U555" s="2">
        <f t="shared" si="171"/>
        <v>1284500</v>
      </c>
      <c r="V555" s="2">
        <f t="shared" si="172"/>
        <v>1512</v>
      </c>
      <c r="W555" s="2" t="str">
        <f t="shared" si="175"/>
        <v/>
      </c>
      <c r="X555" s="2">
        <f t="shared" si="173"/>
        <v>205.52</v>
      </c>
      <c r="Y555" s="6">
        <f t="shared" si="161"/>
        <v>1287000</v>
      </c>
      <c r="Z555" s="6">
        <f t="shared" si="162"/>
        <v>0</v>
      </c>
      <c r="AA555" s="4">
        <f>SUM(P555:$P$1480)+$Z$25</f>
        <v>2069000.0000000005</v>
      </c>
      <c r="AB555" s="4">
        <f>SUM(V555:$W$1480)</f>
        <v>544897.15999999968</v>
      </c>
      <c r="AC555" s="4">
        <f t="shared" si="174"/>
        <v>782000.00000000047</v>
      </c>
    </row>
    <row r="556" spans="1:29" x14ac:dyDescent="0.15">
      <c r="A556" s="22">
        <v>3</v>
      </c>
      <c r="B556" s="1">
        <v>42321</v>
      </c>
      <c r="C556">
        <v>254.5</v>
      </c>
      <c r="D556">
        <v>257.5</v>
      </c>
      <c r="E556">
        <v>253.3</v>
      </c>
      <c r="F556">
        <v>256.89999999999998</v>
      </c>
      <c r="G556">
        <v>148551700</v>
      </c>
      <c r="H556" s="2">
        <f t="shared" si="163"/>
        <v>38162931730</v>
      </c>
      <c r="I556">
        <f t="shared" si="157"/>
        <v>-0.20000000000004547</v>
      </c>
      <c r="J556" t="str">
        <f t="shared" si="164"/>
        <v>高値割、安値割</v>
      </c>
      <c r="L556">
        <f t="shared" si="158"/>
        <v>-0.20000000000004547</v>
      </c>
      <c r="M556">
        <f t="shared" si="165"/>
        <v>-0.20000000000004547</v>
      </c>
      <c r="N556">
        <f t="shared" si="166"/>
        <v>-0.20000000000004547</v>
      </c>
      <c r="O556" s="2">
        <f t="shared" si="159"/>
        <v>5000</v>
      </c>
      <c r="P556" s="2">
        <f t="shared" si="167"/>
        <v>-1000.0000000002274</v>
      </c>
      <c r="Q556" s="2">
        <f t="shared" si="160"/>
        <v>1285500</v>
      </c>
      <c r="R556" s="2" t="str">
        <f t="shared" si="168"/>
        <v>kai</v>
      </c>
      <c r="S556" s="2" t="str">
        <f t="shared" si="169"/>
        <v>kai</v>
      </c>
      <c r="T556" s="2" t="str">
        <f t="shared" si="170"/>
        <v>kai</v>
      </c>
      <c r="U556" s="2" t="str">
        <f t="shared" si="171"/>
        <v/>
      </c>
      <c r="V556" s="2" t="str">
        <f t="shared" si="172"/>
        <v/>
      </c>
      <c r="W556" s="2">
        <f t="shared" si="175"/>
        <v>102.84</v>
      </c>
      <c r="X556" s="2" t="str">
        <f t="shared" si="173"/>
        <v/>
      </c>
      <c r="Y556" s="6">
        <f t="shared" si="161"/>
        <v>1284500</v>
      </c>
      <c r="Z556" s="6">
        <f t="shared" si="162"/>
        <v>0</v>
      </c>
      <c r="AA556" s="4">
        <f>SUM(P556:$P$1480)+$Z$25</f>
        <v>2071500.0000000005</v>
      </c>
      <c r="AB556" s="4">
        <f>SUM(V556:$W$1480)</f>
        <v>543385.15999999968</v>
      </c>
      <c r="AC556" s="4">
        <f t="shared" si="174"/>
        <v>787000.00000000047</v>
      </c>
    </row>
    <row r="557" spans="1:29" x14ac:dyDescent="0.15">
      <c r="A557" s="22">
        <v>3</v>
      </c>
      <c r="B557" s="1">
        <v>42320</v>
      </c>
      <c r="C557">
        <v>258.10000000000002</v>
      </c>
      <c r="D557">
        <v>258.89999999999998</v>
      </c>
      <c r="E557">
        <v>256.5</v>
      </c>
      <c r="F557">
        <v>257.10000000000002</v>
      </c>
      <c r="G557">
        <v>160115800</v>
      </c>
      <c r="H557" s="2">
        <f t="shared" si="163"/>
        <v>41165772180</v>
      </c>
      <c r="I557">
        <f t="shared" si="157"/>
        <v>-1.5999999999999659</v>
      </c>
      <c r="J557" t="str">
        <f t="shared" si="164"/>
        <v/>
      </c>
      <c r="L557">
        <f t="shared" si="158"/>
        <v>-1.5999999999999659</v>
      </c>
      <c r="M557">
        <f t="shared" si="165"/>
        <v>-1.5999999999999659</v>
      </c>
      <c r="N557">
        <f t="shared" si="166"/>
        <v>1.5999999999999659</v>
      </c>
      <c r="O557" s="2">
        <f t="shared" si="159"/>
        <v>5000</v>
      </c>
      <c r="P557" s="2">
        <f t="shared" si="167"/>
        <v>-7999.999999999829</v>
      </c>
      <c r="Q557" s="2">
        <f t="shared" si="160"/>
        <v>1293500</v>
      </c>
      <c r="R557" s="2" t="str">
        <f t="shared" si="168"/>
        <v>kai</v>
      </c>
      <c r="S557" s="2" t="str">
        <f t="shared" si="169"/>
        <v>uri</v>
      </c>
      <c r="T557" s="2" t="str">
        <f t="shared" si="170"/>
        <v>kai</v>
      </c>
      <c r="U557" s="2" t="str">
        <f t="shared" si="171"/>
        <v/>
      </c>
      <c r="V557" s="2" t="str">
        <f t="shared" si="172"/>
        <v/>
      </c>
      <c r="W557" s="2">
        <f t="shared" si="175"/>
        <v>103.48</v>
      </c>
      <c r="X557" s="2" t="str">
        <f t="shared" si="173"/>
        <v/>
      </c>
      <c r="Y557" s="6">
        <f t="shared" si="161"/>
        <v>1285500</v>
      </c>
      <c r="Z557" s="6">
        <f t="shared" si="162"/>
        <v>0</v>
      </c>
      <c r="AA557" s="4">
        <f>SUM(P557:$P$1480)+$Z$25</f>
        <v>2072500.0000000005</v>
      </c>
      <c r="AB557" s="4">
        <f>SUM(V557:$W$1480)</f>
        <v>543282.31999999972</v>
      </c>
      <c r="AC557" s="4">
        <f t="shared" si="174"/>
        <v>787000.00000000047</v>
      </c>
    </row>
    <row r="558" spans="1:29" x14ac:dyDescent="0.15">
      <c r="A558" s="22">
        <v>3</v>
      </c>
      <c r="B558" s="1">
        <v>42319</v>
      </c>
      <c r="C558">
        <v>256.8</v>
      </c>
      <c r="D558">
        <v>259.3</v>
      </c>
      <c r="E558">
        <v>256.3</v>
      </c>
      <c r="F558">
        <v>258.7</v>
      </c>
      <c r="G558">
        <v>154896700</v>
      </c>
      <c r="H558" s="2">
        <f t="shared" si="163"/>
        <v>40071776290</v>
      </c>
      <c r="I558">
        <f t="shared" si="157"/>
        <v>0.80000000000001137</v>
      </c>
      <c r="J558" t="str">
        <f t="shared" si="164"/>
        <v>高値超、安値超</v>
      </c>
      <c r="L558">
        <f t="shared" si="158"/>
        <v>0.80000000000001137</v>
      </c>
      <c r="M558">
        <f t="shared" si="165"/>
        <v>0.80000000000001137</v>
      </c>
      <c r="N558">
        <f t="shared" si="166"/>
        <v>-0.80000000000001137</v>
      </c>
      <c r="O558" s="2">
        <f t="shared" si="159"/>
        <v>5000</v>
      </c>
      <c r="P558" s="2">
        <f t="shared" si="167"/>
        <v>4000.0000000000568</v>
      </c>
      <c r="Q558" s="2">
        <f t="shared" si="160"/>
        <v>1289500</v>
      </c>
      <c r="R558" s="2" t="str">
        <f t="shared" si="168"/>
        <v>kai</v>
      </c>
      <c r="S558" s="2" t="str">
        <f t="shared" si="169"/>
        <v>uri</v>
      </c>
      <c r="T558" s="2" t="str">
        <f t="shared" si="170"/>
        <v>kai</v>
      </c>
      <c r="U558" s="2" t="str">
        <f t="shared" si="171"/>
        <v/>
      </c>
      <c r="V558" s="2" t="str">
        <f t="shared" si="172"/>
        <v/>
      </c>
      <c r="W558" s="2">
        <f t="shared" si="175"/>
        <v>103.16</v>
      </c>
      <c r="X558" s="2" t="str">
        <f t="shared" si="173"/>
        <v/>
      </c>
      <c r="Y558" s="6">
        <f t="shared" si="161"/>
        <v>1293500</v>
      </c>
      <c r="Z558" s="6">
        <f t="shared" si="162"/>
        <v>0</v>
      </c>
      <c r="AA558" s="4">
        <f>SUM(P558:$P$1480)+$Z$25</f>
        <v>2080500.0000000005</v>
      </c>
      <c r="AB558" s="4">
        <f>SUM(V558:$W$1480)</f>
        <v>543178.83999999973</v>
      </c>
      <c r="AC558" s="4">
        <f t="shared" si="174"/>
        <v>787000.00000000047</v>
      </c>
    </row>
    <row r="559" spans="1:29" x14ac:dyDescent="0.15">
      <c r="A559" s="22">
        <v>3</v>
      </c>
      <c r="B559" s="1">
        <v>42318</v>
      </c>
      <c r="C559">
        <v>253</v>
      </c>
      <c r="D559">
        <v>258.8</v>
      </c>
      <c r="E559">
        <v>253</v>
      </c>
      <c r="F559">
        <v>257.89999999999998</v>
      </c>
      <c r="G559">
        <v>175194500</v>
      </c>
      <c r="H559" s="2">
        <f t="shared" si="163"/>
        <v>45182661549.999992</v>
      </c>
      <c r="I559">
        <f t="shared" si="157"/>
        <v>1.2999999999999545</v>
      </c>
      <c r="J559" t="str">
        <f t="shared" si="164"/>
        <v>高値超、安値超</v>
      </c>
      <c r="L559">
        <f t="shared" si="158"/>
        <v>1.2999999999999545</v>
      </c>
      <c r="M559">
        <f t="shared" si="165"/>
        <v>1.2999999999999545</v>
      </c>
      <c r="N559">
        <f t="shared" si="166"/>
        <v>-1.2999999999999545</v>
      </c>
      <c r="O559" s="2">
        <f t="shared" si="159"/>
        <v>5000</v>
      </c>
      <c r="P559" s="2">
        <f t="shared" si="167"/>
        <v>6499.9999999997726</v>
      </c>
      <c r="Q559" s="2">
        <f t="shared" si="160"/>
        <v>1283000</v>
      </c>
      <c r="R559" s="2" t="str">
        <f t="shared" si="168"/>
        <v>kai</v>
      </c>
      <c r="S559" s="2" t="str">
        <f t="shared" si="169"/>
        <v>uri</v>
      </c>
      <c r="T559" s="2" t="str">
        <f t="shared" si="170"/>
        <v>kai</v>
      </c>
      <c r="U559" s="2" t="str">
        <f t="shared" si="171"/>
        <v/>
      </c>
      <c r="V559" s="2" t="str">
        <f t="shared" si="172"/>
        <v/>
      </c>
      <c r="W559" s="2">
        <f t="shared" si="175"/>
        <v>102.64</v>
      </c>
      <c r="X559" s="2" t="str">
        <f t="shared" si="173"/>
        <v/>
      </c>
      <c r="Y559" s="6">
        <f t="shared" si="161"/>
        <v>1289500</v>
      </c>
      <c r="Z559" s="6">
        <f t="shared" si="162"/>
        <v>0</v>
      </c>
      <c r="AA559" s="4">
        <f>SUM(P559:$P$1480)+$Z$25</f>
        <v>2076500.0000000005</v>
      </c>
      <c r="AB559" s="4">
        <f>SUM(V559:$W$1480)</f>
        <v>543075.67999999959</v>
      </c>
      <c r="AC559" s="4">
        <f t="shared" si="174"/>
        <v>787000.00000000047</v>
      </c>
    </row>
    <row r="560" spans="1:29" x14ac:dyDescent="0.15">
      <c r="A560" s="22">
        <v>3</v>
      </c>
      <c r="B560" s="1">
        <v>42317</v>
      </c>
      <c r="C560">
        <v>251.6</v>
      </c>
      <c r="D560">
        <v>257.89999999999998</v>
      </c>
      <c r="E560">
        <v>251.6</v>
      </c>
      <c r="F560">
        <v>256.60000000000002</v>
      </c>
      <c r="G560">
        <v>236021300</v>
      </c>
      <c r="H560" s="2">
        <f t="shared" si="163"/>
        <v>60563065580.000008</v>
      </c>
      <c r="I560">
        <f t="shared" si="157"/>
        <v>7.8000000000000114</v>
      </c>
      <c r="J560" t="str">
        <f t="shared" si="164"/>
        <v>高値超、安値超</v>
      </c>
      <c r="L560">
        <f t="shared" si="158"/>
        <v>7.8000000000000114</v>
      </c>
      <c r="M560">
        <f t="shared" si="165"/>
        <v>7.8000000000000114</v>
      </c>
      <c r="N560">
        <f t="shared" si="166"/>
        <v>-7.8000000000000114</v>
      </c>
      <c r="O560" s="2">
        <f t="shared" si="159"/>
        <v>5000</v>
      </c>
      <c r="P560" s="2">
        <f t="shared" si="167"/>
        <v>39000.000000000058</v>
      </c>
      <c r="Q560" s="2">
        <f t="shared" si="160"/>
        <v>1244000</v>
      </c>
      <c r="R560" s="2" t="str">
        <f t="shared" si="168"/>
        <v>kai</v>
      </c>
      <c r="S560" s="2" t="str">
        <f t="shared" si="169"/>
        <v>uri</v>
      </c>
      <c r="T560" s="2" t="str">
        <f t="shared" si="170"/>
        <v>kai</v>
      </c>
      <c r="U560" s="2" t="str">
        <f t="shared" si="171"/>
        <v/>
      </c>
      <c r="V560" s="2" t="str">
        <f t="shared" si="172"/>
        <v/>
      </c>
      <c r="W560" s="2">
        <f t="shared" si="175"/>
        <v>99.52</v>
      </c>
      <c r="X560" s="2" t="str">
        <f t="shared" si="173"/>
        <v/>
      </c>
      <c r="Y560" s="6">
        <f t="shared" si="161"/>
        <v>1283000</v>
      </c>
      <c r="Z560" s="6">
        <f t="shared" si="162"/>
        <v>0</v>
      </c>
      <c r="AA560" s="4">
        <f>SUM(P560:$P$1480)+$Z$25</f>
        <v>2070000.0000000005</v>
      </c>
      <c r="AB560" s="4">
        <f>SUM(V560:$W$1480)</f>
        <v>542973.03999999969</v>
      </c>
      <c r="AC560" s="4">
        <f t="shared" si="174"/>
        <v>787000.00000000047</v>
      </c>
    </row>
    <row r="561" spans="1:29" x14ac:dyDescent="0.15">
      <c r="A561" s="22">
        <v>3</v>
      </c>
      <c r="B561" s="1">
        <v>42314</v>
      </c>
      <c r="C561">
        <v>249</v>
      </c>
      <c r="D561">
        <v>249.4</v>
      </c>
      <c r="E561">
        <v>247.1</v>
      </c>
      <c r="F561">
        <v>248.8</v>
      </c>
      <c r="G561">
        <v>92172700</v>
      </c>
      <c r="H561" s="2">
        <f t="shared" si="163"/>
        <v>22932567760</v>
      </c>
      <c r="I561">
        <f t="shared" si="157"/>
        <v>0.60000000000002274</v>
      </c>
      <c r="J561" t="str">
        <f t="shared" si="164"/>
        <v>高値超、安値超</v>
      </c>
      <c r="L561">
        <f t="shared" si="158"/>
        <v>0.60000000000002274</v>
      </c>
      <c r="M561">
        <f t="shared" si="165"/>
        <v>0.60000000000002274</v>
      </c>
      <c r="N561">
        <f t="shared" si="166"/>
        <v>-0.60000000000002274</v>
      </c>
      <c r="O561" s="2">
        <f t="shared" si="159"/>
        <v>5000</v>
      </c>
      <c r="P561" s="2">
        <f t="shared" si="167"/>
        <v>3000.0000000001137</v>
      </c>
      <c r="Q561" s="2">
        <f t="shared" si="160"/>
        <v>1241000</v>
      </c>
      <c r="R561" s="2" t="str">
        <f t="shared" si="168"/>
        <v>kai</v>
      </c>
      <c r="S561" s="2" t="str">
        <f t="shared" si="169"/>
        <v>uri</v>
      </c>
      <c r="T561" s="2" t="str">
        <f t="shared" si="170"/>
        <v>kai</v>
      </c>
      <c r="U561" s="2" t="str">
        <f t="shared" si="171"/>
        <v/>
      </c>
      <c r="V561" s="2" t="str">
        <f t="shared" si="172"/>
        <v/>
      </c>
      <c r="W561" s="2">
        <f t="shared" si="175"/>
        <v>99.28</v>
      </c>
      <c r="X561" s="2" t="str">
        <f t="shared" si="173"/>
        <v/>
      </c>
      <c r="Y561" s="6">
        <f t="shared" si="161"/>
        <v>1244000</v>
      </c>
      <c r="Z561" s="6">
        <f t="shared" si="162"/>
        <v>0</v>
      </c>
      <c r="AA561" s="4">
        <f>SUM(P561:$P$1480)+$Z$25</f>
        <v>2031000.0000000005</v>
      </c>
      <c r="AB561" s="4">
        <f>SUM(V561:$W$1480)</f>
        <v>542873.51999999967</v>
      </c>
      <c r="AC561" s="4">
        <f t="shared" si="174"/>
        <v>787000.00000000047</v>
      </c>
    </row>
    <row r="562" spans="1:29" x14ac:dyDescent="0.15">
      <c r="A562" s="22">
        <v>3</v>
      </c>
      <c r="B562" s="1">
        <v>42313</v>
      </c>
      <c r="C562">
        <v>245.3</v>
      </c>
      <c r="D562">
        <v>248.7</v>
      </c>
      <c r="E562">
        <v>245.2</v>
      </c>
      <c r="F562">
        <v>248.2</v>
      </c>
      <c r="G562">
        <v>132929300</v>
      </c>
      <c r="H562" s="2">
        <f t="shared" si="163"/>
        <v>32993052260</v>
      </c>
      <c r="I562">
        <f t="shared" si="157"/>
        <v>3.3999999999999773</v>
      </c>
      <c r="J562" t="str">
        <f t="shared" si="164"/>
        <v>高値超、安値超</v>
      </c>
      <c r="L562">
        <f t="shared" si="158"/>
        <v>3.3999999999999773</v>
      </c>
      <c r="M562">
        <f t="shared" si="165"/>
        <v>3.3999999999999773</v>
      </c>
      <c r="N562">
        <f t="shared" si="166"/>
        <v>-3.3999999999999773</v>
      </c>
      <c r="O562" s="2">
        <f t="shared" si="159"/>
        <v>5000</v>
      </c>
      <c r="P562" s="2">
        <f t="shared" si="167"/>
        <v>16999.999999999887</v>
      </c>
      <c r="Q562" s="2">
        <f t="shared" si="160"/>
        <v>1224000</v>
      </c>
      <c r="R562" s="2" t="str">
        <f t="shared" si="168"/>
        <v>kai</v>
      </c>
      <c r="S562" s="2" t="str">
        <f t="shared" si="169"/>
        <v>uri</v>
      </c>
      <c r="T562" s="2" t="str">
        <f t="shared" si="170"/>
        <v>kai</v>
      </c>
      <c r="U562" s="2">
        <f t="shared" si="171"/>
        <v>1224000</v>
      </c>
      <c r="V562" s="2">
        <f t="shared" si="172"/>
        <v>1512</v>
      </c>
      <c r="W562" s="2">
        <f t="shared" si="175"/>
        <v>195.84</v>
      </c>
      <c r="X562" s="2" t="str">
        <f t="shared" si="173"/>
        <v/>
      </c>
      <c r="Y562" s="6">
        <f t="shared" si="161"/>
        <v>1241000</v>
      </c>
      <c r="Z562" s="6">
        <f t="shared" si="162"/>
        <v>0</v>
      </c>
      <c r="AA562" s="4">
        <f>SUM(P562:$P$1480)+$Z$25</f>
        <v>2028000.0000000005</v>
      </c>
      <c r="AB562" s="4">
        <f>SUM(V562:$W$1480)</f>
        <v>542774.23999999964</v>
      </c>
      <c r="AC562" s="4">
        <f t="shared" si="174"/>
        <v>787000.00000000047</v>
      </c>
    </row>
    <row r="563" spans="1:29" x14ac:dyDescent="0.15">
      <c r="A563" s="22">
        <v>3</v>
      </c>
      <c r="B563" s="1">
        <v>42312</v>
      </c>
      <c r="C563">
        <v>245.3</v>
      </c>
      <c r="D563">
        <v>248.1</v>
      </c>
      <c r="E563">
        <v>244.4</v>
      </c>
      <c r="F563">
        <v>244.8</v>
      </c>
      <c r="G563">
        <v>135523800</v>
      </c>
      <c r="H563" s="2">
        <f t="shared" si="163"/>
        <v>33176226240</v>
      </c>
      <c r="I563">
        <f t="shared" si="157"/>
        <v>0.60000000000002274</v>
      </c>
      <c r="J563" t="str">
        <f t="shared" si="164"/>
        <v>高値超、安値超</v>
      </c>
      <c r="L563">
        <f t="shared" si="158"/>
        <v>-0.60000000000002274</v>
      </c>
      <c r="M563">
        <f t="shared" si="165"/>
        <v>-0.60000000000002274</v>
      </c>
      <c r="N563">
        <f t="shared" si="166"/>
        <v>0.60000000000002274</v>
      </c>
      <c r="O563" s="2">
        <f t="shared" si="159"/>
        <v>5000</v>
      </c>
      <c r="P563" s="2">
        <f t="shared" si="167"/>
        <v>-3000.0000000001137</v>
      </c>
      <c r="Q563" s="2">
        <f t="shared" si="160"/>
        <v>1221000</v>
      </c>
      <c r="R563" s="2" t="str">
        <f t="shared" si="168"/>
        <v>uri</v>
      </c>
      <c r="S563" s="2" t="str">
        <f t="shared" si="169"/>
        <v>kai</v>
      </c>
      <c r="T563" s="2" t="str">
        <f t="shared" si="170"/>
        <v>uri</v>
      </c>
      <c r="U563" s="2">
        <f t="shared" si="171"/>
        <v>1221000</v>
      </c>
      <c r="V563" s="2">
        <f t="shared" si="172"/>
        <v>1512</v>
      </c>
      <c r="W563" s="2" t="str">
        <f t="shared" si="175"/>
        <v/>
      </c>
      <c r="X563" s="2">
        <f t="shared" si="173"/>
        <v>195.36</v>
      </c>
      <c r="Y563" s="6">
        <f t="shared" si="161"/>
        <v>1224000</v>
      </c>
      <c r="Z563" s="6">
        <f t="shared" si="162"/>
        <v>0</v>
      </c>
      <c r="AA563" s="4">
        <f>SUM(P563:$P$1480)+$Z$25</f>
        <v>2011000.0000000005</v>
      </c>
      <c r="AB563" s="4">
        <f>SUM(V563:$W$1480)</f>
        <v>541066.39999999967</v>
      </c>
      <c r="AC563" s="4">
        <f t="shared" si="174"/>
        <v>787000.00000000047</v>
      </c>
    </row>
    <row r="564" spans="1:29" x14ac:dyDescent="0.15">
      <c r="A564" s="22">
        <v>3</v>
      </c>
      <c r="B564" s="1">
        <v>42310</v>
      </c>
      <c r="C564">
        <v>247</v>
      </c>
      <c r="D564">
        <v>247.2</v>
      </c>
      <c r="E564">
        <v>242.6</v>
      </c>
      <c r="F564">
        <v>244.2</v>
      </c>
      <c r="G564">
        <v>145444200</v>
      </c>
      <c r="H564" s="2">
        <f t="shared" si="163"/>
        <v>35517473640</v>
      </c>
      <c r="I564">
        <f t="shared" si="157"/>
        <v>-6.1000000000000227</v>
      </c>
      <c r="J564" t="str">
        <f t="shared" si="164"/>
        <v>高値割、安値割</v>
      </c>
      <c r="L564">
        <f t="shared" si="158"/>
        <v>-6.1000000000000227</v>
      </c>
      <c r="M564">
        <f t="shared" si="165"/>
        <v>-6.1000000000000227</v>
      </c>
      <c r="N564">
        <f t="shared" si="166"/>
        <v>6.1000000000000227</v>
      </c>
      <c r="O564" s="2">
        <f t="shared" si="159"/>
        <v>5000</v>
      </c>
      <c r="P564" s="2">
        <f t="shared" si="167"/>
        <v>-30500.000000000113</v>
      </c>
      <c r="Q564" s="2">
        <f t="shared" si="160"/>
        <v>1251500</v>
      </c>
      <c r="R564" s="2" t="str">
        <f t="shared" si="168"/>
        <v>kai</v>
      </c>
      <c r="S564" s="2" t="str">
        <f t="shared" si="169"/>
        <v>uri</v>
      </c>
      <c r="T564" s="2" t="str">
        <f t="shared" si="170"/>
        <v>kai</v>
      </c>
      <c r="U564" s="2" t="str">
        <f t="shared" si="171"/>
        <v/>
      </c>
      <c r="V564" s="2" t="str">
        <f t="shared" si="172"/>
        <v/>
      </c>
      <c r="W564" s="2">
        <f t="shared" si="175"/>
        <v>100.12</v>
      </c>
      <c r="X564" s="2" t="str">
        <f t="shared" si="173"/>
        <v/>
      </c>
      <c r="Y564" s="6">
        <f t="shared" si="161"/>
        <v>1221000</v>
      </c>
      <c r="Z564" s="6">
        <f t="shared" si="162"/>
        <v>0</v>
      </c>
      <c r="AA564" s="4">
        <f>SUM(P564:$P$1480)+$Z$25</f>
        <v>2014000.0000000005</v>
      </c>
      <c r="AB564" s="4">
        <f>SUM(V564:$W$1480)</f>
        <v>539554.39999999956</v>
      </c>
      <c r="AC564" s="4">
        <f t="shared" si="174"/>
        <v>793000.00000000047</v>
      </c>
    </row>
    <row r="565" spans="1:29" x14ac:dyDescent="0.15">
      <c r="A565" s="22">
        <v>3</v>
      </c>
      <c r="B565" s="1">
        <v>42307</v>
      </c>
      <c r="C565">
        <v>248.1</v>
      </c>
      <c r="D565">
        <v>252.8</v>
      </c>
      <c r="E565">
        <v>246.6</v>
      </c>
      <c r="F565">
        <v>250.3</v>
      </c>
      <c r="G565">
        <v>224978300</v>
      </c>
      <c r="H565" s="2">
        <f t="shared" si="163"/>
        <v>56312068490</v>
      </c>
      <c r="I565">
        <f t="shared" si="157"/>
        <v>3.1000000000000227</v>
      </c>
      <c r="J565" t="str">
        <f t="shared" si="164"/>
        <v>高値超、安値超</v>
      </c>
      <c r="L565">
        <f t="shared" si="158"/>
        <v>3.1000000000000227</v>
      </c>
      <c r="M565">
        <f t="shared" si="165"/>
        <v>3.1000000000000227</v>
      </c>
      <c r="N565">
        <f t="shared" si="166"/>
        <v>3.1000000000000227</v>
      </c>
      <c r="O565" s="2">
        <f t="shared" si="159"/>
        <v>5000</v>
      </c>
      <c r="P565" s="2">
        <f t="shared" si="167"/>
        <v>15500.000000000113</v>
      </c>
      <c r="Q565" s="2">
        <f t="shared" si="160"/>
        <v>1236000</v>
      </c>
      <c r="R565" s="2" t="str">
        <f t="shared" si="168"/>
        <v>kai</v>
      </c>
      <c r="S565" s="2" t="str">
        <f t="shared" si="169"/>
        <v>kai</v>
      </c>
      <c r="T565" s="2" t="str">
        <f t="shared" si="170"/>
        <v>kai</v>
      </c>
      <c r="U565" s="2" t="str">
        <f t="shared" si="171"/>
        <v/>
      </c>
      <c r="V565" s="2" t="str">
        <f t="shared" si="172"/>
        <v/>
      </c>
      <c r="W565" s="2">
        <f t="shared" si="175"/>
        <v>98.88</v>
      </c>
      <c r="X565" s="2" t="str">
        <f t="shared" si="173"/>
        <v/>
      </c>
      <c r="Y565" s="6">
        <f t="shared" si="161"/>
        <v>1251500</v>
      </c>
      <c r="Z565" s="6">
        <f t="shared" si="162"/>
        <v>0</v>
      </c>
      <c r="AA565" s="4">
        <f>SUM(P565:$P$1480)+$Z$25</f>
        <v>2044500.0000000009</v>
      </c>
      <c r="AB565" s="4">
        <f>SUM(V565:$W$1480)</f>
        <v>539454.27999999968</v>
      </c>
      <c r="AC565" s="4">
        <f t="shared" si="174"/>
        <v>793000.00000000093</v>
      </c>
    </row>
    <row r="566" spans="1:29" x14ac:dyDescent="0.15">
      <c r="A566" s="22">
        <v>3</v>
      </c>
      <c r="B566" s="1">
        <v>42306</v>
      </c>
      <c r="C566">
        <v>249.8</v>
      </c>
      <c r="D566">
        <v>249.8</v>
      </c>
      <c r="E566">
        <v>245.1</v>
      </c>
      <c r="F566">
        <v>247.2</v>
      </c>
      <c r="G566">
        <v>112522400</v>
      </c>
      <c r="H566" s="2">
        <f t="shared" si="163"/>
        <v>27815537280</v>
      </c>
      <c r="I566">
        <f t="shared" si="157"/>
        <v>-0.80000000000001137</v>
      </c>
      <c r="J566" t="str">
        <f t="shared" si="164"/>
        <v/>
      </c>
      <c r="L566">
        <f t="shared" si="158"/>
        <v>-0.80000000000001137</v>
      </c>
      <c r="M566">
        <f t="shared" si="165"/>
        <v>-0.80000000000001137</v>
      </c>
      <c r="N566">
        <f t="shared" si="166"/>
        <v>-0.80000000000001137</v>
      </c>
      <c r="O566" s="2">
        <f t="shared" si="159"/>
        <v>5000</v>
      </c>
      <c r="P566" s="2">
        <f t="shared" si="167"/>
        <v>-4000.0000000000568</v>
      </c>
      <c r="Q566" s="2">
        <f t="shared" si="160"/>
        <v>1240000</v>
      </c>
      <c r="R566" s="2" t="str">
        <f t="shared" si="168"/>
        <v>kai</v>
      </c>
      <c r="S566" s="2" t="str">
        <f t="shared" si="169"/>
        <v>kai</v>
      </c>
      <c r="T566" s="2" t="str">
        <f t="shared" si="170"/>
        <v>kai</v>
      </c>
      <c r="U566" s="2">
        <f t="shared" si="171"/>
        <v>1240000</v>
      </c>
      <c r="V566" s="2">
        <f t="shared" si="172"/>
        <v>1512</v>
      </c>
      <c r="W566" s="2">
        <f t="shared" si="175"/>
        <v>198.4</v>
      </c>
      <c r="X566" s="2" t="str">
        <f t="shared" si="173"/>
        <v/>
      </c>
      <c r="Y566" s="6">
        <f t="shared" si="161"/>
        <v>1236000</v>
      </c>
      <c r="Z566" s="6">
        <f t="shared" si="162"/>
        <v>0</v>
      </c>
      <c r="AA566" s="4">
        <f>SUM(P566:$P$1480)+$Z$25</f>
        <v>2029000.0000000009</v>
      </c>
      <c r="AB566" s="4">
        <f>SUM(V566:$W$1480)</f>
        <v>539355.39999999956</v>
      </c>
      <c r="AC566" s="4">
        <f t="shared" si="174"/>
        <v>793000.00000000093</v>
      </c>
    </row>
    <row r="567" spans="1:29" x14ac:dyDescent="0.15">
      <c r="A567" s="22">
        <v>3</v>
      </c>
      <c r="B567" s="1">
        <v>42305</v>
      </c>
      <c r="C567">
        <v>246.6</v>
      </c>
      <c r="D567">
        <v>248.2</v>
      </c>
      <c r="E567">
        <v>246.4</v>
      </c>
      <c r="F567">
        <v>248</v>
      </c>
      <c r="G567">
        <v>74303000</v>
      </c>
      <c r="H567" s="2">
        <f t="shared" si="163"/>
        <v>18427144000</v>
      </c>
      <c r="I567">
        <f t="shared" si="157"/>
        <v>1.8000000000000114</v>
      </c>
      <c r="J567" t="str">
        <f t="shared" si="164"/>
        <v/>
      </c>
      <c r="L567">
        <f t="shared" si="158"/>
        <v>-1.8000000000000114</v>
      </c>
      <c r="M567">
        <f t="shared" si="165"/>
        <v>-1.8000000000000114</v>
      </c>
      <c r="N567">
        <f t="shared" si="166"/>
        <v>1.8000000000000114</v>
      </c>
      <c r="O567" s="2">
        <f t="shared" si="159"/>
        <v>5000</v>
      </c>
      <c r="P567" s="2">
        <f t="shared" si="167"/>
        <v>-9000.0000000000564</v>
      </c>
      <c r="Q567" s="2">
        <f t="shared" si="160"/>
        <v>1231000</v>
      </c>
      <c r="R567" s="2" t="str">
        <f t="shared" si="168"/>
        <v>uri</v>
      </c>
      <c r="S567" s="2" t="str">
        <f t="shared" si="169"/>
        <v>kai</v>
      </c>
      <c r="T567" s="2" t="str">
        <f t="shared" si="170"/>
        <v>uri</v>
      </c>
      <c r="U567" s="2">
        <f t="shared" si="171"/>
        <v>1231000</v>
      </c>
      <c r="V567" s="2">
        <f t="shared" si="172"/>
        <v>1512</v>
      </c>
      <c r="W567" s="2" t="str">
        <f t="shared" si="175"/>
        <v/>
      </c>
      <c r="X567" s="2">
        <f t="shared" si="173"/>
        <v>196.96</v>
      </c>
      <c r="Y567" s="6">
        <f t="shared" si="161"/>
        <v>1240000</v>
      </c>
      <c r="Z567" s="6">
        <f t="shared" si="162"/>
        <v>0</v>
      </c>
      <c r="AA567" s="4">
        <f>SUM(P567:$P$1480)+$Z$25</f>
        <v>2033000.0000000009</v>
      </c>
      <c r="AB567" s="4">
        <f>SUM(V567:$W$1480)</f>
        <v>537644.99999999965</v>
      </c>
      <c r="AC567" s="4">
        <f t="shared" si="174"/>
        <v>793000.00000000093</v>
      </c>
    </row>
    <row r="568" spans="1:29" x14ac:dyDescent="0.15">
      <c r="A568" s="22">
        <v>3</v>
      </c>
      <c r="B568" s="1">
        <v>42304</v>
      </c>
      <c r="C568">
        <v>247.9</v>
      </c>
      <c r="D568">
        <v>248.8</v>
      </c>
      <c r="E568">
        <v>246.1</v>
      </c>
      <c r="F568">
        <v>246.2</v>
      </c>
      <c r="G568">
        <v>96149400</v>
      </c>
      <c r="H568" s="2">
        <f t="shared" si="163"/>
        <v>23671982280</v>
      </c>
      <c r="I568">
        <f t="shared" si="157"/>
        <v>-2.2000000000000171</v>
      </c>
      <c r="J568" t="str">
        <f t="shared" si="164"/>
        <v>高値割、安値割</v>
      </c>
      <c r="L568">
        <f t="shared" si="158"/>
        <v>-2.2000000000000171</v>
      </c>
      <c r="M568">
        <f t="shared" si="165"/>
        <v>-2.2000000000000171</v>
      </c>
      <c r="N568">
        <f t="shared" si="166"/>
        <v>2.2000000000000171</v>
      </c>
      <c r="O568" s="2">
        <f t="shared" si="159"/>
        <v>5000</v>
      </c>
      <c r="P568" s="2">
        <f t="shared" si="167"/>
        <v>-11000.000000000085</v>
      </c>
      <c r="Q568" s="2">
        <f t="shared" si="160"/>
        <v>1242000</v>
      </c>
      <c r="R568" s="2" t="str">
        <f t="shared" si="168"/>
        <v>kai</v>
      </c>
      <c r="S568" s="2" t="str">
        <f t="shared" si="169"/>
        <v>uri</v>
      </c>
      <c r="T568" s="2" t="str">
        <f t="shared" si="170"/>
        <v>kai</v>
      </c>
      <c r="U568" s="2" t="str">
        <f t="shared" si="171"/>
        <v/>
      </c>
      <c r="V568" s="2" t="str">
        <f t="shared" si="172"/>
        <v/>
      </c>
      <c r="W568" s="2">
        <f t="shared" si="175"/>
        <v>99.36</v>
      </c>
      <c r="X568" s="2" t="str">
        <f t="shared" si="173"/>
        <v/>
      </c>
      <c r="Y568" s="6">
        <f t="shared" si="161"/>
        <v>1231000</v>
      </c>
      <c r="Z568" s="6">
        <f t="shared" si="162"/>
        <v>0</v>
      </c>
      <c r="AA568" s="4">
        <f>SUM(P568:$P$1480)+$Z$25</f>
        <v>2042000.0000000009</v>
      </c>
      <c r="AB568" s="4">
        <f>SUM(V568:$W$1480)</f>
        <v>536132.99999999977</v>
      </c>
      <c r="AC568" s="4">
        <f t="shared" si="174"/>
        <v>811000.00000000093</v>
      </c>
    </row>
    <row r="569" spans="1:29" x14ac:dyDescent="0.15">
      <c r="A569" s="22">
        <v>3</v>
      </c>
      <c r="B569" s="1">
        <v>42303</v>
      </c>
      <c r="C569">
        <v>250</v>
      </c>
      <c r="D569">
        <v>250.8</v>
      </c>
      <c r="E569">
        <v>248.2</v>
      </c>
      <c r="F569">
        <v>248.4</v>
      </c>
      <c r="G569">
        <v>112428700</v>
      </c>
      <c r="H569" s="2">
        <f t="shared" si="163"/>
        <v>27927289080</v>
      </c>
      <c r="I569">
        <f t="shared" si="157"/>
        <v>0.90000000000000568</v>
      </c>
      <c r="J569" t="str">
        <f t="shared" si="164"/>
        <v>高値超、安値超</v>
      </c>
      <c r="L569">
        <f t="shared" si="158"/>
        <v>0.90000000000000568</v>
      </c>
      <c r="M569">
        <f t="shared" si="165"/>
        <v>0.90000000000000568</v>
      </c>
      <c r="N569">
        <f t="shared" si="166"/>
        <v>-0.90000000000000568</v>
      </c>
      <c r="O569" s="2">
        <f t="shared" si="159"/>
        <v>5000</v>
      </c>
      <c r="P569" s="2">
        <f t="shared" si="167"/>
        <v>4500.0000000000282</v>
      </c>
      <c r="Q569" s="2">
        <f t="shared" si="160"/>
        <v>1237500</v>
      </c>
      <c r="R569" s="2" t="str">
        <f t="shared" si="168"/>
        <v>kai</v>
      </c>
      <c r="S569" s="2" t="str">
        <f t="shared" si="169"/>
        <v>uri</v>
      </c>
      <c r="T569" s="2" t="str">
        <f t="shared" si="170"/>
        <v>kai</v>
      </c>
      <c r="U569" s="2" t="str">
        <f t="shared" si="171"/>
        <v/>
      </c>
      <c r="V569" s="2" t="str">
        <f t="shared" si="172"/>
        <v/>
      </c>
      <c r="W569" s="2">
        <f t="shared" si="175"/>
        <v>99</v>
      </c>
      <c r="X569" s="2" t="str">
        <f t="shared" si="173"/>
        <v/>
      </c>
      <c r="Y569" s="6">
        <f t="shared" si="161"/>
        <v>1242000</v>
      </c>
      <c r="Z569" s="6">
        <f t="shared" si="162"/>
        <v>0</v>
      </c>
      <c r="AA569" s="4">
        <f>SUM(P569:$P$1480)+$Z$25</f>
        <v>2053000.0000000009</v>
      </c>
      <c r="AB569" s="4">
        <f>SUM(V569:$W$1480)</f>
        <v>536033.63999999978</v>
      </c>
      <c r="AC569" s="4">
        <f t="shared" si="174"/>
        <v>811000.00000000093</v>
      </c>
    </row>
    <row r="570" spans="1:29" x14ac:dyDescent="0.15">
      <c r="A570" s="22">
        <v>3</v>
      </c>
      <c r="B570" s="1">
        <v>42300</v>
      </c>
      <c r="C570">
        <v>248.7</v>
      </c>
      <c r="D570">
        <v>250.7</v>
      </c>
      <c r="E570">
        <v>247.4</v>
      </c>
      <c r="F570">
        <v>247.5</v>
      </c>
      <c r="G570">
        <v>185941400</v>
      </c>
      <c r="H570" s="2">
        <f t="shared" si="163"/>
        <v>46020496500</v>
      </c>
      <c r="I570">
        <f t="shared" si="157"/>
        <v>3.8000000000000114</v>
      </c>
      <c r="J570" t="str">
        <f t="shared" si="164"/>
        <v>高値超、安値超</v>
      </c>
      <c r="L570">
        <f t="shared" si="158"/>
        <v>3.8000000000000114</v>
      </c>
      <c r="M570">
        <f t="shared" si="165"/>
        <v>3.8000000000000114</v>
      </c>
      <c r="N570">
        <f t="shared" si="166"/>
        <v>-3.8000000000000114</v>
      </c>
      <c r="O570" s="2">
        <f t="shared" si="159"/>
        <v>5000</v>
      </c>
      <c r="P570" s="2">
        <f t="shared" si="167"/>
        <v>19000.000000000058</v>
      </c>
      <c r="Q570" s="2">
        <f t="shared" si="160"/>
        <v>1218500</v>
      </c>
      <c r="R570" s="2" t="str">
        <f t="shared" si="168"/>
        <v>kai</v>
      </c>
      <c r="S570" s="2" t="str">
        <f t="shared" si="169"/>
        <v>uri</v>
      </c>
      <c r="T570" s="2" t="str">
        <f t="shared" si="170"/>
        <v>kai</v>
      </c>
      <c r="U570" s="2" t="str">
        <f t="shared" si="171"/>
        <v/>
      </c>
      <c r="V570" s="2" t="str">
        <f t="shared" si="172"/>
        <v/>
      </c>
      <c r="W570" s="2">
        <f t="shared" si="175"/>
        <v>97.48</v>
      </c>
      <c r="X570" s="2" t="str">
        <f t="shared" si="173"/>
        <v/>
      </c>
      <c r="Y570" s="6">
        <f t="shared" si="161"/>
        <v>1237500</v>
      </c>
      <c r="Z570" s="6">
        <f t="shared" si="162"/>
        <v>0</v>
      </c>
      <c r="AA570" s="4">
        <f>SUM(P570:$P$1480)+$Z$25</f>
        <v>2048500.0000000009</v>
      </c>
      <c r="AB570" s="4">
        <f>SUM(V570:$W$1480)</f>
        <v>535934.63999999978</v>
      </c>
      <c r="AC570" s="4">
        <f t="shared" si="174"/>
        <v>811000.00000000093</v>
      </c>
    </row>
    <row r="571" spans="1:29" x14ac:dyDescent="0.15">
      <c r="A571" s="22">
        <v>3</v>
      </c>
      <c r="B571" s="1">
        <v>42299</v>
      </c>
      <c r="C571">
        <v>241.9</v>
      </c>
      <c r="D571">
        <v>246.3</v>
      </c>
      <c r="E571">
        <v>241.4</v>
      </c>
      <c r="F571">
        <v>243.7</v>
      </c>
      <c r="G571">
        <v>151278400</v>
      </c>
      <c r="H571" s="2">
        <f t="shared" si="163"/>
        <v>36866546080</v>
      </c>
      <c r="I571">
        <f t="shared" si="157"/>
        <v>0</v>
      </c>
      <c r="J571" t="str">
        <f t="shared" si="164"/>
        <v>高値超、安値超</v>
      </c>
      <c r="L571">
        <f t="shared" si="158"/>
        <v>0</v>
      </c>
      <c r="M571">
        <f t="shared" si="165"/>
        <v>0</v>
      </c>
      <c r="N571">
        <f t="shared" si="166"/>
        <v>0</v>
      </c>
      <c r="O571" s="2">
        <f t="shared" si="159"/>
        <v>5000</v>
      </c>
      <c r="P571" s="2">
        <f t="shared" si="167"/>
        <v>0</v>
      </c>
      <c r="Q571" s="2">
        <f t="shared" si="160"/>
        <v>1218500</v>
      </c>
      <c r="R571" s="2" t="str">
        <f t="shared" si="168"/>
        <v>kai</v>
      </c>
      <c r="S571" s="2" t="str">
        <f t="shared" si="169"/>
        <v>uri</v>
      </c>
      <c r="T571" s="2" t="str">
        <f t="shared" si="170"/>
        <v>kai</v>
      </c>
      <c r="U571" s="2" t="str">
        <f t="shared" si="171"/>
        <v/>
      </c>
      <c r="V571" s="2" t="str">
        <f t="shared" si="172"/>
        <v/>
      </c>
      <c r="W571" s="2">
        <f t="shared" si="175"/>
        <v>97.48</v>
      </c>
      <c r="X571" s="2" t="str">
        <f t="shared" si="173"/>
        <v/>
      </c>
      <c r="Y571" s="6">
        <f t="shared" si="161"/>
        <v>1218500</v>
      </c>
      <c r="Z571" s="6">
        <f t="shared" si="162"/>
        <v>0</v>
      </c>
      <c r="AA571" s="4">
        <f>SUM(P571:$P$1480)+$Z$25</f>
        <v>2029500.0000000009</v>
      </c>
      <c r="AB571" s="4">
        <f>SUM(V571:$W$1480)</f>
        <v>535837.1599999998</v>
      </c>
      <c r="AC571" s="4">
        <f t="shared" si="174"/>
        <v>811000.00000000093</v>
      </c>
    </row>
    <row r="572" spans="1:29" x14ac:dyDescent="0.15">
      <c r="A572" s="22">
        <v>3</v>
      </c>
      <c r="B572" s="1">
        <v>42298</v>
      </c>
      <c r="C572">
        <v>240</v>
      </c>
      <c r="D572">
        <v>244.2</v>
      </c>
      <c r="E572">
        <v>239.2</v>
      </c>
      <c r="F572">
        <v>243.7</v>
      </c>
      <c r="G572">
        <v>185731600</v>
      </c>
      <c r="H572" s="2">
        <f t="shared" si="163"/>
        <v>45262790920</v>
      </c>
      <c r="I572">
        <f t="shared" si="157"/>
        <v>4.8999999999999773</v>
      </c>
      <c r="J572" t="str">
        <f t="shared" si="164"/>
        <v>高値超、安値超</v>
      </c>
      <c r="L572">
        <f t="shared" si="158"/>
        <v>4.8999999999999773</v>
      </c>
      <c r="M572">
        <f t="shared" si="165"/>
        <v>4.8999999999999773</v>
      </c>
      <c r="N572">
        <f t="shared" si="166"/>
        <v>-4.8999999999999773</v>
      </c>
      <c r="O572" s="2">
        <f t="shared" si="159"/>
        <v>5000</v>
      </c>
      <c r="P572" s="2">
        <f t="shared" si="167"/>
        <v>24499.999999999887</v>
      </c>
      <c r="Q572" s="2">
        <f t="shared" si="160"/>
        <v>1194000</v>
      </c>
      <c r="R572" s="2" t="str">
        <f t="shared" si="168"/>
        <v>kai</v>
      </c>
      <c r="S572" s="2" t="str">
        <f t="shared" si="169"/>
        <v>uri</v>
      </c>
      <c r="T572" s="2" t="str">
        <f t="shared" si="170"/>
        <v>kai</v>
      </c>
      <c r="U572" s="2" t="str">
        <f t="shared" si="171"/>
        <v/>
      </c>
      <c r="V572" s="2" t="str">
        <f t="shared" si="172"/>
        <v/>
      </c>
      <c r="W572" s="2">
        <f t="shared" si="175"/>
        <v>95.52</v>
      </c>
      <c r="X572" s="2" t="str">
        <f t="shared" si="173"/>
        <v/>
      </c>
      <c r="Y572" s="6">
        <f t="shared" si="161"/>
        <v>1218500</v>
      </c>
      <c r="Z572" s="6">
        <f t="shared" si="162"/>
        <v>0</v>
      </c>
      <c r="AA572" s="4">
        <f>SUM(P572:$P$1480)+$Z$25</f>
        <v>2029500.0000000009</v>
      </c>
      <c r="AB572" s="4">
        <f>SUM(V572:$W$1480)</f>
        <v>535739.6799999997</v>
      </c>
      <c r="AC572" s="4">
        <f t="shared" si="174"/>
        <v>811000.00000000093</v>
      </c>
    </row>
    <row r="573" spans="1:29" x14ac:dyDescent="0.15">
      <c r="A573" s="22">
        <v>3</v>
      </c>
      <c r="B573" s="1">
        <v>42297</v>
      </c>
      <c r="C573">
        <v>236</v>
      </c>
      <c r="D573">
        <v>239.7</v>
      </c>
      <c r="E573">
        <v>235.5</v>
      </c>
      <c r="F573">
        <v>238.8</v>
      </c>
      <c r="G573">
        <v>155796700</v>
      </c>
      <c r="H573" s="2">
        <f t="shared" si="163"/>
        <v>37204251960</v>
      </c>
      <c r="I573">
        <f t="shared" si="157"/>
        <v>5.4000000000000057</v>
      </c>
      <c r="J573" t="str">
        <f t="shared" si="164"/>
        <v>高値超、安値超</v>
      </c>
      <c r="L573">
        <f t="shared" si="158"/>
        <v>5.4000000000000057</v>
      </c>
      <c r="M573">
        <f t="shared" si="165"/>
        <v>5.4000000000000057</v>
      </c>
      <c r="N573">
        <f t="shared" si="166"/>
        <v>5.4000000000000057</v>
      </c>
      <c r="O573" s="2">
        <f t="shared" si="159"/>
        <v>5000</v>
      </c>
      <c r="P573" s="2">
        <f t="shared" si="167"/>
        <v>27000.000000000029</v>
      </c>
      <c r="Q573" s="2">
        <f t="shared" si="160"/>
        <v>1167000</v>
      </c>
      <c r="R573" s="2" t="str">
        <f t="shared" si="168"/>
        <v>kai</v>
      </c>
      <c r="S573" s="2" t="str">
        <f t="shared" si="169"/>
        <v>kai</v>
      </c>
      <c r="T573" s="2" t="str">
        <f t="shared" si="170"/>
        <v>kai</v>
      </c>
      <c r="U573" s="2" t="str">
        <f t="shared" si="171"/>
        <v/>
      </c>
      <c r="V573" s="2" t="str">
        <f t="shared" si="172"/>
        <v/>
      </c>
      <c r="W573" s="2">
        <f t="shared" si="175"/>
        <v>93.36</v>
      </c>
      <c r="X573" s="2" t="str">
        <f t="shared" si="173"/>
        <v/>
      </c>
      <c r="Y573" s="6">
        <f t="shared" si="161"/>
        <v>1194000</v>
      </c>
      <c r="Z573" s="6">
        <f t="shared" si="162"/>
        <v>0</v>
      </c>
      <c r="AA573" s="4">
        <f>SUM(P573:$P$1480)+$Z$25</f>
        <v>2005000.0000000009</v>
      </c>
      <c r="AB573" s="4">
        <f>SUM(V573:$W$1480)</f>
        <v>535644.1599999998</v>
      </c>
      <c r="AC573" s="4">
        <f t="shared" si="174"/>
        <v>811000.00000000093</v>
      </c>
    </row>
    <row r="574" spans="1:29" x14ac:dyDescent="0.15">
      <c r="A574" s="22">
        <v>3</v>
      </c>
      <c r="B574" s="1">
        <v>42296</v>
      </c>
      <c r="C574">
        <v>237.5</v>
      </c>
      <c r="D574">
        <v>237.6</v>
      </c>
      <c r="E574">
        <v>233</v>
      </c>
      <c r="F574">
        <v>233.4</v>
      </c>
      <c r="G574">
        <v>110662200</v>
      </c>
      <c r="H574" s="2">
        <f t="shared" si="163"/>
        <v>25828557480</v>
      </c>
      <c r="I574">
        <f t="shared" si="157"/>
        <v>-3.5</v>
      </c>
      <c r="J574" t="str">
        <f t="shared" si="164"/>
        <v/>
      </c>
      <c r="L574">
        <f t="shared" si="158"/>
        <v>-3.5</v>
      </c>
      <c r="M574">
        <f t="shared" si="165"/>
        <v>-3.5</v>
      </c>
      <c r="N574">
        <f t="shared" si="166"/>
        <v>3.5</v>
      </c>
      <c r="O574" s="2">
        <f t="shared" si="159"/>
        <v>5000</v>
      </c>
      <c r="P574" s="2">
        <f t="shared" si="167"/>
        <v>-17500</v>
      </c>
      <c r="Q574" s="2">
        <f t="shared" si="160"/>
        <v>1184500</v>
      </c>
      <c r="R574" s="2" t="str">
        <f t="shared" si="168"/>
        <v>kai</v>
      </c>
      <c r="S574" s="2" t="str">
        <f t="shared" si="169"/>
        <v>uri</v>
      </c>
      <c r="T574" s="2" t="str">
        <f t="shared" si="170"/>
        <v>kai</v>
      </c>
      <c r="U574" s="2">
        <f t="shared" si="171"/>
        <v>1184500</v>
      </c>
      <c r="V574" s="2">
        <f t="shared" si="172"/>
        <v>1512</v>
      </c>
      <c r="W574" s="2">
        <f t="shared" si="175"/>
        <v>189.52</v>
      </c>
      <c r="X574" s="2" t="str">
        <f t="shared" si="173"/>
        <v/>
      </c>
      <c r="Y574" s="6">
        <f t="shared" si="161"/>
        <v>1167000</v>
      </c>
      <c r="Z574" s="6">
        <f t="shared" si="162"/>
        <v>0</v>
      </c>
      <c r="AA574" s="4">
        <f>SUM(P574:$P$1480)+$Z$25</f>
        <v>1978000.0000000009</v>
      </c>
      <c r="AB574" s="4">
        <f>SUM(V574:$W$1480)</f>
        <v>535550.79999999981</v>
      </c>
      <c r="AC574" s="4">
        <f t="shared" si="174"/>
        <v>811000.00000000093</v>
      </c>
    </row>
    <row r="575" spans="1:29" x14ac:dyDescent="0.15">
      <c r="A575" s="22">
        <v>3</v>
      </c>
      <c r="B575" s="1">
        <v>42293</v>
      </c>
      <c r="C575">
        <v>233.5</v>
      </c>
      <c r="D575">
        <v>237.5</v>
      </c>
      <c r="E575">
        <v>233.1</v>
      </c>
      <c r="F575">
        <v>236.9</v>
      </c>
      <c r="G575">
        <v>148916500</v>
      </c>
      <c r="H575" s="2">
        <f t="shared" si="163"/>
        <v>35278318850</v>
      </c>
      <c r="I575">
        <f t="shared" si="157"/>
        <v>5</v>
      </c>
      <c r="J575" t="str">
        <f t="shared" si="164"/>
        <v>高値超、安値超</v>
      </c>
      <c r="L575">
        <f t="shared" si="158"/>
        <v>-5</v>
      </c>
      <c r="M575">
        <f t="shared" si="165"/>
        <v>-5</v>
      </c>
      <c r="N575">
        <f t="shared" si="166"/>
        <v>5</v>
      </c>
      <c r="O575" s="2">
        <f t="shared" si="159"/>
        <v>5000</v>
      </c>
      <c r="P575" s="2">
        <f t="shared" si="167"/>
        <v>-25000</v>
      </c>
      <c r="Q575" s="2">
        <f t="shared" si="160"/>
        <v>1159500</v>
      </c>
      <c r="R575" s="2" t="str">
        <f t="shared" si="168"/>
        <v>uri</v>
      </c>
      <c r="S575" s="2" t="str">
        <f t="shared" si="169"/>
        <v>kai</v>
      </c>
      <c r="T575" s="2" t="str">
        <f t="shared" si="170"/>
        <v>uri</v>
      </c>
      <c r="U575" s="2" t="str">
        <f t="shared" si="171"/>
        <v/>
      </c>
      <c r="V575" s="2" t="str">
        <f t="shared" si="172"/>
        <v/>
      </c>
      <c r="W575" s="2" t="str">
        <f t="shared" si="175"/>
        <v/>
      </c>
      <c r="X575" s="2">
        <f t="shared" si="173"/>
        <v>92.76</v>
      </c>
      <c r="Y575" s="6">
        <f t="shared" si="161"/>
        <v>1184500</v>
      </c>
      <c r="Z575" s="6">
        <f t="shared" si="162"/>
        <v>0</v>
      </c>
      <c r="AA575" s="4">
        <f>SUM(P575:$P$1480)+$Z$25</f>
        <v>1995500.0000000009</v>
      </c>
      <c r="AB575" s="4">
        <f>SUM(V575:$W$1480)</f>
        <v>533849.27999999968</v>
      </c>
      <c r="AC575" s="4">
        <f t="shared" si="174"/>
        <v>811000.00000000093</v>
      </c>
    </row>
    <row r="576" spans="1:29" x14ac:dyDescent="0.15">
      <c r="A576" s="22">
        <v>3</v>
      </c>
      <c r="B576" s="1">
        <v>42292</v>
      </c>
      <c r="C576">
        <v>228</v>
      </c>
      <c r="D576">
        <v>232.8</v>
      </c>
      <c r="E576">
        <v>226.4</v>
      </c>
      <c r="F576">
        <v>231.9</v>
      </c>
      <c r="G576">
        <v>133535400</v>
      </c>
      <c r="H576" s="2">
        <f t="shared" si="163"/>
        <v>30966859260</v>
      </c>
      <c r="I576">
        <f t="shared" si="157"/>
        <v>2</v>
      </c>
      <c r="J576" t="str">
        <f t="shared" si="164"/>
        <v>高値割、安値割</v>
      </c>
      <c r="L576">
        <f t="shared" si="158"/>
        <v>-2</v>
      </c>
      <c r="M576">
        <f t="shared" si="165"/>
        <v>-2</v>
      </c>
      <c r="N576">
        <f t="shared" si="166"/>
        <v>2</v>
      </c>
      <c r="O576" s="2">
        <f t="shared" si="159"/>
        <v>5000</v>
      </c>
      <c r="P576" s="2">
        <f t="shared" si="167"/>
        <v>-10000</v>
      </c>
      <c r="Q576" s="2">
        <f t="shared" si="160"/>
        <v>1149500</v>
      </c>
      <c r="R576" s="2" t="str">
        <f t="shared" si="168"/>
        <v>uri</v>
      </c>
      <c r="S576" s="2" t="str">
        <f t="shared" si="169"/>
        <v>kai</v>
      </c>
      <c r="T576" s="2" t="str">
        <f t="shared" si="170"/>
        <v>uri</v>
      </c>
      <c r="U576" s="2" t="str">
        <f t="shared" si="171"/>
        <v/>
      </c>
      <c r="V576" s="2" t="str">
        <f t="shared" si="172"/>
        <v/>
      </c>
      <c r="W576" s="2" t="str">
        <f t="shared" si="175"/>
        <v/>
      </c>
      <c r="X576" s="2">
        <f t="shared" si="173"/>
        <v>91.96</v>
      </c>
      <c r="Y576" s="6">
        <f t="shared" si="161"/>
        <v>1159500</v>
      </c>
      <c r="Z576" s="6">
        <f t="shared" si="162"/>
        <v>0</v>
      </c>
      <c r="AA576" s="4">
        <f>SUM(P576:$P$1480)+$Z$25</f>
        <v>2020500.0000000009</v>
      </c>
      <c r="AB576" s="4">
        <f>SUM(V576:$W$1480)</f>
        <v>533849.27999999968</v>
      </c>
      <c r="AC576" s="4">
        <f t="shared" si="174"/>
        <v>861000.00000000093</v>
      </c>
    </row>
    <row r="577" spans="1:29" x14ac:dyDescent="0.15">
      <c r="A577" s="22">
        <v>3</v>
      </c>
      <c r="B577" s="1">
        <v>42291</v>
      </c>
      <c r="C577">
        <v>233</v>
      </c>
      <c r="D577">
        <v>234.4</v>
      </c>
      <c r="E577">
        <v>229.2</v>
      </c>
      <c r="F577">
        <v>229.9</v>
      </c>
      <c r="G577">
        <v>140275300</v>
      </c>
      <c r="H577" s="2">
        <f t="shared" si="163"/>
        <v>32249291470</v>
      </c>
      <c r="I577">
        <f t="shared" si="157"/>
        <v>-5.2999999999999829</v>
      </c>
      <c r="J577" t="str">
        <f t="shared" si="164"/>
        <v>高値割、安値割</v>
      </c>
      <c r="L577">
        <f t="shared" si="158"/>
        <v>5.2999999999999829</v>
      </c>
      <c r="M577">
        <f t="shared" si="165"/>
        <v>5.2999999999999829</v>
      </c>
      <c r="N577">
        <f t="shared" si="166"/>
        <v>-5.2999999999999829</v>
      </c>
      <c r="O577" s="2">
        <f t="shared" si="159"/>
        <v>5000</v>
      </c>
      <c r="P577" s="2">
        <f t="shared" si="167"/>
        <v>26499.999999999916</v>
      </c>
      <c r="Q577" s="2">
        <f t="shared" si="160"/>
        <v>1176000</v>
      </c>
      <c r="R577" s="2" t="str">
        <f t="shared" si="168"/>
        <v>uri</v>
      </c>
      <c r="S577" s="2" t="str">
        <f t="shared" si="169"/>
        <v>kai</v>
      </c>
      <c r="T577" s="2" t="str">
        <f t="shared" si="170"/>
        <v>uri</v>
      </c>
      <c r="U577" s="2">
        <f t="shared" si="171"/>
        <v>1176000</v>
      </c>
      <c r="V577" s="2">
        <f t="shared" si="172"/>
        <v>1512</v>
      </c>
      <c r="W577" s="2" t="str">
        <f t="shared" si="175"/>
        <v/>
      </c>
      <c r="X577" s="2">
        <f t="shared" si="173"/>
        <v>188.16</v>
      </c>
      <c r="Y577" s="6">
        <f t="shared" si="161"/>
        <v>1149500</v>
      </c>
      <c r="Z577" s="6">
        <f t="shared" si="162"/>
        <v>0</v>
      </c>
      <c r="AA577" s="4">
        <f>SUM(P577:$P$1480)+$Z$25</f>
        <v>2030500.0000000009</v>
      </c>
      <c r="AB577" s="4">
        <f>SUM(V577:$W$1480)</f>
        <v>533849.27999999968</v>
      </c>
      <c r="AC577" s="4">
        <f t="shared" si="174"/>
        <v>881000.00000000093</v>
      </c>
    </row>
    <row r="578" spans="1:29" x14ac:dyDescent="0.15">
      <c r="A578" s="22">
        <v>3</v>
      </c>
      <c r="B578" s="1">
        <v>42290</v>
      </c>
      <c r="C578">
        <v>237.1</v>
      </c>
      <c r="D578">
        <v>237.7</v>
      </c>
      <c r="E578">
        <v>233.9</v>
      </c>
      <c r="F578">
        <v>235.2</v>
      </c>
      <c r="G578">
        <v>122065200</v>
      </c>
      <c r="H578" s="2">
        <f t="shared" si="163"/>
        <v>28709735040</v>
      </c>
      <c r="I578">
        <f t="shared" si="157"/>
        <v>-3.2000000000000171</v>
      </c>
      <c r="J578" t="str">
        <f t="shared" si="164"/>
        <v>高値割、安値割</v>
      </c>
      <c r="L578">
        <f t="shared" si="158"/>
        <v>-3.2000000000000171</v>
      </c>
      <c r="M578">
        <f t="shared" si="165"/>
        <v>-3.2000000000000171</v>
      </c>
      <c r="N578">
        <f t="shared" si="166"/>
        <v>3.2000000000000171</v>
      </c>
      <c r="O578" s="2">
        <f t="shared" si="159"/>
        <v>5000</v>
      </c>
      <c r="P578" s="2">
        <f t="shared" si="167"/>
        <v>-16000.000000000085</v>
      </c>
      <c r="Q578" s="2">
        <f t="shared" si="160"/>
        <v>1192000</v>
      </c>
      <c r="R578" s="2" t="str">
        <f t="shared" si="168"/>
        <v>kai</v>
      </c>
      <c r="S578" s="2" t="str">
        <f t="shared" si="169"/>
        <v>uri</v>
      </c>
      <c r="T578" s="2" t="str">
        <f t="shared" si="170"/>
        <v>kai</v>
      </c>
      <c r="U578" s="2" t="str">
        <f t="shared" si="171"/>
        <v/>
      </c>
      <c r="V578" s="2" t="str">
        <f t="shared" si="172"/>
        <v/>
      </c>
      <c r="W578" s="2">
        <f t="shared" si="175"/>
        <v>95.36</v>
      </c>
      <c r="X578" s="2" t="str">
        <f t="shared" si="173"/>
        <v/>
      </c>
      <c r="Y578" s="6">
        <f t="shared" si="161"/>
        <v>1176000</v>
      </c>
      <c r="Z578" s="6">
        <f t="shared" si="162"/>
        <v>0</v>
      </c>
      <c r="AA578" s="4">
        <f>SUM(P578:$P$1480)+$Z$25</f>
        <v>2004000.0000000009</v>
      </c>
      <c r="AB578" s="4">
        <f>SUM(V578:$W$1480)</f>
        <v>532337.27999999968</v>
      </c>
      <c r="AC578" s="4">
        <f t="shared" si="174"/>
        <v>828000.00000000093</v>
      </c>
    </row>
    <row r="579" spans="1:29" x14ac:dyDescent="0.15">
      <c r="A579" s="22">
        <v>3</v>
      </c>
      <c r="B579" s="1">
        <v>42286</v>
      </c>
      <c r="C579">
        <v>238.5</v>
      </c>
      <c r="D579">
        <v>239.4</v>
      </c>
      <c r="E579">
        <v>236.1</v>
      </c>
      <c r="F579">
        <v>238.4</v>
      </c>
      <c r="G579">
        <v>176760700</v>
      </c>
      <c r="H579" s="2">
        <f t="shared" si="163"/>
        <v>42139750880</v>
      </c>
      <c r="I579">
        <f t="shared" si="157"/>
        <v>2.2000000000000171</v>
      </c>
      <c r="J579" t="str">
        <f t="shared" si="164"/>
        <v>高値超、安値超</v>
      </c>
      <c r="L579">
        <f t="shared" si="158"/>
        <v>2.2000000000000171</v>
      </c>
      <c r="M579">
        <f t="shared" si="165"/>
        <v>2.2000000000000171</v>
      </c>
      <c r="N579">
        <f t="shared" si="166"/>
        <v>-2.2000000000000171</v>
      </c>
      <c r="O579" s="2">
        <f t="shared" si="159"/>
        <v>5000</v>
      </c>
      <c r="P579" s="2">
        <f t="shared" si="167"/>
        <v>11000.000000000085</v>
      </c>
      <c r="Q579" s="2">
        <f t="shared" si="160"/>
        <v>1181000</v>
      </c>
      <c r="R579" s="2" t="str">
        <f t="shared" si="168"/>
        <v>kai</v>
      </c>
      <c r="S579" s="2" t="str">
        <f t="shared" si="169"/>
        <v>uri</v>
      </c>
      <c r="T579" s="2" t="str">
        <f t="shared" si="170"/>
        <v>kai</v>
      </c>
      <c r="U579" s="2" t="str">
        <f t="shared" si="171"/>
        <v/>
      </c>
      <c r="V579" s="2" t="str">
        <f t="shared" si="172"/>
        <v/>
      </c>
      <c r="W579" s="2">
        <f t="shared" si="175"/>
        <v>94.48</v>
      </c>
      <c r="X579" s="2" t="str">
        <f t="shared" si="173"/>
        <v/>
      </c>
      <c r="Y579" s="6">
        <f t="shared" si="161"/>
        <v>1192000</v>
      </c>
      <c r="Z579" s="6">
        <f t="shared" si="162"/>
        <v>0</v>
      </c>
      <c r="AA579" s="4">
        <f>SUM(P579:$P$1480)+$Z$25</f>
        <v>2020000.0000000009</v>
      </c>
      <c r="AB579" s="4">
        <f>SUM(V579:$W$1480)</f>
        <v>532241.91999999969</v>
      </c>
      <c r="AC579" s="4">
        <f t="shared" si="174"/>
        <v>828000.00000000093</v>
      </c>
    </row>
    <row r="580" spans="1:29" x14ac:dyDescent="0.15">
      <c r="A580" s="22">
        <v>3</v>
      </c>
      <c r="B580" s="1">
        <v>42285</v>
      </c>
      <c r="C580">
        <v>236.6</v>
      </c>
      <c r="D580">
        <v>238.3</v>
      </c>
      <c r="E580">
        <v>235.5</v>
      </c>
      <c r="F580">
        <v>236.2</v>
      </c>
      <c r="G580">
        <v>150629700</v>
      </c>
      <c r="H580" s="2">
        <f t="shared" si="163"/>
        <v>35578735140</v>
      </c>
      <c r="I580">
        <f t="shared" si="157"/>
        <v>-0.40000000000000568</v>
      </c>
      <c r="J580" t="str">
        <f t="shared" si="164"/>
        <v>高値超、安値超</v>
      </c>
      <c r="L580">
        <f t="shared" si="158"/>
        <v>-0.40000000000000568</v>
      </c>
      <c r="M580">
        <f t="shared" si="165"/>
        <v>-0.40000000000000568</v>
      </c>
      <c r="N580">
        <f t="shared" si="166"/>
        <v>-0.40000000000000568</v>
      </c>
      <c r="O580" s="2">
        <f t="shared" si="159"/>
        <v>5000</v>
      </c>
      <c r="P580" s="2">
        <f t="shared" si="167"/>
        <v>-2000.0000000000284</v>
      </c>
      <c r="Q580" s="2">
        <f t="shared" si="160"/>
        <v>1183000</v>
      </c>
      <c r="R580" s="2" t="str">
        <f t="shared" si="168"/>
        <v>kai</v>
      </c>
      <c r="S580" s="2" t="str">
        <f t="shared" si="169"/>
        <v>kai</v>
      </c>
      <c r="T580" s="2" t="str">
        <f t="shared" si="170"/>
        <v>kai</v>
      </c>
      <c r="U580" s="2" t="str">
        <f t="shared" si="171"/>
        <v/>
      </c>
      <c r="V580" s="2" t="str">
        <f t="shared" si="172"/>
        <v/>
      </c>
      <c r="W580" s="2">
        <f t="shared" si="175"/>
        <v>94.64</v>
      </c>
      <c r="X580" s="2" t="str">
        <f t="shared" si="173"/>
        <v/>
      </c>
      <c r="Y580" s="6">
        <f t="shared" si="161"/>
        <v>1181000</v>
      </c>
      <c r="Z580" s="6">
        <f t="shared" si="162"/>
        <v>0</v>
      </c>
      <c r="AA580" s="4">
        <f>SUM(P580:$P$1480)+$Z$25</f>
        <v>2009000.0000000009</v>
      </c>
      <c r="AB580" s="4">
        <f>SUM(V580:$W$1480)</f>
        <v>532147.43999999971</v>
      </c>
      <c r="AC580" s="4">
        <f t="shared" si="174"/>
        <v>828000.00000000093</v>
      </c>
    </row>
    <row r="581" spans="1:29" x14ac:dyDescent="0.15">
      <c r="A581" s="22">
        <v>3</v>
      </c>
      <c r="B581" s="1">
        <v>42284</v>
      </c>
      <c r="C581">
        <v>234.5</v>
      </c>
      <c r="D581">
        <v>237.8</v>
      </c>
      <c r="E581">
        <v>233.3</v>
      </c>
      <c r="F581">
        <v>236.6</v>
      </c>
      <c r="G581">
        <v>163552800</v>
      </c>
      <c r="H581" s="2">
        <f t="shared" si="163"/>
        <v>38696592480</v>
      </c>
      <c r="I581">
        <f t="shared" si="157"/>
        <v>2.0999999999999943</v>
      </c>
      <c r="J581" t="str">
        <f t="shared" si="164"/>
        <v/>
      </c>
      <c r="L581">
        <f t="shared" si="158"/>
        <v>2.0999999999999943</v>
      </c>
      <c r="M581">
        <f t="shared" si="165"/>
        <v>2.0999999999999943</v>
      </c>
      <c r="N581">
        <f t="shared" si="166"/>
        <v>-2.0999999999999943</v>
      </c>
      <c r="O581" s="2">
        <f t="shared" si="159"/>
        <v>5000</v>
      </c>
      <c r="P581" s="2">
        <f t="shared" si="167"/>
        <v>10499.999999999971</v>
      </c>
      <c r="Q581" s="2">
        <f t="shared" si="160"/>
        <v>1172500</v>
      </c>
      <c r="R581" s="2" t="str">
        <f t="shared" si="168"/>
        <v>kai</v>
      </c>
      <c r="S581" s="2" t="str">
        <f t="shared" si="169"/>
        <v>uri</v>
      </c>
      <c r="T581" s="2" t="str">
        <f t="shared" si="170"/>
        <v>kai</v>
      </c>
      <c r="U581" s="2" t="str">
        <f t="shared" si="171"/>
        <v/>
      </c>
      <c r="V581" s="2" t="str">
        <f t="shared" si="172"/>
        <v/>
      </c>
      <c r="W581" s="2">
        <f t="shared" si="175"/>
        <v>93.8</v>
      </c>
      <c r="X581" s="2" t="str">
        <f t="shared" si="173"/>
        <v/>
      </c>
      <c r="Y581" s="6">
        <f t="shared" si="161"/>
        <v>1183000</v>
      </c>
      <c r="Z581" s="6">
        <f t="shared" si="162"/>
        <v>0</v>
      </c>
      <c r="AA581" s="4">
        <f>SUM(P581:$P$1480)+$Z$25</f>
        <v>2011000.0000000009</v>
      </c>
      <c r="AB581" s="4">
        <f>SUM(V581:$W$1480)</f>
        <v>532052.7999999997</v>
      </c>
      <c r="AC581" s="4">
        <f t="shared" si="174"/>
        <v>828000.00000000093</v>
      </c>
    </row>
    <row r="582" spans="1:29" x14ac:dyDescent="0.15">
      <c r="A582" s="22">
        <v>3</v>
      </c>
      <c r="B582" s="1">
        <v>42283</v>
      </c>
      <c r="C582">
        <v>234.1</v>
      </c>
      <c r="D582">
        <v>236.7</v>
      </c>
      <c r="E582">
        <v>233.6</v>
      </c>
      <c r="F582">
        <v>234.5</v>
      </c>
      <c r="G582">
        <v>192186800</v>
      </c>
      <c r="H582" s="2">
        <f t="shared" si="163"/>
        <v>45067804600</v>
      </c>
      <c r="I582">
        <f t="shared" si="157"/>
        <v>3.5</v>
      </c>
      <c r="J582" t="str">
        <f t="shared" si="164"/>
        <v>高値超、安値超</v>
      </c>
      <c r="L582">
        <f t="shared" si="158"/>
        <v>3.5</v>
      </c>
      <c r="M582">
        <f t="shared" si="165"/>
        <v>3.5</v>
      </c>
      <c r="N582">
        <f t="shared" si="166"/>
        <v>-3.5</v>
      </c>
      <c r="O582" s="2">
        <f t="shared" si="159"/>
        <v>5000</v>
      </c>
      <c r="P582" s="2">
        <f t="shared" si="167"/>
        <v>17500</v>
      </c>
      <c r="Q582" s="2">
        <f t="shared" si="160"/>
        <v>1155000</v>
      </c>
      <c r="R582" s="2" t="str">
        <f t="shared" si="168"/>
        <v>kai</v>
      </c>
      <c r="S582" s="2" t="str">
        <f t="shared" si="169"/>
        <v>uri</v>
      </c>
      <c r="T582" s="2" t="str">
        <f t="shared" si="170"/>
        <v>kai</v>
      </c>
      <c r="U582" s="2" t="str">
        <f t="shared" si="171"/>
        <v/>
      </c>
      <c r="V582" s="2" t="str">
        <f t="shared" si="172"/>
        <v/>
      </c>
      <c r="W582" s="2">
        <f t="shared" si="175"/>
        <v>92.4</v>
      </c>
      <c r="X582" s="2" t="str">
        <f t="shared" si="173"/>
        <v/>
      </c>
      <c r="Y582" s="6">
        <f t="shared" si="161"/>
        <v>1172500</v>
      </c>
      <c r="Z582" s="6">
        <f t="shared" si="162"/>
        <v>0</v>
      </c>
      <c r="AA582" s="4">
        <f>SUM(P582:$P$1480)+$Z$25</f>
        <v>2000500.0000000009</v>
      </c>
      <c r="AB582" s="4">
        <f>SUM(V582:$W$1480)</f>
        <v>531958.99999999965</v>
      </c>
      <c r="AC582" s="4">
        <f t="shared" si="174"/>
        <v>828000.00000000093</v>
      </c>
    </row>
    <row r="583" spans="1:29" x14ac:dyDescent="0.15">
      <c r="A583" s="22">
        <v>3</v>
      </c>
      <c r="B583" s="1">
        <v>42282</v>
      </c>
      <c r="C583">
        <v>231.5</v>
      </c>
      <c r="D583">
        <v>232.1</v>
      </c>
      <c r="E583">
        <v>229.7</v>
      </c>
      <c r="F583">
        <v>231</v>
      </c>
      <c r="G583">
        <v>111283400</v>
      </c>
      <c r="H583" s="2">
        <f t="shared" si="163"/>
        <v>25706465400</v>
      </c>
      <c r="I583">
        <f t="shared" si="157"/>
        <v>1.5999999999999943</v>
      </c>
      <c r="J583" t="str">
        <f t="shared" si="164"/>
        <v>高値超、安値超</v>
      </c>
      <c r="L583">
        <f t="shared" si="158"/>
        <v>1.5999999999999943</v>
      </c>
      <c r="M583">
        <f t="shared" si="165"/>
        <v>1.5999999999999943</v>
      </c>
      <c r="N583">
        <f t="shared" si="166"/>
        <v>1.5999999999999943</v>
      </c>
      <c r="O583" s="2">
        <f t="shared" si="159"/>
        <v>5000</v>
      </c>
      <c r="P583" s="2">
        <f t="shared" si="167"/>
        <v>7999.9999999999718</v>
      </c>
      <c r="Q583" s="2">
        <f t="shared" si="160"/>
        <v>1147000</v>
      </c>
      <c r="R583" s="2" t="str">
        <f t="shared" si="168"/>
        <v>kai</v>
      </c>
      <c r="S583" s="2" t="str">
        <f t="shared" si="169"/>
        <v>kai</v>
      </c>
      <c r="T583" s="2" t="str">
        <f t="shared" si="170"/>
        <v>kai</v>
      </c>
      <c r="U583" s="2" t="str">
        <f t="shared" si="171"/>
        <v/>
      </c>
      <c r="V583" s="2" t="str">
        <f t="shared" si="172"/>
        <v/>
      </c>
      <c r="W583" s="2">
        <f t="shared" si="175"/>
        <v>91.76</v>
      </c>
      <c r="X583" s="2" t="str">
        <f t="shared" si="173"/>
        <v/>
      </c>
      <c r="Y583" s="6">
        <f t="shared" si="161"/>
        <v>1155000</v>
      </c>
      <c r="Z583" s="6">
        <f t="shared" si="162"/>
        <v>0</v>
      </c>
      <c r="AA583" s="4">
        <f>SUM(P583:$P$1480)+$Z$25</f>
        <v>1983000.0000000014</v>
      </c>
      <c r="AB583" s="4">
        <f>SUM(V583:$W$1480)</f>
        <v>531866.59999999963</v>
      </c>
      <c r="AC583" s="4">
        <f t="shared" si="174"/>
        <v>828000.0000000014</v>
      </c>
    </row>
    <row r="584" spans="1:29" x14ac:dyDescent="0.15">
      <c r="A584" s="22">
        <v>3</v>
      </c>
      <c r="B584" s="1">
        <v>42279</v>
      </c>
      <c r="C584">
        <v>228</v>
      </c>
      <c r="D584">
        <v>229.5</v>
      </c>
      <c r="E584">
        <v>226.9</v>
      </c>
      <c r="F584">
        <v>229.4</v>
      </c>
      <c r="G584">
        <v>125919200</v>
      </c>
      <c r="H584" s="2">
        <f t="shared" si="163"/>
        <v>28885864480</v>
      </c>
      <c r="I584">
        <f t="shared" si="157"/>
        <v>-0.69999999999998863</v>
      </c>
      <c r="J584" t="str">
        <f t="shared" si="164"/>
        <v/>
      </c>
      <c r="L584">
        <f t="shared" si="158"/>
        <v>-0.69999999999998863</v>
      </c>
      <c r="M584">
        <f t="shared" si="165"/>
        <v>-0.69999999999998863</v>
      </c>
      <c r="N584">
        <f t="shared" si="166"/>
        <v>0.69999999999998863</v>
      </c>
      <c r="O584" s="2">
        <f t="shared" si="159"/>
        <v>5000</v>
      </c>
      <c r="P584" s="2">
        <f t="shared" si="167"/>
        <v>-3499.9999999999432</v>
      </c>
      <c r="Q584" s="2">
        <f t="shared" si="160"/>
        <v>1150500</v>
      </c>
      <c r="R584" s="2" t="str">
        <f t="shared" si="168"/>
        <v>kai</v>
      </c>
      <c r="S584" s="2" t="str">
        <f t="shared" si="169"/>
        <v>uri</v>
      </c>
      <c r="T584" s="2" t="str">
        <f t="shared" si="170"/>
        <v>kai</v>
      </c>
      <c r="U584" s="2" t="str">
        <f t="shared" si="171"/>
        <v/>
      </c>
      <c r="V584" s="2" t="str">
        <f t="shared" si="172"/>
        <v/>
      </c>
      <c r="W584" s="2">
        <f t="shared" si="175"/>
        <v>92.04</v>
      </c>
      <c r="X584" s="2" t="str">
        <f t="shared" si="173"/>
        <v/>
      </c>
      <c r="Y584" s="6">
        <f t="shared" si="161"/>
        <v>1147000</v>
      </c>
      <c r="Z584" s="6">
        <f t="shared" si="162"/>
        <v>0</v>
      </c>
      <c r="AA584" s="4">
        <f>SUM(P584:$P$1480)+$Z$25</f>
        <v>1975000.0000000014</v>
      </c>
      <c r="AB584" s="4">
        <f>SUM(V584:$W$1480)</f>
        <v>531774.83999999962</v>
      </c>
      <c r="AC584" s="4">
        <f t="shared" si="174"/>
        <v>828000.0000000014</v>
      </c>
    </row>
    <row r="585" spans="1:29" x14ac:dyDescent="0.15">
      <c r="A585" s="22">
        <v>3</v>
      </c>
      <c r="B585" s="1">
        <v>42278</v>
      </c>
      <c r="C585">
        <v>225</v>
      </c>
      <c r="D585">
        <v>231.9</v>
      </c>
      <c r="E585">
        <v>222.6</v>
      </c>
      <c r="F585">
        <v>230.1</v>
      </c>
      <c r="G585">
        <v>195918900</v>
      </c>
      <c r="H585" s="2">
        <f t="shared" si="163"/>
        <v>45080938890</v>
      </c>
      <c r="I585">
        <f t="shared" si="157"/>
        <v>7.1999999999999886</v>
      </c>
      <c r="J585" t="str">
        <f t="shared" si="164"/>
        <v>高値超、安値超</v>
      </c>
      <c r="L585">
        <f t="shared" si="158"/>
        <v>7.1999999999999886</v>
      </c>
      <c r="M585">
        <f t="shared" si="165"/>
        <v>7.1999999999999886</v>
      </c>
      <c r="N585">
        <f t="shared" si="166"/>
        <v>7.1999999999999886</v>
      </c>
      <c r="O585" s="2">
        <f t="shared" si="159"/>
        <v>5000</v>
      </c>
      <c r="P585" s="2">
        <f t="shared" si="167"/>
        <v>35999.999999999942</v>
      </c>
      <c r="Q585" s="2">
        <f t="shared" si="160"/>
        <v>1114500</v>
      </c>
      <c r="R585" s="2" t="str">
        <f t="shared" si="168"/>
        <v>kai</v>
      </c>
      <c r="S585" s="2" t="str">
        <f t="shared" si="169"/>
        <v>kai</v>
      </c>
      <c r="T585" s="2" t="str">
        <f t="shared" si="170"/>
        <v>kai</v>
      </c>
      <c r="U585" s="2">
        <f t="shared" si="171"/>
        <v>1114500</v>
      </c>
      <c r="V585" s="2">
        <f t="shared" si="172"/>
        <v>1512</v>
      </c>
      <c r="W585" s="2">
        <f t="shared" si="175"/>
        <v>178.32</v>
      </c>
      <c r="X585" s="2" t="str">
        <f t="shared" si="173"/>
        <v/>
      </c>
      <c r="Y585" s="6">
        <f t="shared" si="161"/>
        <v>1150500</v>
      </c>
      <c r="Z585" s="6">
        <f t="shared" si="162"/>
        <v>0</v>
      </c>
      <c r="AA585" s="4">
        <f>SUM(P585:$P$1480)+$Z$25</f>
        <v>1978500.0000000009</v>
      </c>
      <c r="AB585" s="4">
        <f>SUM(V585:$W$1480)</f>
        <v>531682.7999999997</v>
      </c>
      <c r="AC585" s="4">
        <f t="shared" si="174"/>
        <v>828000.00000000093</v>
      </c>
    </row>
    <row r="586" spans="1:29" x14ac:dyDescent="0.15">
      <c r="A586" s="22">
        <v>3</v>
      </c>
      <c r="B586" s="1">
        <v>42277</v>
      </c>
      <c r="C586">
        <v>220</v>
      </c>
      <c r="D586">
        <v>225.2</v>
      </c>
      <c r="E586">
        <v>219.7</v>
      </c>
      <c r="F586">
        <v>222.9</v>
      </c>
      <c r="G586">
        <v>175127100</v>
      </c>
      <c r="H586" s="2">
        <f t="shared" si="163"/>
        <v>39035830590</v>
      </c>
      <c r="I586">
        <f t="shared" si="157"/>
        <v>5</v>
      </c>
      <c r="J586" t="str">
        <f t="shared" si="164"/>
        <v/>
      </c>
      <c r="L586">
        <f t="shared" si="158"/>
        <v>-5</v>
      </c>
      <c r="M586">
        <f t="shared" si="165"/>
        <v>-5</v>
      </c>
      <c r="N586">
        <f t="shared" si="166"/>
        <v>5</v>
      </c>
      <c r="O586" s="2">
        <f t="shared" si="159"/>
        <v>5000</v>
      </c>
      <c r="P586" s="2">
        <f t="shared" si="167"/>
        <v>-25000</v>
      </c>
      <c r="Q586" s="2">
        <f t="shared" si="160"/>
        <v>1089500</v>
      </c>
      <c r="R586" s="2" t="str">
        <f t="shared" si="168"/>
        <v>uri</v>
      </c>
      <c r="S586" s="2" t="str">
        <f t="shared" si="169"/>
        <v>kai</v>
      </c>
      <c r="T586" s="2" t="str">
        <f t="shared" si="170"/>
        <v>uri</v>
      </c>
      <c r="U586" s="2">
        <f t="shared" si="171"/>
        <v>1089500</v>
      </c>
      <c r="V586" s="2">
        <f t="shared" si="172"/>
        <v>1512</v>
      </c>
      <c r="W586" s="2" t="str">
        <f t="shared" si="175"/>
        <v/>
      </c>
      <c r="X586" s="2">
        <f t="shared" si="173"/>
        <v>174.32</v>
      </c>
      <c r="Y586" s="6">
        <f t="shared" si="161"/>
        <v>1114500</v>
      </c>
      <c r="Z586" s="6">
        <f t="shared" si="162"/>
        <v>0</v>
      </c>
      <c r="AA586" s="4">
        <f>SUM(P586:$P$1480)+$Z$25</f>
        <v>1942500.0000000009</v>
      </c>
      <c r="AB586" s="4">
        <f>SUM(V586:$W$1480)</f>
        <v>529992.47999999963</v>
      </c>
      <c r="AC586" s="4">
        <f t="shared" si="174"/>
        <v>828000.00000000093</v>
      </c>
    </row>
    <row r="587" spans="1:29" x14ac:dyDescent="0.15">
      <c r="A587" s="22">
        <v>3</v>
      </c>
      <c r="B587" s="1">
        <v>42276</v>
      </c>
      <c r="C587">
        <v>226</v>
      </c>
      <c r="D587">
        <v>226.2</v>
      </c>
      <c r="E587">
        <v>215.7</v>
      </c>
      <c r="F587">
        <v>217.9</v>
      </c>
      <c r="G587">
        <v>316161300</v>
      </c>
      <c r="H587" s="2">
        <f t="shared" si="163"/>
        <v>68891547270</v>
      </c>
      <c r="I587">
        <f t="shared" si="157"/>
        <v>-12.199999999999989</v>
      </c>
      <c r="J587" t="str">
        <f t="shared" si="164"/>
        <v>高値割、安値割</v>
      </c>
      <c r="L587">
        <f t="shared" si="158"/>
        <v>-12.199999999999989</v>
      </c>
      <c r="M587">
        <f t="shared" si="165"/>
        <v>-12.199999999999989</v>
      </c>
      <c r="N587">
        <f t="shared" si="166"/>
        <v>-12.199999999999989</v>
      </c>
      <c r="O587" s="2">
        <f t="shared" si="159"/>
        <v>5000</v>
      </c>
      <c r="P587" s="2">
        <f t="shared" si="167"/>
        <v>-60999.999999999942</v>
      </c>
      <c r="Q587" s="2">
        <f t="shared" si="160"/>
        <v>1150500</v>
      </c>
      <c r="R587" s="2" t="str">
        <f t="shared" si="168"/>
        <v>kai</v>
      </c>
      <c r="S587" s="2" t="str">
        <f t="shared" si="169"/>
        <v>kai</v>
      </c>
      <c r="T587" s="2" t="str">
        <f t="shared" si="170"/>
        <v>kai</v>
      </c>
      <c r="U587" s="2" t="str">
        <f t="shared" si="171"/>
        <v/>
      </c>
      <c r="V587" s="2" t="str">
        <f t="shared" si="172"/>
        <v/>
      </c>
      <c r="W587" s="2">
        <f t="shared" si="175"/>
        <v>92.04</v>
      </c>
      <c r="X587" s="2" t="str">
        <f t="shared" si="173"/>
        <v/>
      </c>
      <c r="Y587" s="6">
        <f t="shared" si="161"/>
        <v>1089500</v>
      </c>
      <c r="Z587" s="6">
        <f t="shared" si="162"/>
        <v>0</v>
      </c>
      <c r="AA587" s="4">
        <f>SUM(P587:$P$1480)+$Z$25</f>
        <v>1967500.0000000014</v>
      </c>
      <c r="AB587" s="4">
        <f>SUM(V587:$W$1480)</f>
        <v>528480.47999999963</v>
      </c>
      <c r="AC587" s="4">
        <f t="shared" si="174"/>
        <v>878000.0000000014</v>
      </c>
    </row>
    <row r="588" spans="1:29" x14ac:dyDescent="0.15">
      <c r="A588" s="22">
        <v>3</v>
      </c>
      <c r="B588" s="1">
        <v>42275</v>
      </c>
      <c r="C588">
        <v>232.1</v>
      </c>
      <c r="D588">
        <v>233.9</v>
      </c>
      <c r="E588">
        <v>228.4</v>
      </c>
      <c r="F588">
        <v>230.1</v>
      </c>
      <c r="G588">
        <v>166788500</v>
      </c>
      <c r="H588" s="2">
        <f t="shared" si="163"/>
        <v>38378033850</v>
      </c>
      <c r="I588">
        <f t="shared" si="157"/>
        <v>-5.0999999999999943</v>
      </c>
      <c r="J588" t="str">
        <f t="shared" si="164"/>
        <v/>
      </c>
      <c r="L588">
        <f t="shared" si="158"/>
        <v>-5.0999999999999943</v>
      </c>
      <c r="M588">
        <f t="shared" si="165"/>
        <v>-5.0999999999999943</v>
      </c>
      <c r="N588">
        <f t="shared" si="166"/>
        <v>5.0999999999999943</v>
      </c>
      <c r="O588" s="2">
        <f t="shared" si="159"/>
        <v>5000</v>
      </c>
      <c r="P588" s="2">
        <f t="shared" si="167"/>
        <v>-25499.999999999971</v>
      </c>
      <c r="Q588" s="2">
        <f t="shared" si="160"/>
        <v>1176000</v>
      </c>
      <c r="R588" s="2" t="str">
        <f t="shared" si="168"/>
        <v>kai</v>
      </c>
      <c r="S588" s="2" t="str">
        <f t="shared" si="169"/>
        <v>uri</v>
      </c>
      <c r="T588" s="2" t="str">
        <f t="shared" si="170"/>
        <v>kai</v>
      </c>
      <c r="U588" s="2">
        <f t="shared" si="171"/>
        <v>1176000</v>
      </c>
      <c r="V588" s="2">
        <f t="shared" si="172"/>
        <v>1512</v>
      </c>
      <c r="W588" s="2">
        <f t="shared" si="175"/>
        <v>188.16</v>
      </c>
      <c r="X588" s="2" t="str">
        <f t="shared" si="173"/>
        <v/>
      </c>
      <c r="Y588" s="6">
        <f t="shared" si="161"/>
        <v>1150500</v>
      </c>
      <c r="Z588" s="6">
        <f t="shared" si="162"/>
        <v>0</v>
      </c>
      <c r="AA588" s="4">
        <f>SUM(P588:$P$1480)+$Z$25</f>
        <v>2028500.0000000009</v>
      </c>
      <c r="AB588" s="4">
        <f>SUM(V588:$W$1480)</f>
        <v>528388.43999999959</v>
      </c>
      <c r="AC588" s="4">
        <f t="shared" si="174"/>
        <v>878000.00000000093</v>
      </c>
    </row>
    <row r="589" spans="1:29" x14ac:dyDescent="0.15">
      <c r="A589" s="22">
        <v>3</v>
      </c>
      <c r="B589" s="1">
        <v>42272</v>
      </c>
      <c r="C589">
        <v>229.1</v>
      </c>
      <c r="D589">
        <v>235.3</v>
      </c>
      <c r="E589">
        <v>228</v>
      </c>
      <c r="F589">
        <v>235.2</v>
      </c>
      <c r="G589">
        <v>239411100</v>
      </c>
      <c r="H589" s="2">
        <f t="shared" si="163"/>
        <v>56309490720</v>
      </c>
      <c r="I589">
        <f t="shared" si="157"/>
        <v>7</v>
      </c>
      <c r="J589" t="str">
        <f t="shared" si="164"/>
        <v>高値超、安値超</v>
      </c>
      <c r="L589">
        <f t="shared" si="158"/>
        <v>-7</v>
      </c>
      <c r="M589">
        <f t="shared" si="165"/>
        <v>-7</v>
      </c>
      <c r="N589">
        <f t="shared" si="166"/>
        <v>7</v>
      </c>
      <c r="O589" s="2">
        <f t="shared" si="159"/>
        <v>5000</v>
      </c>
      <c r="P589" s="2">
        <f t="shared" si="167"/>
        <v>-35000</v>
      </c>
      <c r="Q589" s="2">
        <f t="shared" si="160"/>
        <v>1141000</v>
      </c>
      <c r="R589" s="2" t="str">
        <f t="shared" si="168"/>
        <v>uri</v>
      </c>
      <c r="S589" s="2" t="str">
        <f t="shared" si="169"/>
        <v>kai</v>
      </c>
      <c r="T589" s="2" t="str">
        <f t="shared" si="170"/>
        <v>uri</v>
      </c>
      <c r="U589" s="2" t="str">
        <f t="shared" si="171"/>
        <v/>
      </c>
      <c r="V589" s="2" t="str">
        <f t="shared" si="172"/>
        <v/>
      </c>
      <c r="W589" s="2" t="str">
        <f t="shared" si="175"/>
        <v/>
      </c>
      <c r="X589" s="2">
        <f t="shared" si="173"/>
        <v>91.28</v>
      </c>
      <c r="Y589" s="6">
        <f t="shared" si="161"/>
        <v>1176000</v>
      </c>
      <c r="Z589" s="6">
        <f t="shared" si="162"/>
        <v>0</v>
      </c>
      <c r="AA589" s="4">
        <f>SUM(P589:$P$1480)+$Z$25</f>
        <v>2054000.0000000009</v>
      </c>
      <c r="AB589" s="4">
        <f>SUM(V589:$W$1480)</f>
        <v>526688.2799999998</v>
      </c>
      <c r="AC589" s="4">
        <f t="shared" si="174"/>
        <v>878000.00000000093</v>
      </c>
    </row>
    <row r="590" spans="1:29" x14ac:dyDescent="0.15">
      <c r="A590" s="22">
        <v>3</v>
      </c>
      <c r="B590" s="1">
        <v>42271</v>
      </c>
      <c r="C590">
        <v>230</v>
      </c>
      <c r="D590">
        <v>230.6</v>
      </c>
      <c r="E590">
        <v>227.9</v>
      </c>
      <c r="F590">
        <v>228.2</v>
      </c>
      <c r="G590">
        <v>173659600</v>
      </c>
      <c r="H590" s="2">
        <f t="shared" si="163"/>
        <v>39629120720</v>
      </c>
      <c r="I590">
        <f t="shared" si="157"/>
        <v>-5.2000000000000171</v>
      </c>
      <c r="J590" t="str">
        <f t="shared" si="164"/>
        <v>高値割、安値割</v>
      </c>
      <c r="L590">
        <f t="shared" si="158"/>
        <v>5.2000000000000171</v>
      </c>
      <c r="M590">
        <f t="shared" si="165"/>
        <v>5.2000000000000171</v>
      </c>
      <c r="N590">
        <f t="shared" si="166"/>
        <v>-5.2000000000000171</v>
      </c>
      <c r="O590" s="2">
        <f t="shared" si="159"/>
        <v>5000</v>
      </c>
      <c r="P590" s="2">
        <f t="shared" si="167"/>
        <v>26000.000000000084</v>
      </c>
      <c r="Q590" s="2">
        <f t="shared" si="160"/>
        <v>1167000</v>
      </c>
      <c r="R590" s="2" t="str">
        <f t="shared" si="168"/>
        <v>uri</v>
      </c>
      <c r="S590" s="2" t="str">
        <f t="shared" si="169"/>
        <v>kai</v>
      </c>
      <c r="T590" s="2" t="str">
        <f t="shared" si="170"/>
        <v>uri</v>
      </c>
      <c r="U590" s="2">
        <f t="shared" si="171"/>
        <v>1167000</v>
      </c>
      <c r="V590" s="2">
        <f t="shared" si="172"/>
        <v>1512</v>
      </c>
      <c r="W590" s="2" t="str">
        <f t="shared" si="175"/>
        <v/>
      </c>
      <c r="X590" s="2">
        <f t="shared" si="173"/>
        <v>186.72</v>
      </c>
      <c r="Y590" s="6">
        <f t="shared" si="161"/>
        <v>1141000</v>
      </c>
      <c r="Z590" s="6">
        <f t="shared" si="162"/>
        <v>0</v>
      </c>
      <c r="AA590" s="4">
        <f>SUM(P590:$P$1480)+$Z$25</f>
        <v>2089000.0000000009</v>
      </c>
      <c r="AB590" s="4">
        <f>SUM(V590:$W$1480)</f>
        <v>526688.2799999998</v>
      </c>
      <c r="AC590" s="4">
        <f t="shared" si="174"/>
        <v>948000.00000000093</v>
      </c>
    </row>
    <row r="591" spans="1:29" x14ac:dyDescent="0.15">
      <c r="A591" s="22">
        <v>3</v>
      </c>
      <c r="B591" s="1">
        <v>42265</v>
      </c>
      <c r="C591">
        <v>235.5</v>
      </c>
      <c r="D591">
        <v>235.7</v>
      </c>
      <c r="E591">
        <v>230.2</v>
      </c>
      <c r="F591">
        <v>233.4</v>
      </c>
      <c r="G591">
        <v>308071000</v>
      </c>
      <c r="H591" s="2">
        <f t="shared" si="163"/>
        <v>71903771400</v>
      </c>
      <c r="I591">
        <f t="shared" si="157"/>
        <v>-4.4000000000000057</v>
      </c>
      <c r="J591" t="str">
        <f t="shared" si="164"/>
        <v>高値割、安値割</v>
      </c>
      <c r="L591">
        <f t="shared" si="158"/>
        <v>-4.4000000000000057</v>
      </c>
      <c r="M591">
        <f t="shared" si="165"/>
        <v>-4.4000000000000057</v>
      </c>
      <c r="N591">
        <f t="shared" si="166"/>
        <v>-4.4000000000000057</v>
      </c>
      <c r="O591" s="2">
        <f t="shared" si="159"/>
        <v>5000</v>
      </c>
      <c r="P591" s="2">
        <f t="shared" si="167"/>
        <v>-22000.000000000029</v>
      </c>
      <c r="Q591" s="2">
        <f t="shared" si="160"/>
        <v>1189000</v>
      </c>
      <c r="R591" s="2" t="str">
        <f t="shared" si="168"/>
        <v>kai</v>
      </c>
      <c r="S591" s="2" t="str">
        <f t="shared" si="169"/>
        <v>kai</v>
      </c>
      <c r="T591" s="2" t="str">
        <f t="shared" si="170"/>
        <v>kai</v>
      </c>
      <c r="U591" s="2" t="str">
        <f t="shared" si="171"/>
        <v/>
      </c>
      <c r="V591" s="2" t="str">
        <f t="shared" si="172"/>
        <v/>
      </c>
      <c r="W591" s="2">
        <f t="shared" si="175"/>
        <v>95.12</v>
      </c>
      <c r="X591" s="2" t="str">
        <f t="shared" si="173"/>
        <v/>
      </c>
      <c r="Y591" s="6">
        <f t="shared" si="161"/>
        <v>1167000</v>
      </c>
      <c r="Z591" s="6">
        <f t="shared" si="162"/>
        <v>0</v>
      </c>
      <c r="AA591" s="4">
        <f>SUM(P591:$P$1480)+$Z$25</f>
        <v>2063000.0000000009</v>
      </c>
      <c r="AB591" s="4">
        <f>SUM(V591:$W$1480)</f>
        <v>525176.2799999998</v>
      </c>
      <c r="AC591" s="4">
        <f t="shared" si="174"/>
        <v>896000.00000000093</v>
      </c>
    </row>
    <row r="592" spans="1:29" x14ac:dyDescent="0.15">
      <c r="A592" s="22">
        <v>3</v>
      </c>
      <c r="B592" s="1">
        <v>42264</v>
      </c>
      <c r="C592">
        <v>238.3</v>
      </c>
      <c r="D592">
        <v>238.7</v>
      </c>
      <c r="E592">
        <v>234.5</v>
      </c>
      <c r="F592">
        <v>237.8</v>
      </c>
      <c r="G592">
        <v>136514100</v>
      </c>
      <c r="H592" s="2">
        <f t="shared" si="163"/>
        <v>32463052980</v>
      </c>
      <c r="I592">
        <f t="shared" si="157"/>
        <v>1.4000000000000057</v>
      </c>
      <c r="J592" t="str">
        <f t="shared" si="164"/>
        <v/>
      </c>
      <c r="L592">
        <f t="shared" si="158"/>
        <v>1.4000000000000057</v>
      </c>
      <c r="M592">
        <f t="shared" si="165"/>
        <v>1.4000000000000057</v>
      </c>
      <c r="N592">
        <f t="shared" si="166"/>
        <v>1.4000000000000057</v>
      </c>
      <c r="O592" s="2">
        <f t="shared" si="159"/>
        <v>5000</v>
      </c>
      <c r="P592" s="2">
        <f t="shared" si="167"/>
        <v>7000.0000000000282</v>
      </c>
      <c r="Q592" s="2">
        <f t="shared" si="160"/>
        <v>1182000</v>
      </c>
      <c r="R592" s="2" t="str">
        <f t="shared" si="168"/>
        <v>kai</v>
      </c>
      <c r="S592" s="2" t="str">
        <f t="shared" si="169"/>
        <v>kai</v>
      </c>
      <c r="T592" s="2" t="str">
        <f t="shared" si="170"/>
        <v>kai</v>
      </c>
      <c r="U592" s="2" t="str">
        <f t="shared" si="171"/>
        <v/>
      </c>
      <c r="V592" s="2" t="str">
        <f t="shared" si="172"/>
        <v/>
      </c>
      <c r="W592" s="2">
        <f t="shared" si="175"/>
        <v>94.56</v>
      </c>
      <c r="X592" s="2" t="str">
        <f t="shared" si="173"/>
        <v/>
      </c>
      <c r="Y592" s="6">
        <f t="shared" si="161"/>
        <v>1189000</v>
      </c>
      <c r="Z592" s="6">
        <f t="shared" si="162"/>
        <v>0</v>
      </c>
      <c r="AA592" s="4">
        <f>SUM(P592:$P$1480)+$Z$25</f>
        <v>2085000.0000000009</v>
      </c>
      <c r="AB592" s="4">
        <f>SUM(V592:$W$1480)</f>
        <v>525081.1599999998</v>
      </c>
      <c r="AC592" s="4">
        <f t="shared" si="174"/>
        <v>896000.00000000093</v>
      </c>
    </row>
    <row r="593" spans="1:29" x14ac:dyDescent="0.15">
      <c r="A593" s="22">
        <v>3</v>
      </c>
      <c r="B593" s="1">
        <v>42263</v>
      </c>
      <c r="C593">
        <v>238</v>
      </c>
      <c r="D593">
        <v>238.3</v>
      </c>
      <c r="E593">
        <v>235.7</v>
      </c>
      <c r="F593">
        <v>236.4</v>
      </c>
      <c r="G593">
        <v>132805600</v>
      </c>
      <c r="H593" s="2">
        <f t="shared" si="163"/>
        <v>31395243840</v>
      </c>
      <c r="I593">
        <f t="shared" si="157"/>
        <v>1.2000000000000171</v>
      </c>
      <c r="J593" t="str">
        <f t="shared" si="164"/>
        <v/>
      </c>
      <c r="L593">
        <f t="shared" si="158"/>
        <v>1.2000000000000171</v>
      </c>
      <c r="M593">
        <f t="shared" si="165"/>
        <v>1.2000000000000171</v>
      </c>
      <c r="N593">
        <f t="shared" si="166"/>
        <v>-1.2000000000000171</v>
      </c>
      <c r="O593" s="2">
        <f t="shared" si="159"/>
        <v>5000</v>
      </c>
      <c r="P593" s="2">
        <f t="shared" si="167"/>
        <v>6000.0000000000855</v>
      </c>
      <c r="Q593" s="2">
        <f t="shared" si="160"/>
        <v>1176000</v>
      </c>
      <c r="R593" s="2" t="str">
        <f t="shared" si="168"/>
        <v>kai</v>
      </c>
      <c r="S593" s="2" t="str">
        <f t="shared" si="169"/>
        <v>uri</v>
      </c>
      <c r="T593" s="2" t="str">
        <f t="shared" si="170"/>
        <v>kai</v>
      </c>
      <c r="U593" s="2" t="str">
        <f t="shared" si="171"/>
        <v/>
      </c>
      <c r="V593" s="2" t="str">
        <f t="shared" si="172"/>
        <v/>
      </c>
      <c r="W593" s="2">
        <f t="shared" si="175"/>
        <v>94.08</v>
      </c>
      <c r="X593" s="2" t="str">
        <f t="shared" si="173"/>
        <v/>
      </c>
      <c r="Y593" s="6">
        <f t="shared" si="161"/>
        <v>1182000</v>
      </c>
      <c r="Z593" s="6">
        <f t="shared" si="162"/>
        <v>0</v>
      </c>
      <c r="AA593" s="4">
        <f>SUM(P593:$P$1480)+$Z$25</f>
        <v>2078000.0000000009</v>
      </c>
      <c r="AB593" s="4">
        <f>SUM(V593:$W$1480)</f>
        <v>524986.59999999974</v>
      </c>
      <c r="AC593" s="4">
        <f t="shared" si="174"/>
        <v>896000.00000000093</v>
      </c>
    </row>
    <row r="594" spans="1:29" x14ac:dyDescent="0.15">
      <c r="A594" s="22">
        <v>3</v>
      </c>
      <c r="B594" s="1">
        <v>42262</v>
      </c>
      <c r="C594">
        <v>237.8</v>
      </c>
      <c r="D594">
        <v>240.7</v>
      </c>
      <c r="E594">
        <v>235.2</v>
      </c>
      <c r="F594">
        <v>235.2</v>
      </c>
      <c r="G594">
        <v>183172100</v>
      </c>
      <c r="H594" s="2">
        <f t="shared" si="163"/>
        <v>43082077920</v>
      </c>
      <c r="I594">
        <f t="shared" si="157"/>
        <v>-0.5</v>
      </c>
      <c r="J594" t="str">
        <f t="shared" si="164"/>
        <v>高値超、安値超</v>
      </c>
      <c r="L594">
        <f t="shared" si="158"/>
        <v>-0.5</v>
      </c>
      <c r="M594">
        <f t="shared" si="165"/>
        <v>-0.5</v>
      </c>
      <c r="N594">
        <f t="shared" si="166"/>
        <v>0.5</v>
      </c>
      <c r="O594" s="2">
        <f t="shared" si="159"/>
        <v>5000</v>
      </c>
      <c r="P594" s="2">
        <f t="shared" si="167"/>
        <v>-2500</v>
      </c>
      <c r="Q594" s="2">
        <f t="shared" si="160"/>
        <v>1178500</v>
      </c>
      <c r="R594" s="2" t="str">
        <f t="shared" si="168"/>
        <v>kai</v>
      </c>
      <c r="S594" s="2" t="str">
        <f t="shared" si="169"/>
        <v>uri</v>
      </c>
      <c r="T594" s="2" t="str">
        <f t="shared" si="170"/>
        <v>kai</v>
      </c>
      <c r="U594" s="2">
        <f t="shared" si="171"/>
        <v>1178500</v>
      </c>
      <c r="V594" s="2">
        <f t="shared" si="172"/>
        <v>1512</v>
      </c>
      <c r="W594" s="2">
        <f t="shared" si="175"/>
        <v>188.56</v>
      </c>
      <c r="X594" s="2" t="str">
        <f t="shared" si="173"/>
        <v/>
      </c>
      <c r="Y594" s="6">
        <f t="shared" si="161"/>
        <v>1176000</v>
      </c>
      <c r="Z594" s="6">
        <f t="shared" si="162"/>
        <v>0</v>
      </c>
      <c r="AA594" s="4">
        <f>SUM(P594:$P$1480)+$Z$25</f>
        <v>2072000.0000000009</v>
      </c>
      <c r="AB594" s="4">
        <f>SUM(V594:$W$1480)</f>
        <v>524892.51999999979</v>
      </c>
      <c r="AC594" s="4">
        <f t="shared" si="174"/>
        <v>896000.00000000093</v>
      </c>
    </row>
    <row r="595" spans="1:29" x14ac:dyDescent="0.15">
      <c r="A595" s="22">
        <v>3</v>
      </c>
      <c r="B595" s="1">
        <v>42261</v>
      </c>
      <c r="C595">
        <v>239.2</v>
      </c>
      <c r="D595">
        <v>240.2</v>
      </c>
      <c r="E595">
        <v>235</v>
      </c>
      <c r="F595">
        <v>235.7</v>
      </c>
      <c r="G595">
        <v>155043100</v>
      </c>
      <c r="H595" s="2">
        <f t="shared" si="163"/>
        <v>36543658670</v>
      </c>
      <c r="I595">
        <f t="shared" si="157"/>
        <v>-3.4000000000000057</v>
      </c>
      <c r="J595" t="str">
        <f t="shared" si="164"/>
        <v>高値超、安値超</v>
      </c>
      <c r="L595">
        <f t="shared" si="158"/>
        <v>3.4000000000000057</v>
      </c>
      <c r="M595">
        <f t="shared" si="165"/>
        <v>3.4000000000000057</v>
      </c>
      <c r="N595">
        <f t="shared" si="166"/>
        <v>-3.4000000000000057</v>
      </c>
      <c r="O595" s="2">
        <f t="shared" si="159"/>
        <v>5000</v>
      </c>
      <c r="P595" s="2">
        <f t="shared" si="167"/>
        <v>17000.000000000029</v>
      </c>
      <c r="Q595" s="2">
        <f t="shared" si="160"/>
        <v>1195500</v>
      </c>
      <c r="R595" s="2" t="str">
        <f t="shared" si="168"/>
        <v>uri</v>
      </c>
      <c r="S595" s="2" t="str">
        <f t="shared" si="169"/>
        <v>kai</v>
      </c>
      <c r="T595" s="2" t="str">
        <f t="shared" si="170"/>
        <v>uri</v>
      </c>
      <c r="U595" s="2">
        <f t="shared" si="171"/>
        <v>1195500</v>
      </c>
      <c r="V595" s="2">
        <f t="shared" si="172"/>
        <v>1512</v>
      </c>
      <c r="W595" s="2" t="str">
        <f t="shared" si="175"/>
        <v/>
      </c>
      <c r="X595" s="2">
        <f t="shared" si="173"/>
        <v>191.28</v>
      </c>
      <c r="Y595" s="6">
        <f t="shared" si="161"/>
        <v>1178500</v>
      </c>
      <c r="Z595" s="6">
        <f t="shared" si="162"/>
        <v>0</v>
      </c>
      <c r="AA595" s="4">
        <f>SUM(P595:$P$1480)+$Z$25</f>
        <v>2074500.0000000009</v>
      </c>
      <c r="AB595" s="4">
        <f>SUM(V595:$W$1480)</f>
        <v>523191.95999999979</v>
      </c>
      <c r="AC595" s="4">
        <f t="shared" si="174"/>
        <v>896000.00000000093</v>
      </c>
    </row>
    <row r="596" spans="1:29" x14ac:dyDescent="0.15">
      <c r="A596" s="22">
        <v>3</v>
      </c>
      <c r="B596" s="1">
        <v>42258</v>
      </c>
      <c r="C596">
        <v>233.6</v>
      </c>
      <c r="D596">
        <v>239.7</v>
      </c>
      <c r="E596">
        <v>233.6</v>
      </c>
      <c r="F596">
        <v>239.1</v>
      </c>
      <c r="G596">
        <v>245288400</v>
      </c>
      <c r="H596" s="2">
        <f t="shared" si="163"/>
        <v>58648456440</v>
      </c>
      <c r="I596">
        <f t="shared" si="157"/>
        <v>2.5999999999999943</v>
      </c>
      <c r="J596" t="str">
        <f t="shared" si="164"/>
        <v>高値割、安値割</v>
      </c>
      <c r="L596">
        <f t="shared" si="158"/>
        <v>2.5999999999999943</v>
      </c>
      <c r="M596">
        <f t="shared" si="165"/>
        <v>2.5999999999999943</v>
      </c>
      <c r="N596">
        <f t="shared" si="166"/>
        <v>2.5999999999999943</v>
      </c>
      <c r="O596" s="2">
        <f t="shared" si="159"/>
        <v>5000</v>
      </c>
      <c r="P596" s="2">
        <f t="shared" si="167"/>
        <v>12999.999999999971</v>
      </c>
      <c r="Q596" s="2">
        <f t="shared" si="160"/>
        <v>1182500</v>
      </c>
      <c r="R596" s="2" t="str">
        <f t="shared" si="168"/>
        <v>kai</v>
      </c>
      <c r="S596" s="2" t="str">
        <f t="shared" si="169"/>
        <v>kai</v>
      </c>
      <c r="T596" s="2" t="str">
        <f t="shared" si="170"/>
        <v>kai</v>
      </c>
      <c r="U596" s="2" t="str">
        <f t="shared" si="171"/>
        <v/>
      </c>
      <c r="V596" s="2" t="str">
        <f t="shared" si="172"/>
        <v/>
      </c>
      <c r="W596" s="2">
        <f t="shared" si="175"/>
        <v>94.6</v>
      </c>
      <c r="X596" s="2" t="str">
        <f t="shared" si="173"/>
        <v/>
      </c>
      <c r="Y596" s="6">
        <f t="shared" si="161"/>
        <v>1195500</v>
      </c>
      <c r="Z596" s="6">
        <f t="shared" si="162"/>
        <v>0</v>
      </c>
      <c r="AA596" s="4">
        <f>SUM(P596:$P$1480)+$Z$25</f>
        <v>2057500.0000000009</v>
      </c>
      <c r="AB596" s="4">
        <f>SUM(V596:$W$1480)</f>
        <v>521679.95999999973</v>
      </c>
      <c r="AC596" s="4">
        <f t="shared" si="174"/>
        <v>862000.00000000093</v>
      </c>
    </row>
    <row r="597" spans="1:29" x14ac:dyDescent="0.15">
      <c r="A597" s="22">
        <v>3</v>
      </c>
      <c r="B597" s="1">
        <v>42257</v>
      </c>
      <c r="C597">
        <v>237</v>
      </c>
      <c r="D597">
        <v>240</v>
      </c>
      <c r="E597">
        <v>233.7</v>
      </c>
      <c r="F597">
        <v>236.5</v>
      </c>
      <c r="G597">
        <v>275141800</v>
      </c>
      <c r="H597" s="2">
        <f t="shared" si="163"/>
        <v>65071035700</v>
      </c>
      <c r="I597">
        <f t="shared" si="157"/>
        <v>-8.3000000000000114</v>
      </c>
      <c r="J597" t="str">
        <f t="shared" si="164"/>
        <v/>
      </c>
      <c r="L597">
        <f t="shared" si="158"/>
        <v>-8.3000000000000114</v>
      </c>
      <c r="M597">
        <f t="shared" si="165"/>
        <v>-8.3000000000000114</v>
      </c>
      <c r="N597">
        <f t="shared" si="166"/>
        <v>8.3000000000000114</v>
      </c>
      <c r="O597" s="2">
        <f t="shared" si="159"/>
        <v>5000</v>
      </c>
      <c r="P597" s="2">
        <f t="shared" si="167"/>
        <v>-41500.000000000058</v>
      </c>
      <c r="Q597" s="2">
        <f t="shared" si="160"/>
        <v>1224000</v>
      </c>
      <c r="R597" s="2" t="str">
        <f t="shared" si="168"/>
        <v>kai</v>
      </c>
      <c r="S597" s="2" t="str">
        <f t="shared" si="169"/>
        <v>uri</v>
      </c>
      <c r="T597" s="2" t="str">
        <f t="shared" si="170"/>
        <v>kai</v>
      </c>
      <c r="U597" s="2" t="str">
        <f t="shared" si="171"/>
        <v/>
      </c>
      <c r="V597" s="2" t="str">
        <f t="shared" si="172"/>
        <v/>
      </c>
      <c r="W597" s="2">
        <f t="shared" si="175"/>
        <v>97.92</v>
      </c>
      <c r="X597" s="2" t="str">
        <f t="shared" si="173"/>
        <v/>
      </c>
      <c r="Y597" s="6">
        <f t="shared" si="161"/>
        <v>1182500</v>
      </c>
      <c r="Z597" s="6">
        <f t="shared" si="162"/>
        <v>0</v>
      </c>
      <c r="AA597" s="4">
        <f>SUM(P597:$P$1480)+$Z$25</f>
        <v>2044500.0000000009</v>
      </c>
      <c r="AB597" s="4">
        <f>SUM(V597:$W$1480)</f>
        <v>521585.35999999975</v>
      </c>
      <c r="AC597" s="4">
        <f t="shared" si="174"/>
        <v>862000.00000000093</v>
      </c>
    </row>
    <row r="598" spans="1:29" x14ac:dyDescent="0.15">
      <c r="A598" s="22">
        <v>3</v>
      </c>
      <c r="B598" s="1">
        <v>42256</v>
      </c>
      <c r="C598">
        <v>235</v>
      </c>
      <c r="D598">
        <v>244.8</v>
      </c>
      <c r="E598">
        <v>232.1</v>
      </c>
      <c r="F598">
        <v>244.8</v>
      </c>
      <c r="G598">
        <v>297652000</v>
      </c>
      <c r="H598" s="2">
        <f t="shared" si="163"/>
        <v>72865209600</v>
      </c>
      <c r="I598">
        <f t="shared" si="157"/>
        <v>18.400000000000006</v>
      </c>
      <c r="J598" t="str">
        <f t="shared" si="164"/>
        <v>高値超、安値超</v>
      </c>
      <c r="L598">
        <f t="shared" si="158"/>
        <v>18.400000000000006</v>
      </c>
      <c r="M598">
        <f t="shared" si="165"/>
        <v>18.400000000000006</v>
      </c>
      <c r="N598">
        <f t="shared" si="166"/>
        <v>18.400000000000006</v>
      </c>
      <c r="O598" s="2">
        <f t="shared" si="159"/>
        <v>5000</v>
      </c>
      <c r="P598" s="2">
        <f t="shared" si="167"/>
        <v>92000.000000000029</v>
      </c>
      <c r="Q598" s="2">
        <f t="shared" si="160"/>
        <v>1132000</v>
      </c>
      <c r="R598" s="2" t="str">
        <f t="shared" si="168"/>
        <v>kai</v>
      </c>
      <c r="S598" s="2" t="str">
        <f t="shared" si="169"/>
        <v>kai</v>
      </c>
      <c r="T598" s="2" t="str">
        <f t="shared" si="170"/>
        <v>kai</v>
      </c>
      <c r="U598" s="2">
        <f t="shared" si="171"/>
        <v>1132000</v>
      </c>
      <c r="V598" s="2">
        <f t="shared" si="172"/>
        <v>1512</v>
      </c>
      <c r="W598" s="2">
        <f t="shared" si="175"/>
        <v>181.12</v>
      </c>
      <c r="X598" s="2" t="str">
        <f t="shared" si="173"/>
        <v/>
      </c>
      <c r="Y598" s="6">
        <f t="shared" si="161"/>
        <v>1224000</v>
      </c>
      <c r="Z598" s="6">
        <f t="shared" si="162"/>
        <v>0</v>
      </c>
      <c r="AA598" s="4">
        <f>SUM(P598:$P$1480)+$Z$25</f>
        <v>2086000.0000000009</v>
      </c>
      <c r="AB598" s="4">
        <f>SUM(V598:$W$1480)</f>
        <v>521487.43999999977</v>
      </c>
      <c r="AC598" s="4">
        <f t="shared" si="174"/>
        <v>862000.00000000093</v>
      </c>
    </row>
    <row r="599" spans="1:29" x14ac:dyDescent="0.15">
      <c r="A599" s="22">
        <v>3</v>
      </c>
      <c r="B599" s="1">
        <v>42255</v>
      </c>
      <c r="C599">
        <v>229.7</v>
      </c>
      <c r="D599">
        <v>230.4</v>
      </c>
      <c r="E599">
        <v>226.1</v>
      </c>
      <c r="F599">
        <v>226.4</v>
      </c>
      <c r="G599">
        <v>184014400</v>
      </c>
      <c r="H599" s="2">
        <f t="shared" si="163"/>
        <v>41660860160</v>
      </c>
      <c r="I599">
        <f t="shared" si="157"/>
        <v>-4.1999999999999886</v>
      </c>
      <c r="J599" t="str">
        <f t="shared" si="164"/>
        <v/>
      </c>
      <c r="L599">
        <f t="shared" si="158"/>
        <v>4.1999999999999886</v>
      </c>
      <c r="M599">
        <f t="shared" si="165"/>
        <v>4.1999999999999886</v>
      </c>
      <c r="N599">
        <f t="shared" si="166"/>
        <v>-4.1999999999999886</v>
      </c>
      <c r="O599" s="2">
        <f t="shared" si="159"/>
        <v>5000</v>
      </c>
      <c r="P599" s="2">
        <f t="shared" si="167"/>
        <v>20999.999999999942</v>
      </c>
      <c r="Q599" s="2">
        <f t="shared" si="160"/>
        <v>1153000</v>
      </c>
      <c r="R599" s="2" t="str">
        <f t="shared" si="168"/>
        <v>uri</v>
      </c>
      <c r="S599" s="2" t="str">
        <f t="shared" si="169"/>
        <v>kai</v>
      </c>
      <c r="T599" s="2" t="str">
        <f t="shared" si="170"/>
        <v>uri</v>
      </c>
      <c r="U599" s="2" t="str">
        <f t="shared" si="171"/>
        <v/>
      </c>
      <c r="V599" s="2" t="str">
        <f t="shared" si="172"/>
        <v/>
      </c>
      <c r="W599" s="2" t="str">
        <f t="shared" si="175"/>
        <v/>
      </c>
      <c r="X599" s="2">
        <f t="shared" si="173"/>
        <v>92.24</v>
      </c>
      <c r="Y599" s="6">
        <f t="shared" si="161"/>
        <v>1132000</v>
      </c>
      <c r="Z599" s="6">
        <f t="shared" si="162"/>
        <v>0</v>
      </c>
      <c r="AA599" s="4">
        <f>SUM(P599:$P$1480)+$Z$25</f>
        <v>1994000.0000000009</v>
      </c>
      <c r="AB599" s="4">
        <f>SUM(V599:$W$1480)</f>
        <v>519794.31999999977</v>
      </c>
      <c r="AC599" s="4">
        <f t="shared" si="174"/>
        <v>862000.00000000093</v>
      </c>
    </row>
    <row r="600" spans="1:29" x14ac:dyDescent="0.15">
      <c r="A600" s="22">
        <v>3</v>
      </c>
      <c r="B600" s="1">
        <v>42254</v>
      </c>
      <c r="C600">
        <v>230.3</v>
      </c>
      <c r="D600">
        <v>231.9</v>
      </c>
      <c r="E600">
        <v>225.2</v>
      </c>
      <c r="F600">
        <v>230.6</v>
      </c>
      <c r="G600">
        <v>284177300</v>
      </c>
      <c r="H600" s="2">
        <f t="shared" si="163"/>
        <v>65531285380</v>
      </c>
      <c r="I600">
        <f t="shared" si="157"/>
        <v>-3</v>
      </c>
      <c r="J600" t="str">
        <f t="shared" si="164"/>
        <v>高値割、安値割</v>
      </c>
      <c r="L600">
        <f t="shared" si="158"/>
        <v>3</v>
      </c>
      <c r="M600">
        <f t="shared" si="165"/>
        <v>3</v>
      </c>
      <c r="N600">
        <f t="shared" si="166"/>
        <v>-3</v>
      </c>
      <c r="O600" s="2">
        <f t="shared" si="159"/>
        <v>5000</v>
      </c>
      <c r="P600" s="2">
        <f t="shared" si="167"/>
        <v>15000</v>
      </c>
      <c r="Q600" s="2">
        <f t="shared" si="160"/>
        <v>1168000</v>
      </c>
      <c r="R600" s="2" t="str">
        <f t="shared" si="168"/>
        <v>uri</v>
      </c>
      <c r="S600" s="2" t="str">
        <f t="shared" si="169"/>
        <v>kai</v>
      </c>
      <c r="T600" s="2" t="str">
        <f t="shared" si="170"/>
        <v>uri</v>
      </c>
      <c r="U600" s="2">
        <f t="shared" si="171"/>
        <v>1168000</v>
      </c>
      <c r="V600" s="2">
        <f t="shared" si="172"/>
        <v>1512</v>
      </c>
      <c r="W600" s="2" t="str">
        <f t="shared" si="175"/>
        <v/>
      </c>
      <c r="X600" s="2">
        <f t="shared" si="173"/>
        <v>186.88</v>
      </c>
      <c r="Y600" s="6">
        <f t="shared" si="161"/>
        <v>1153000</v>
      </c>
      <c r="Z600" s="6">
        <f t="shared" si="162"/>
        <v>0</v>
      </c>
      <c r="AA600" s="4">
        <f>SUM(P600:$P$1480)+$Z$25</f>
        <v>1973000.0000000009</v>
      </c>
      <c r="AB600" s="4">
        <f>SUM(V600:$W$1480)</f>
        <v>519794.31999999977</v>
      </c>
      <c r="AC600" s="4">
        <f t="shared" si="174"/>
        <v>820000.00000000093</v>
      </c>
    </row>
    <row r="601" spans="1:29" x14ac:dyDescent="0.15">
      <c r="A601" s="22">
        <v>3</v>
      </c>
      <c r="B601" s="1">
        <v>42251</v>
      </c>
      <c r="C601">
        <v>238.8</v>
      </c>
      <c r="D601">
        <v>238.9</v>
      </c>
      <c r="E601">
        <v>230.6</v>
      </c>
      <c r="F601">
        <v>233.6</v>
      </c>
      <c r="G601">
        <v>237145400</v>
      </c>
      <c r="H601" s="2">
        <f t="shared" si="163"/>
        <v>55397165440</v>
      </c>
      <c r="I601">
        <f t="shared" si="157"/>
        <v>-4.5999999999999943</v>
      </c>
      <c r="J601" t="str">
        <f t="shared" si="164"/>
        <v>高値割、安値割</v>
      </c>
      <c r="L601">
        <f t="shared" si="158"/>
        <v>-4.5999999999999943</v>
      </c>
      <c r="M601">
        <f t="shared" si="165"/>
        <v>-4.5999999999999943</v>
      </c>
      <c r="N601">
        <f t="shared" si="166"/>
        <v>-4.5999999999999943</v>
      </c>
      <c r="O601" s="2">
        <f t="shared" si="159"/>
        <v>5000</v>
      </c>
      <c r="P601" s="2">
        <f t="shared" si="167"/>
        <v>-22999.999999999971</v>
      </c>
      <c r="Q601" s="2">
        <f t="shared" si="160"/>
        <v>1191000</v>
      </c>
      <c r="R601" s="2" t="str">
        <f t="shared" si="168"/>
        <v>kai</v>
      </c>
      <c r="S601" s="2" t="str">
        <f t="shared" si="169"/>
        <v>kai</v>
      </c>
      <c r="T601" s="2" t="str">
        <f t="shared" si="170"/>
        <v>kai</v>
      </c>
      <c r="U601" s="2">
        <f t="shared" si="171"/>
        <v>1191000</v>
      </c>
      <c r="V601" s="2">
        <f t="shared" si="172"/>
        <v>1512</v>
      </c>
      <c r="W601" s="2">
        <f t="shared" si="175"/>
        <v>190.56</v>
      </c>
      <c r="X601" s="2" t="str">
        <f t="shared" si="173"/>
        <v/>
      </c>
      <c r="Y601" s="6">
        <f t="shared" si="161"/>
        <v>1168000</v>
      </c>
      <c r="Z601" s="6">
        <f t="shared" si="162"/>
        <v>0</v>
      </c>
      <c r="AA601" s="4">
        <f>SUM(P601:$P$1480)+$Z$25</f>
        <v>1958000.0000000009</v>
      </c>
      <c r="AB601" s="4">
        <f>SUM(V601:$W$1480)</f>
        <v>518282.31999999983</v>
      </c>
      <c r="AC601" s="4">
        <f t="shared" si="174"/>
        <v>790000.00000000093</v>
      </c>
    </row>
    <row r="602" spans="1:29" x14ac:dyDescent="0.15">
      <c r="A602" s="22">
        <v>3</v>
      </c>
      <c r="B602" s="1">
        <v>42250</v>
      </c>
      <c r="C602">
        <v>243.6</v>
      </c>
      <c r="D602">
        <v>244.5</v>
      </c>
      <c r="E602">
        <v>237.7</v>
      </c>
      <c r="F602">
        <v>238.2</v>
      </c>
      <c r="G602">
        <v>186812900</v>
      </c>
      <c r="H602" s="2">
        <f t="shared" si="163"/>
        <v>44498832780</v>
      </c>
      <c r="I602">
        <f t="shared" ref="I602:I665" si="176">IF(F603="","",F602-F603)</f>
        <v>-3.1000000000000227</v>
      </c>
      <c r="J602" t="str">
        <f t="shared" si="164"/>
        <v/>
      </c>
      <c r="L602">
        <f t="shared" ref="L602:L665" si="177">IF($M$25&gt;$N$25,M602,N602)</f>
        <v>3.1000000000000227</v>
      </c>
      <c r="M602">
        <f t="shared" si="165"/>
        <v>3.1000000000000227</v>
      </c>
      <c r="N602">
        <f t="shared" si="166"/>
        <v>-3.1000000000000227</v>
      </c>
      <c r="O602" s="2">
        <f t="shared" ref="O602:O665" si="178">$B$3*1</f>
        <v>5000</v>
      </c>
      <c r="P602" s="2">
        <f t="shared" si="167"/>
        <v>15500.000000000113</v>
      </c>
      <c r="Q602" s="2">
        <f t="shared" ref="Q602:Q665" si="179">IF(L603&lt;&gt;"",F603*O602,0)</f>
        <v>1206500</v>
      </c>
      <c r="R602" s="2" t="str">
        <f t="shared" si="168"/>
        <v>uri</v>
      </c>
      <c r="S602" s="2" t="str">
        <f t="shared" si="169"/>
        <v>kai</v>
      </c>
      <c r="T602" s="2" t="str">
        <f t="shared" si="170"/>
        <v>uri</v>
      </c>
      <c r="U602" s="2" t="str">
        <f t="shared" si="171"/>
        <v/>
      </c>
      <c r="V602" s="2" t="str">
        <f t="shared" si="172"/>
        <v/>
      </c>
      <c r="W602" s="2" t="str">
        <f t="shared" si="175"/>
        <v/>
      </c>
      <c r="X602" s="2">
        <f t="shared" si="173"/>
        <v>96.52</v>
      </c>
      <c r="Y602" s="6">
        <f t="shared" ref="Y602:Y665" si="180">+F602*$B$3</f>
        <v>1191000</v>
      </c>
      <c r="Z602" s="6">
        <f t="shared" ref="Z602:Z665" si="181">IF(AND(Y602&gt;0,Y603=0),Y602,0)</f>
        <v>0</v>
      </c>
      <c r="AA602" s="4">
        <f>SUM(P602:$P$1480)+$Z$25</f>
        <v>1981000.0000000009</v>
      </c>
      <c r="AB602" s="4">
        <f>SUM(V602:$W$1480)</f>
        <v>516579.75999999983</v>
      </c>
      <c r="AC602" s="4">
        <f t="shared" si="174"/>
        <v>790000.00000000093</v>
      </c>
    </row>
    <row r="603" spans="1:29" x14ac:dyDescent="0.15">
      <c r="A603" s="22">
        <v>3</v>
      </c>
      <c r="B603" s="1">
        <v>42249</v>
      </c>
      <c r="C603">
        <v>234.9</v>
      </c>
      <c r="D603">
        <v>245.8</v>
      </c>
      <c r="E603">
        <v>232.9</v>
      </c>
      <c r="F603">
        <v>241.3</v>
      </c>
      <c r="G603">
        <v>323346500</v>
      </c>
      <c r="H603" s="2">
        <f t="shared" ref="H603:H666" si="182">+F603*G603</f>
        <v>78023510450</v>
      </c>
      <c r="I603">
        <f t="shared" si="176"/>
        <v>1.3000000000000114</v>
      </c>
      <c r="J603" t="str">
        <f t="shared" ref="J603:J666" si="183">IF(AND(D603&lt;D604,E603&lt;E604,AVERAGE(H603:H612)&gt;50000000),"高値割、安値割",IF(AND(D603&gt;D604,E603&gt;E604,AVERAGE(H603:H612)&gt;50000000),"高値超、安値超",""))</f>
        <v>高値割、安値割</v>
      </c>
      <c r="L603">
        <f t="shared" si="177"/>
        <v>-1.3000000000000114</v>
      </c>
      <c r="M603">
        <f t="shared" ref="M603:M666" si="184">IF(F604="",0,IF(J604="高値割、安値割",F604-F603,-F604+F603))</f>
        <v>-1.3000000000000114</v>
      </c>
      <c r="N603">
        <f t="shared" ref="N603:N666" si="185">IF(F604="",0,IF(J604&lt;&gt;"高値超、安値超",-F604+F603,F604-F603))</f>
        <v>1.3000000000000114</v>
      </c>
      <c r="O603" s="2">
        <f t="shared" si="178"/>
        <v>5000</v>
      </c>
      <c r="P603" s="2">
        <f t="shared" ref="P603:P666" si="186">IF(L603&lt;&gt;"",L603*O603,"")</f>
        <v>-6500.0000000000564</v>
      </c>
      <c r="Q603" s="2">
        <f t="shared" si="179"/>
        <v>1200000</v>
      </c>
      <c r="R603" s="2" t="str">
        <f t="shared" ref="R603:R666" si="187">IF(J604="高値割、安値割","uri","kai")</f>
        <v>uri</v>
      </c>
      <c r="S603" s="2" t="str">
        <f t="shared" ref="S603:S666" si="188">IF(J604="高値超、安値超","uri","kai")</f>
        <v>kai</v>
      </c>
      <c r="T603" s="2" t="str">
        <f t="shared" ref="T603:T666" si="189">IF($M$25&gt;$N$25,R603,S603)</f>
        <v>uri</v>
      </c>
      <c r="U603" s="2" t="str">
        <f t="shared" ref="U603:U666" si="190">IF(T603&lt;&gt;T604,Q603*1,"")</f>
        <v/>
      </c>
      <c r="V603" s="2" t="str">
        <f t="shared" ref="V603:V666" si="191">IF(U603="","",IF(U603&lt;$AD$26,$AE$26,IF(U603&lt;$AD$27,$AE$27,IF(U603&lt;$AD$28,$AE$28,IF(U603&lt;$AD$29,$AE$29,IF(U603&lt;$AD$30,$AE$30,IF(U603&lt;$AD$31,$AE$31,$AE$32))))))*2)</f>
        <v/>
      </c>
      <c r="W603" s="2" t="str">
        <f t="shared" si="175"/>
        <v/>
      </c>
      <c r="X603" s="2">
        <f t="shared" ref="X603:X666" si="192">IF(AND(T604&lt;&gt;"uri",T603="uri"),Q603*2%/250*2,IF(AND(T604="uri",T603="uri"),Q603*2%/250,""))</f>
        <v>96</v>
      </c>
      <c r="Y603" s="6">
        <f t="shared" si="180"/>
        <v>1206500</v>
      </c>
      <c r="Z603" s="6">
        <f t="shared" si="181"/>
        <v>0</v>
      </c>
      <c r="AA603" s="4">
        <f>SUM(P603:$P$1480)+$Z$25</f>
        <v>1965500.0000000009</v>
      </c>
      <c r="AB603" s="4">
        <f>SUM(V603:$W$1480)</f>
        <v>516579.75999999983</v>
      </c>
      <c r="AC603" s="4">
        <f t="shared" ref="AC603:AC666" si="193">+AA603-Y603</f>
        <v>759000.00000000093</v>
      </c>
    </row>
    <row r="604" spans="1:29" x14ac:dyDescent="0.15">
      <c r="A604" s="22">
        <v>3</v>
      </c>
      <c r="B604" s="1">
        <v>42248</v>
      </c>
      <c r="C604">
        <v>247</v>
      </c>
      <c r="D604">
        <v>249.1</v>
      </c>
      <c r="E604">
        <v>240</v>
      </c>
      <c r="F604">
        <v>240</v>
      </c>
      <c r="G604">
        <v>237795300</v>
      </c>
      <c r="H604" s="2">
        <f t="shared" si="182"/>
        <v>57070872000</v>
      </c>
      <c r="I604">
        <f t="shared" si="176"/>
        <v>-8.6999999999999886</v>
      </c>
      <c r="J604" t="str">
        <f t="shared" si="183"/>
        <v>高値割、安値割</v>
      </c>
      <c r="L604">
        <f t="shared" si="177"/>
        <v>8.6999999999999886</v>
      </c>
      <c r="M604">
        <f t="shared" si="184"/>
        <v>8.6999999999999886</v>
      </c>
      <c r="N604">
        <f t="shared" si="185"/>
        <v>-8.6999999999999886</v>
      </c>
      <c r="O604" s="2">
        <f t="shared" si="178"/>
        <v>5000</v>
      </c>
      <c r="P604" s="2">
        <f t="shared" si="186"/>
        <v>43499.999999999942</v>
      </c>
      <c r="Q604" s="2">
        <f t="shared" si="179"/>
        <v>1243500</v>
      </c>
      <c r="R604" s="2" t="str">
        <f t="shared" si="187"/>
        <v>uri</v>
      </c>
      <c r="S604" s="2" t="str">
        <f t="shared" si="188"/>
        <v>kai</v>
      </c>
      <c r="T604" s="2" t="str">
        <f t="shared" si="189"/>
        <v>uri</v>
      </c>
      <c r="U604" s="2">
        <f t="shared" si="190"/>
        <v>1243500</v>
      </c>
      <c r="V604" s="2">
        <f t="shared" si="191"/>
        <v>1512</v>
      </c>
      <c r="W604" s="2" t="str">
        <f t="shared" si="175"/>
        <v/>
      </c>
      <c r="X604" s="2">
        <f t="shared" si="192"/>
        <v>198.96</v>
      </c>
      <c r="Y604" s="6">
        <f t="shared" si="180"/>
        <v>1200000</v>
      </c>
      <c r="Z604" s="6">
        <f t="shared" si="181"/>
        <v>0</v>
      </c>
      <c r="AA604" s="4">
        <f>SUM(P604:$P$1480)+$Z$25</f>
        <v>1972000.0000000009</v>
      </c>
      <c r="AB604" s="4">
        <f>SUM(V604:$W$1480)</f>
        <v>516579.75999999983</v>
      </c>
      <c r="AC604" s="4">
        <f t="shared" si="193"/>
        <v>772000.00000000093</v>
      </c>
    </row>
    <row r="605" spans="1:29" x14ac:dyDescent="0.15">
      <c r="A605" s="22">
        <v>3</v>
      </c>
      <c r="B605" s="1">
        <v>42247</v>
      </c>
      <c r="C605">
        <v>250</v>
      </c>
      <c r="D605">
        <v>250.9</v>
      </c>
      <c r="E605">
        <v>247.7</v>
      </c>
      <c r="F605">
        <v>248.7</v>
      </c>
      <c r="G605">
        <v>201259600</v>
      </c>
      <c r="H605" s="2">
        <f t="shared" si="182"/>
        <v>50053262520</v>
      </c>
      <c r="I605">
        <f t="shared" si="176"/>
        <v>-3.7000000000000171</v>
      </c>
      <c r="J605" t="str">
        <f t="shared" si="183"/>
        <v>高値割、安値割</v>
      </c>
      <c r="L605">
        <f t="shared" si="177"/>
        <v>-3.7000000000000171</v>
      </c>
      <c r="M605">
        <f t="shared" si="184"/>
        <v>-3.7000000000000171</v>
      </c>
      <c r="N605">
        <f t="shared" si="185"/>
        <v>3.7000000000000171</v>
      </c>
      <c r="O605" s="2">
        <f t="shared" si="178"/>
        <v>5000</v>
      </c>
      <c r="P605" s="2">
        <f t="shared" si="186"/>
        <v>-18500.000000000084</v>
      </c>
      <c r="Q605" s="2">
        <f t="shared" si="179"/>
        <v>1262000</v>
      </c>
      <c r="R605" s="2" t="str">
        <f t="shared" si="187"/>
        <v>kai</v>
      </c>
      <c r="S605" s="2" t="str">
        <f t="shared" si="188"/>
        <v>uri</v>
      </c>
      <c r="T605" s="2" t="str">
        <f t="shared" si="189"/>
        <v>kai</v>
      </c>
      <c r="U605" s="2" t="str">
        <f t="shared" si="190"/>
        <v/>
      </c>
      <c r="V605" s="2" t="str">
        <f t="shared" si="191"/>
        <v/>
      </c>
      <c r="W605" s="2">
        <f t="shared" si="175"/>
        <v>100.96</v>
      </c>
      <c r="X605" s="2" t="str">
        <f t="shared" si="192"/>
        <v/>
      </c>
      <c r="Y605" s="6">
        <f t="shared" si="180"/>
        <v>1243500</v>
      </c>
      <c r="Z605" s="6">
        <f t="shared" si="181"/>
        <v>0</v>
      </c>
      <c r="AA605" s="4">
        <f>SUM(P605:$P$1480)+$Z$25</f>
        <v>1928500.0000000009</v>
      </c>
      <c r="AB605" s="4">
        <f>SUM(V605:$W$1480)</f>
        <v>515067.75999999983</v>
      </c>
      <c r="AC605" s="4">
        <f t="shared" si="193"/>
        <v>685000.00000000093</v>
      </c>
    </row>
    <row r="606" spans="1:29" x14ac:dyDescent="0.15">
      <c r="A606" s="22">
        <v>3</v>
      </c>
      <c r="B606" s="1">
        <v>42244</v>
      </c>
      <c r="C606">
        <v>249.5</v>
      </c>
      <c r="D606">
        <v>253.7</v>
      </c>
      <c r="E606">
        <v>248.5</v>
      </c>
      <c r="F606">
        <v>252.4</v>
      </c>
      <c r="G606">
        <v>269141100</v>
      </c>
      <c r="H606" s="2">
        <f t="shared" si="182"/>
        <v>67931213640</v>
      </c>
      <c r="I606">
        <f t="shared" si="176"/>
        <v>10.300000000000011</v>
      </c>
      <c r="J606" t="str">
        <f t="shared" si="183"/>
        <v>高値超、安値超</v>
      </c>
      <c r="L606">
        <f t="shared" si="177"/>
        <v>10.300000000000011</v>
      </c>
      <c r="M606">
        <f t="shared" si="184"/>
        <v>10.300000000000011</v>
      </c>
      <c r="N606">
        <f t="shared" si="185"/>
        <v>-10.300000000000011</v>
      </c>
      <c r="O606" s="2">
        <f t="shared" si="178"/>
        <v>5000</v>
      </c>
      <c r="P606" s="2">
        <f t="shared" si="186"/>
        <v>51500.000000000058</v>
      </c>
      <c r="Q606" s="2">
        <f t="shared" si="179"/>
        <v>1210500</v>
      </c>
      <c r="R606" s="2" t="str">
        <f t="shared" si="187"/>
        <v>kai</v>
      </c>
      <c r="S606" s="2" t="str">
        <f t="shared" si="188"/>
        <v>uri</v>
      </c>
      <c r="T606" s="2" t="str">
        <f t="shared" si="189"/>
        <v>kai</v>
      </c>
      <c r="U606" s="2" t="str">
        <f t="shared" si="190"/>
        <v/>
      </c>
      <c r="V606" s="2" t="str">
        <f t="shared" si="191"/>
        <v/>
      </c>
      <c r="W606" s="2">
        <f t="shared" si="175"/>
        <v>96.84</v>
      </c>
      <c r="X606" s="2" t="str">
        <f t="shared" si="192"/>
        <v/>
      </c>
      <c r="Y606" s="6">
        <f t="shared" si="180"/>
        <v>1262000</v>
      </c>
      <c r="Z606" s="6">
        <f t="shared" si="181"/>
        <v>0</v>
      </c>
      <c r="AA606" s="4">
        <f>SUM(P606:$P$1480)+$Z$25</f>
        <v>1947000.0000000009</v>
      </c>
      <c r="AB606" s="4">
        <f>SUM(V606:$W$1480)</f>
        <v>514966.79999999981</v>
      </c>
      <c r="AC606" s="4">
        <f t="shared" si="193"/>
        <v>685000.00000000093</v>
      </c>
    </row>
    <row r="607" spans="1:29" x14ac:dyDescent="0.15">
      <c r="A607" s="22">
        <v>3</v>
      </c>
      <c r="B607" s="1">
        <v>42243</v>
      </c>
      <c r="C607">
        <v>244</v>
      </c>
      <c r="D607">
        <v>245.8</v>
      </c>
      <c r="E607">
        <v>240.7</v>
      </c>
      <c r="F607">
        <v>242.1</v>
      </c>
      <c r="G607">
        <v>290712900</v>
      </c>
      <c r="H607" s="2">
        <f t="shared" si="182"/>
        <v>70381593090</v>
      </c>
      <c r="I607">
        <f t="shared" si="176"/>
        <v>5.2999999999999829</v>
      </c>
      <c r="J607" t="str">
        <f t="shared" si="183"/>
        <v>高値超、安値超</v>
      </c>
      <c r="L607">
        <f t="shared" si="177"/>
        <v>5.2999999999999829</v>
      </c>
      <c r="M607">
        <f t="shared" si="184"/>
        <v>5.2999999999999829</v>
      </c>
      <c r="N607">
        <f t="shared" si="185"/>
        <v>5.2999999999999829</v>
      </c>
      <c r="O607" s="2">
        <f t="shared" si="178"/>
        <v>5000</v>
      </c>
      <c r="P607" s="2">
        <f t="shared" si="186"/>
        <v>26499.999999999916</v>
      </c>
      <c r="Q607" s="2">
        <f t="shared" si="179"/>
        <v>1184000</v>
      </c>
      <c r="R607" s="2" t="str">
        <f t="shared" si="187"/>
        <v>kai</v>
      </c>
      <c r="S607" s="2" t="str">
        <f t="shared" si="188"/>
        <v>kai</v>
      </c>
      <c r="T607" s="2" t="str">
        <f t="shared" si="189"/>
        <v>kai</v>
      </c>
      <c r="U607" s="2">
        <f t="shared" si="190"/>
        <v>1184000</v>
      </c>
      <c r="V607" s="2">
        <f t="shared" si="191"/>
        <v>1512</v>
      </c>
      <c r="W607" s="2">
        <f t="shared" si="175"/>
        <v>189.44</v>
      </c>
      <c r="X607" s="2" t="str">
        <f t="shared" si="192"/>
        <v/>
      </c>
      <c r="Y607" s="6">
        <f t="shared" si="180"/>
        <v>1210500</v>
      </c>
      <c r="Z607" s="6">
        <f t="shared" si="181"/>
        <v>0</v>
      </c>
      <c r="AA607" s="4">
        <f>SUM(P607:$P$1480)+$Z$25</f>
        <v>1895500.0000000014</v>
      </c>
      <c r="AB607" s="4">
        <f>SUM(V607:$W$1480)</f>
        <v>514869.95999999985</v>
      </c>
      <c r="AC607" s="4">
        <f t="shared" si="193"/>
        <v>685000.0000000014</v>
      </c>
    </row>
    <row r="608" spans="1:29" x14ac:dyDescent="0.15">
      <c r="A608" s="22">
        <v>3</v>
      </c>
      <c r="B608" s="1">
        <v>42242</v>
      </c>
      <c r="C608">
        <v>231</v>
      </c>
      <c r="D608">
        <v>237.9</v>
      </c>
      <c r="E608">
        <v>228.1</v>
      </c>
      <c r="F608">
        <v>236.8</v>
      </c>
      <c r="G608">
        <v>378742200</v>
      </c>
      <c r="H608" s="2">
        <f t="shared" si="182"/>
        <v>89686152960</v>
      </c>
      <c r="I608">
        <f t="shared" si="176"/>
        <v>8.8000000000000114</v>
      </c>
      <c r="J608" t="str">
        <f t="shared" si="183"/>
        <v/>
      </c>
      <c r="L608">
        <f t="shared" si="177"/>
        <v>-8.8000000000000114</v>
      </c>
      <c r="M608">
        <f t="shared" si="184"/>
        <v>-8.8000000000000114</v>
      </c>
      <c r="N608">
        <f t="shared" si="185"/>
        <v>8.8000000000000114</v>
      </c>
      <c r="O608" s="2">
        <f t="shared" si="178"/>
        <v>5000</v>
      </c>
      <c r="P608" s="2">
        <f t="shared" si="186"/>
        <v>-44000.000000000058</v>
      </c>
      <c r="Q608" s="2">
        <f t="shared" si="179"/>
        <v>1140000</v>
      </c>
      <c r="R608" s="2" t="str">
        <f t="shared" si="187"/>
        <v>uri</v>
      </c>
      <c r="S608" s="2" t="str">
        <f t="shared" si="188"/>
        <v>kai</v>
      </c>
      <c r="T608" s="2" t="str">
        <f t="shared" si="189"/>
        <v>uri</v>
      </c>
      <c r="U608" s="2" t="str">
        <f t="shared" si="190"/>
        <v/>
      </c>
      <c r="V608" s="2" t="str">
        <f t="shared" si="191"/>
        <v/>
      </c>
      <c r="W608" s="2" t="str">
        <f t="shared" si="175"/>
        <v/>
      </c>
      <c r="X608" s="2">
        <f t="shared" si="192"/>
        <v>91.2</v>
      </c>
      <c r="Y608" s="6">
        <f t="shared" si="180"/>
        <v>1184000</v>
      </c>
      <c r="Z608" s="6">
        <f t="shared" si="181"/>
        <v>0</v>
      </c>
      <c r="AA608" s="4">
        <f>SUM(P608:$P$1480)+$Z$25</f>
        <v>1869000.0000000014</v>
      </c>
      <c r="AB608" s="4">
        <f>SUM(V608:$W$1480)</f>
        <v>513168.51999999984</v>
      </c>
      <c r="AC608" s="4">
        <f t="shared" si="193"/>
        <v>685000.0000000014</v>
      </c>
    </row>
    <row r="609" spans="1:29" x14ac:dyDescent="0.15">
      <c r="A609" s="22">
        <v>3</v>
      </c>
      <c r="B609" s="1">
        <v>42241</v>
      </c>
      <c r="C609">
        <v>221.1</v>
      </c>
      <c r="D609">
        <v>241</v>
      </c>
      <c r="E609">
        <v>219.8</v>
      </c>
      <c r="F609">
        <v>228</v>
      </c>
      <c r="G609">
        <v>574417700</v>
      </c>
      <c r="H609" s="2">
        <f t="shared" si="182"/>
        <v>130967235600</v>
      </c>
      <c r="I609">
        <f t="shared" si="176"/>
        <v>-1.5999999999999943</v>
      </c>
      <c r="J609" t="str">
        <f t="shared" si="183"/>
        <v>高値割、安値割</v>
      </c>
      <c r="L609">
        <f t="shared" si="177"/>
        <v>1.5999999999999943</v>
      </c>
      <c r="M609">
        <f t="shared" si="184"/>
        <v>1.5999999999999943</v>
      </c>
      <c r="N609">
        <f t="shared" si="185"/>
        <v>-1.5999999999999943</v>
      </c>
      <c r="O609" s="2">
        <f t="shared" si="178"/>
        <v>5000</v>
      </c>
      <c r="P609" s="2">
        <f t="shared" si="186"/>
        <v>7999.9999999999718</v>
      </c>
      <c r="Q609" s="2">
        <f t="shared" si="179"/>
        <v>1148000</v>
      </c>
      <c r="R609" s="2" t="str">
        <f t="shared" si="187"/>
        <v>uri</v>
      </c>
      <c r="S609" s="2" t="str">
        <f t="shared" si="188"/>
        <v>kai</v>
      </c>
      <c r="T609" s="2" t="str">
        <f t="shared" si="189"/>
        <v>uri</v>
      </c>
      <c r="U609" s="2" t="str">
        <f t="shared" si="190"/>
        <v/>
      </c>
      <c r="V609" s="2" t="str">
        <f t="shared" si="191"/>
        <v/>
      </c>
      <c r="W609" s="2" t="str">
        <f t="shared" ref="W609:W672" si="194">IF(AND(T610&lt;&gt;"kai",T609="kai"),Q609*2%/250*2,IF(AND(T610="kai",T609="kai"),Q609*2%/250,""))</f>
        <v/>
      </c>
      <c r="X609" s="2">
        <f t="shared" si="192"/>
        <v>91.84</v>
      </c>
      <c r="Y609" s="6">
        <f t="shared" si="180"/>
        <v>1140000</v>
      </c>
      <c r="Z609" s="6">
        <f t="shared" si="181"/>
        <v>0</v>
      </c>
      <c r="AA609" s="4">
        <f>SUM(P609:$P$1480)+$Z$25</f>
        <v>1913000.0000000014</v>
      </c>
      <c r="AB609" s="4">
        <f>SUM(V609:$W$1480)</f>
        <v>513168.51999999984</v>
      </c>
      <c r="AC609" s="4">
        <f t="shared" si="193"/>
        <v>773000.0000000014</v>
      </c>
    </row>
    <row r="610" spans="1:29" x14ac:dyDescent="0.15">
      <c r="A610" s="22">
        <v>3</v>
      </c>
      <c r="B610" s="1">
        <v>42240</v>
      </c>
      <c r="C610">
        <v>240</v>
      </c>
      <c r="D610">
        <v>241.4</v>
      </c>
      <c r="E610">
        <v>228.1</v>
      </c>
      <c r="F610">
        <v>229.6</v>
      </c>
      <c r="G610">
        <v>428373500</v>
      </c>
      <c r="H610" s="2">
        <f t="shared" si="182"/>
        <v>98354555600</v>
      </c>
      <c r="I610">
        <f t="shared" si="176"/>
        <v>-20.400000000000006</v>
      </c>
      <c r="J610" t="str">
        <f t="shared" si="183"/>
        <v>高値割、安値割</v>
      </c>
      <c r="L610">
        <f t="shared" si="177"/>
        <v>20.400000000000006</v>
      </c>
      <c r="M610">
        <f t="shared" si="184"/>
        <v>20.400000000000006</v>
      </c>
      <c r="N610">
        <f t="shared" si="185"/>
        <v>-20.400000000000006</v>
      </c>
      <c r="O610" s="2">
        <f t="shared" si="178"/>
        <v>5000</v>
      </c>
      <c r="P610" s="2">
        <f t="shared" si="186"/>
        <v>102000.00000000003</v>
      </c>
      <c r="Q610" s="2">
        <f t="shared" si="179"/>
        <v>1250000</v>
      </c>
      <c r="R610" s="2" t="str">
        <f t="shared" si="187"/>
        <v>uri</v>
      </c>
      <c r="S610" s="2" t="str">
        <f t="shared" si="188"/>
        <v>kai</v>
      </c>
      <c r="T610" s="2" t="str">
        <f t="shared" si="189"/>
        <v>uri</v>
      </c>
      <c r="U610" s="2" t="str">
        <f t="shared" si="190"/>
        <v/>
      </c>
      <c r="V610" s="2" t="str">
        <f t="shared" si="191"/>
        <v/>
      </c>
      <c r="W610" s="2" t="str">
        <f t="shared" si="194"/>
        <v/>
      </c>
      <c r="X610" s="2">
        <f t="shared" si="192"/>
        <v>100</v>
      </c>
      <c r="Y610" s="6">
        <f t="shared" si="180"/>
        <v>1148000</v>
      </c>
      <c r="Z610" s="6">
        <f t="shared" si="181"/>
        <v>0</v>
      </c>
      <c r="AA610" s="4">
        <f>SUM(P610:$P$1480)+$Z$25</f>
        <v>1905000.0000000016</v>
      </c>
      <c r="AB610" s="4">
        <f>SUM(V610:$W$1480)</f>
        <v>513168.51999999984</v>
      </c>
      <c r="AC610" s="4">
        <f t="shared" si="193"/>
        <v>757000.00000000163</v>
      </c>
    </row>
    <row r="611" spans="1:29" x14ac:dyDescent="0.15">
      <c r="A611" s="22">
        <v>3</v>
      </c>
      <c r="B611" s="1">
        <v>42237</v>
      </c>
      <c r="C611">
        <v>251.8</v>
      </c>
      <c r="D611">
        <v>253.2</v>
      </c>
      <c r="E611">
        <v>248.8</v>
      </c>
      <c r="F611">
        <v>250</v>
      </c>
      <c r="G611">
        <v>291783700</v>
      </c>
      <c r="H611" s="2">
        <f t="shared" si="182"/>
        <v>72945925000</v>
      </c>
      <c r="I611">
        <f t="shared" si="176"/>
        <v>-8.5</v>
      </c>
      <c r="J611" t="str">
        <f t="shared" si="183"/>
        <v>高値割、安値割</v>
      </c>
      <c r="L611">
        <f t="shared" si="177"/>
        <v>8.5</v>
      </c>
      <c r="M611">
        <f t="shared" si="184"/>
        <v>8.5</v>
      </c>
      <c r="N611">
        <f t="shared" si="185"/>
        <v>-8.5</v>
      </c>
      <c r="O611" s="2">
        <f t="shared" si="178"/>
        <v>5000</v>
      </c>
      <c r="P611" s="2">
        <f t="shared" si="186"/>
        <v>42500</v>
      </c>
      <c r="Q611" s="2">
        <f t="shared" si="179"/>
        <v>1292500</v>
      </c>
      <c r="R611" s="2" t="str">
        <f t="shared" si="187"/>
        <v>uri</v>
      </c>
      <c r="S611" s="2" t="str">
        <f t="shared" si="188"/>
        <v>kai</v>
      </c>
      <c r="T611" s="2" t="str">
        <f t="shared" si="189"/>
        <v>uri</v>
      </c>
      <c r="U611" s="2">
        <f t="shared" si="190"/>
        <v>1292500</v>
      </c>
      <c r="V611" s="2">
        <f t="shared" si="191"/>
        <v>1512</v>
      </c>
      <c r="W611" s="2" t="str">
        <f t="shared" si="194"/>
        <v/>
      </c>
      <c r="X611" s="2">
        <f t="shared" si="192"/>
        <v>206.8</v>
      </c>
      <c r="Y611" s="6">
        <f t="shared" si="180"/>
        <v>1250000</v>
      </c>
      <c r="Z611" s="6">
        <f t="shared" si="181"/>
        <v>0</v>
      </c>
      <c r="AA611" s="4">
        <f>SUM(P611:$P$1480)+$Z$25</f>
        <v>1803000.0000000014</v>
      </c>
      <c r="AB611" s="4">
        <f>SUM(V611:$W$1480)</f>
        <v>513168.51999999984</v>
      </c>
      <c r="AC611" s="4">
        <f t="shared" si="193"/>
        <v>553000.0000000014</v>
      </c>
    </row>
    <row r="612" spans="1:29" x14ac:dyDescent="0.15">
      <c r="A612" s="22">
        <v>3</v>
      </c>
      <c r="B612" s="1">
        <v>42236</v>
      </c>
      <c r="C612">
        <v>260.39999999999998</v>
      </c>
      <c r="D612">
        <v>261.8</v>
      </c>
      <c r="E612">
        <v>256.7</v>
      </c>
      <c r="F612">
        <v>258.5</v>
      </c>
      <c r="G612">
        <v>198166900</v>
      </c>
      <c r="H612" s="2">
        <f t="shared" si="182"/>
        <v>51226143650</v>
      </c>
      <c r="I612">
        <f t="shared" si="176"/>
        <v>-3.8000000000000114</v>
      </c>
      <c r="J612" t="str">
        <f t="shared" si="183"/>
        <v>高値割、安値割</v>
      </c>
      <c r="L612">
        <f t="shared" si="177"/>
        <v>-3.8000000000000114</v>
      </c>
      <c r="M612">
        <f t="shared" si="184"/>
        <v>-3.8000000000000114</v>
      </c>
      <c r="N612">
        <f t="shared" si="185"/>
        <v>3.8000000000000114</v>
      </c>
      <c r="O612" s="2">
        <f t="shared" si="178"/>
        <v>5000</v>
      </c>
      <c r="P612" s="2">
        <f t="shared" si="186"/>
        <v>-19000.000000000058</v>
      </c>
      <c r="Q612" s="2">
        <f t="shared" si="179"/>
        <v>1311500</v>
      </c>
      <c r="R612" s="2" t="str">
        <f t="shared" si="187"/>
        <v>kai</v>
      </c>
      <c r="S612" s="2" t="str">
        <f t="shared" si="188"/>
        <v>uri</v>
      </c>
      <c r="T612" s="2" t="str">
        <f t="shared" si="189"/>
        <v>kai</v>
      </c>
      <c r="U612" s="2" t="str">
        <f t="shared" si="190"/>
        <v/>
      </c>
      <c r="V612" s="2" t="str">
        <f t="shared" si="191"/>
        <v/>
      </c>
      <c r="W612" s="2">
        <f t="shared" si="194"/>
        <v>104.92</v>
      </c>
      <c r="X612" s="2" t="str">
        <f t="shared" si="192"/>
        <v/>
      </c>
      <c r="Y612" s="6">
        <f t="shared" si="180"/>
        <v>1292500</v>
      </c>
      <c r="Z612" s="6">
        <f t="shared" si="181"/>
        <v>0</v>
      </c>
      <c r="AA612" s="4">
        <f>SUM(P612:$P$1480)+$Z$25</f>
        <v>1760500.0000000014</v>
      </c>
      <c r="AB612" s="4">
        <f>SUM(V612:$W$1480)</f>
        <v>511656.51999999979</v>
      </c>
      <c r="AC612" s="4">
        <f t="shared" si="193"/>
        <v>468000.0000000014</v>
      </c>
    </row>
    <row r="613" spans="1:29" x14ac:dyDescent="0.15">
      <c r="A613" s="22">
        <v>3</v>
      </c>
      <c r="B613" s="1">
        <v>42235</v>
      </c>
      <c r="C613">
        <v>263.3</v>
      </c>
      <c r="D613">
        <v>266.8</v>
      </c>
      <c r="E613">
        <v>262.2</v>
      </c>
      <c r="F613">
        <v>262.3</v>
      </c>
      <c r="G613">
        <v>212566200</v>
      </c>
      <c r="H613" s="2">
        <f t="shared" si="182"/>
        <v>55756114260</v>
      </c>
      <c r="I613">
        <f t="shared" si="176"/>
        <v>-0.30000000000001137</v>
      </c>
      <c r="J613" t="str">
        <f t="shared" si="183"/>
        <v>高値超、安値超</v>
      </c>
      <c r="L613">
        <f t="shared" si="177"/>
        <v>-0.30000000000001137</v>
      </c>
      <c r="M613">
        <f t="shared" si="184"/>
        <v>-0.30000000000001137</v>
      </c>
      <c r="N613">
        <f t="shared" si="185"/>
        <v>0.30000000000001137</v>
      </c>
      <c r="O613" s="2">
        <f t="shared" si="178"/>
        <v>5000</v>
      </c>
      <c r="P613" s="2">
        <f t="shared" si="186"/>
        <v>-1500.0000000000568</v>
      </c>
      <c r="Q613" s="2">
        <f t="shared" si="179"/>
        <v>1313000</v>
      </c>
      <c r="R613" s="2" t="str">
        <f t="shared" si="187"/>
        <v>kai</v>
      </c>
      <c r="S613" s="2" t="str">
        <f t="shared" si="188"/>
        <v>uri</v>
      </c>
      <c r="T613" s="2" t="str">
        <f t="shared" si="189"/>
        <v>kai</v>
      </c>
      <c r="U613" s="2" t="str">
        <f t="shared" si="190"/>
        <v/>
      </c>
      <c r="V613" s="2" t="str">
        <f t="shared" si="191"/>
        <v/>
      </c>
      <c r="W613" s="2">
        <f t="shared" si="194"/>
        <v>105.04</v>
      </c>
      <c r="X613" s="2" t="str">
        <f t="shared" si="192"/>
        <v/>
      </c>
      <c r="Y613" s="6">
        <f t="shared" si="180"/>
        <v>1311500</v>
      </c>
      <c r="Z613" s="6">
        <f t="shared" si="181"/>
        <v>0</v>
      </c>
      <c r="AA613" s="4">
        <f>SUM(P613:$P$1480)+$Z$25</f>
        <v>1779500.0000000016</v>
      </c>
      <c r="AB613" s="4">
        <f>SUM(V613:$W$1480)</f>
        <v>511551.5999999998</v>
      </c>
      <c r="AC613" s="4">
        <f t="shared" si="193"/>
        <v>468000.00000000163</v>
      </c>
    </row>
    <row r="614" spans="1:29" x14ac:dyDescent="0.15">
      <c r="A614" s="22">
        <v>3</v>
      </c>
      <c r="B614" s="1">
        <v>42234</v>
      </c>
      <c r="C614">
        <v>259.3</v>
      </c>
      <c r="D614">
        <v>263.3</v>
      </c>
      <c r="E614">
        <v>258.7</v>
      </c>
      <c r="F614">
        <v>262.60000000000002</v>
      </c>
      <c r="G614">
        <v>153782100</v>
      </c>
      <c r="H614" s="2">
        <f t="shared" si="182"/>
        <v>40383179460</v>
      </c>
      <c r="I614">
        <f t="shared" si="176"/>
        <v>4.1000000000000227</v>
      </c>
      <c r="J614" t="str">
        <f t="shared" si="183"/>
        <v>高値超、安値超</v>
      </c>
      <c r="L614">
        <f t="shared" si="177"/>
        <v>4.1000000000000227</v>
      </c>
      <c r="M614">
        <f t="shared" si="184"/>
        <v>4.1000000000000227</v>
      </c>
      <c r="N614">
        <f t="shared" si="185"/>
        <v>-4.1000000000000227</v>
      </c>
      <c r="O614" s="2">
        <f t="shared" si="178"/>
        <v>5000</v>
      </c>
      <c r="P614" s="2">
        <f t="shared" si="186"/>
        <v>20500.000000000113</v>
      </c>
      <c r="Q614" s="2">
        <f t="shared" si="179"/>
        <v>1292500</v>
      </c>
      <c r="R614" s="2" t="str">
        <f t="shared" si="187"/>
        <v>kai</v>
      </c>
      <c r="S614" s="2" t="str">
        <f t="shared" si="188"/>
        <v>uri</v>
      </c>
      <c r="T614" s="2" t="str">
        <f t="shared" si="189"/>
        <v>kai</v>
      </c>
      <c r="U614" s="2">
        <f t="shared" si="190"/>
        <v>1292500</v>
      </c>
      <c r="V614" s="2">
        <f t="shared" si="191"/>
        <v>1512</v>
      </c>
      <c r="W614" s="2">
        <f t="shared" si="194"/>
        <v>206.8</v>
      </c>
      <c r="X614" s="2" t="str">
        <f t="shared" si="192"/>
        <v/>
      </c>
      <c r="Y614" s="6">
        <f t="shared" si="180"/>
        <v>1313000</v>
      </c>
      <c r="Z614" s="6">
        <f t="shared" si="181"/>
        <v>0</v>
      </c>
      <c r="AA614" s="4">
        <f>SUM(P614:$P$1480)+$Z$25</f>
        <v>1781000.0000000014</v>
      </c>
      <c r="AB614" s="4">
        <f>SUM(V614:$W$1480)</f>
        <v>511446.55999999982</v>
      </c>
      <c r="AC614" s="4">
        <f t="shared" si="193"/>
        <v>468000.0000000014</v>
      </c>
    </row>
    <row r="615" spans="1:29" x14ac:dyDescent="0.15">
      <c r="A615" s="22">
        <v>3</v>
      </c>
      <c r="B615" s="1">
        <v>42233</v>
      </c>
      <c r="C615">
        <v>258.3</v>
      </c>
      <c r="D615">
        <v>263.2</v>
      </c>
      <c r="E615">
        <v>256.7</v>
      </c>
      <c r="F615">
        <v>258.5</v>
      </c>
      <c r="G615">
        <v>151438900</v>
      </c>
      <c r="H615" s="2">
        <f t="shared" si="182"/>
        <v>39146955650</v>
      </c>
      <c r="I615">
        <f t="shared" si="176"/>
        <v>1.5</v>
      </c>
      <c r="J615" t="str">
        <f t="shared" si="183"/>
        <v>高値超、安値超</v>
      </c>
      <c r="L615">
        <f t="shared" si="177"/>
        <v>-1.5</v>
      </c>
      <c r="M615">
        <f t="shared" si="184"/>
        <v>-1.5</v>
      </c>
      <c r="N615">
        <f t="shared" si="185"/>
        <v>1.5</v>
      </c>
      <c r="O615" s="2">
        <f t="shared" si="178"/>
        <v>5000</v>
      </c>
      <c r="P615" s="2">
        <f t="shared" si="186"/>
        <v>-7500</v>
      </c>
      <c r="Q615" s="2">
        <f t="shared" si="179"/>
        <v>1285000</v>
      </c>
      <c r="R615" s="2" t="str">
        <f t="shared" si="187"/>
        <v>uri</v>
      </c>
      <c r="S615" s="2" t="str">
        <f t="shared" si="188"/>
        <v>kai</v>
      </c>
      <c r="T615" s="2" t="str">
        <f t="shared" si="189"/>
        <v>uri</v>
      </c>
      <c r="U615" s="2" t="str">
        <f t="shared" si="190"/>
        <v/>
      </c>
      <c r="V615" s="2" t="str">
        <f t="shared" si="191"/>
        <v/>
      </c>
      <c r="W615" s="2" t="str">
        <f t="shared" si="194"/>
        <v/>
      </c>
      <c r="X615" s="2">
        <f t="shared" si="192"/>
        <v>102.8</v>
      </c>
      <c r="Y615" s="6">
        <f t="shared" si="180"/>
        <v>1292500</v>
      </c>
      <c r="Z615" s="6">
        <f t="shared" si="181"/>
        <v>0</v>
      </c>
      <c r="AA615" s="4">
        <f>SUM(P615:$P$1480)+$Z$25</f>
        <v>1760500.0000000014</v>
      </c>
      <c r="AB615" s="4">
        <f>SUM(V615:$W$1480)</f>
        <v>509727.75999999978</v>
      </c>
      <c r="AC615" s="4">
        <f t="shared" si="193"/>
        <v>468000.0000000014</v>
      </c>
    </row>
    <row r="616" spans="1:29" x14ac:dyDescent="0.15">
      <c r="A616" s="22">
        <v>3</v>
      </c>
      <c r="B616" s="1">
        <v>42230</v>
      </c>
      <c r="C616">
        <v>259.5</v>
      </c>
      <c r="D616">
        <v>259.8</v>
      </c>
      <c r="E616">
        <v>256.3</v>
      </c>
      <c r="F616">
        <v>257</v>
      </c>
      <c r="G616">
        <v>175992800</v>
      </c>
      <c r="H616" s="2">
        <f t="shared" si="182"/>
        <v>45230149600</v>
      </c>
      <c r="I616">
        <f t="shared" si="176"/>
        <v>-3.1000000000000227</v>
      </c>
      <c r="J616" t="str">
        <f t="shared" si="183"/>
        <v>高値割、安値割</v>
      </c>
      <c r="L616">
        <f t="shared" si="177"/>
        <v>3.1000000000000227</v>
      </c>
      <c r="M616">
        <f t="shared" si="184"/>
        <v>3.1000000000000227</v>
      </c>
      <c r="N616">
        <f t="shared" si="185"/>
        <v>-3.1000000000000227</v>
      </c>
      <c r="O616" s="2">
        <f t="shared" si="178"/>
        <v>5000</v>
      </c>
      <c r="P616" s="2">
        <f t="shared" si="186"/>
        <v>15500.000000000113</v>
      </c>
      <c r="Q616" s="2">
        <f t="shared" si="179"/>
        <v>1300500</v>
      </c>
      <c r="R616" s="2" t="str">
        <f t="shared" si="187"/>
        <v>uri</v>
      </c>
      <c r="S616" s="2" t="str">
        <f t="shared" si="188"/>
        <v>kai</v>
      </c>
      <c r="T616" s="2" t="str">
        <f t="shared" si="189"/>
        <v>uri</v>
      </c>
      <c r="U616" s="2" t="str">
        <f t="shared" si="190"/>
        <v/>
      </c>
      <c r="V616" s="2" t="str">
        <f t="shared" si="191"/>
        <v/>
      </c>
      <c r="W616" s="2" t="str">
        <f t="shared" si="194"/>
        <v/>
      </c>
      <c r="X616" s="2">
        <f t="shared" si="192"/>
        <v>104.04</v>
      </c>
      <c r="Y616" s="6">
        <f t="shared" si="180"/>
        <v>1285000</v>
      </c>
      <c r="Z616" s="6">
        <f t="shared" si="181"/>
        <v>0</v>
      </c>
      <c r="AA616" s="4">
        <f>SUM(P616:$P$1480)+$Z$25</f>
        <v>1768000.0000000014</v>
      </c>
      <c r="AB616" s="4">
        <f>SUM(V616:$W$1480)</f>
        <v>509727.75999999978</v>
      </c>
      <c r="AC616" s="4">
        <f t="shared" si="193"/>
        <v>483000.0000000014</v>
      </c>
    </row>
    <row r="617" spans="1:29" x14ac:dyDescent="0.15">
      <c r="A617" s="22">
        <v>3</v>
      </c>
      <c r="B617" s="1">
        <v>42229</v>
      </c>
      <c r="C617">
        <v>260.2</v>
      </c>
      <c r="D617">
        <v>261.7</v>
      </c>
      <c r="E617">
        <v>259.10000000000002</v>
      </c>
      <c r="F617">
        <v>260.10000000000002</v>
      </c>
      <c r="G617">
        <v>199637700</v>
      </c>
      <c r="H617" s="2">
        <f t="shared" si="182"/>
        <v>51925765770.000008</v>
      </c>
      <c r="I617">
        <f t="shared" si="176"/>
        <v>-2.2999999999999545</v>
      </c>
      <c r="J617" t="str">
        <f t="shared" si="183"/>
        <v>高値割、安値割</v>
      </c>
      <c r="L617">
        <f t="shared" si="177"/>
        <v>2.2999999999999545</v>
      </c>
      <c r="M617">
        <f t="shared" si="184"/>
        <v>2.2999999999999545</v>
      </c>
      <c r="N617">
        <f t="shared" si="185"/>
        <v>-2.2999999999999545</v>
      </c>
      <c r="O617" s="2">
        <f t="shared" si="178"/>
        <v>5000</v>
      </c>
      <c r="P617" s="2">
        <f t="shared" si="186"/>
        <v>11499.999999999773</v>
      </c>
      <c r="Q617" s="2">
        <f t="shared" si="179"/>
        <v>1312000</v>
      </c>
      <c r="R617" s="2" t="str">
        <f t="shared" si="187"/>
        <v>uri</v>
      </c>
      <c r="S617" s="2" t="str">
        <f t="shared" si="188"/>
        <v>kai</v>
      </c>
      <c r="T617" s="2" t="str">
        <f t="shared" si="189"/>
        <v>uri</v>
      </c>
      <c r="U617" s="2">
        <f t="shared" si="190"/>
        <v>1312000</v>
      </c>
      <c r="V617" s="2">
        <f t="shared" si="191"/>
        <v>1512</v>
      </c>
      <c r="W617" s="2" t="str">
        <f t="shared" si="194"/>
        <v/>
      </c>
      <c r="X617" s="2">
        <f t="shared" si="192"/>
        <v>209.92</v>
      </c>
      <c r="Y617" s="6">
        <f t="shared" si="180"/>
        <v>1300500</v>
      </c>
      <c r="Z617" s="6">
        <f t="shared" si="181"/>
        <v>0</v>
      </c>
      <c r="AA617" s="4">
        <f>SUM(P617:$P$1480)+$Z$25</f>
        <v>1752500.0000000014</v>
      </c>
      <c r="AB617" s="4">
        <f>SUM(V617:$W$1480)</f>
        <v>509727.75999999978</v>
      </c>
      <c r="AC617" s="4">
        <f t="shared" si="193"/>
        <v>452000.0000000014</v>
      </c>
    </row>
    <row r="618" spans="1:29" x14ac:dyDescent="0.15">
      <c r="A618" s="22">
        <v>3</v>
      </c>
      <c r="B618" s="1">
        <v>42228</v>
      </c>
      <c r="C618">
        <v>267.39999999999998</v>
      </c>
      <c r="D618">
        <v>268.39999999999998</v>
      </c>
      <c r="E618">
        <v>260</v>
      </c>
      <c r="F618">
        <v>262.39999999999998</v>
      </c>
      <c r="G618">
        <v>229809800</v>
      </c>
      <c r="H618" s="2">
        <f t="shared" si="182"/>
        <v>60302091519.999992</v>
      </c>
      <c r="I618">
        <f t="shared" si="176"/>
        <v>-5</v>
      </c>
      <c r="J618" t="str">
        <f t="shared" si="183"/>
        <v>高値割、安値割</v>
      </c>
      <c r="L618">
        <f t="shared" si="177"/>
        <v>-5</v>
      </c>
      <c r="M618">
        <f t="shared" si="184"/>
        <v>-5</v>
      </c>
      <c r="N618">
        <f t="shared" si="185"/>
        <v>5</v>
      </c>
      <c r="O618" s="2">
        <f t="shared" si="178"/>
        <v>5000</v>
      </c>
      <c r="P618" s="2">
        <f t="shared" si="186"/>
        <v>-25000</v>
      </c>
      <c r="Q618" s="2">
        <f t="shared" si="179"/>
        <v>1337000</v>
      </c>
      <c r="R618" s="2" t="str">
        <f t="shared" si="187"/>
        <v>kai</v>
      </c>
      <c r="S618" s="2" t="str">
        <f t="shared" si="188"/>
        <v>uri</v>
      </c>
      <c r="T618" s="2" t="str">
        <f t="shared" si="189"/>
        <v>kai</v>
      </c>
      <c r="U618" s="2" t="str">
        <f t="shared" si="190"/>
        <v/>
      </c>
      <c r="V618" s="2" t="str">
        <f t="shared" si="191"/>
        <v/>
      </c>
      <c r="W618" s="2">
        <f t="shared" si="194"/>
        <v>106.96</v>
      </c>
      <c r="X618" s="2" t="str">
        <f t="shared" si="192"/>
        <v/>
      </c>
      <c r="Y618" s="6">
        <f t="shared" si="180"/>
        <v>1312000</v>
      </c>
      <c r="Z618" s="6">
        <f t="shared" si="181"/>
        <v>0</v>
      </c>
      <c r="AA618" s="4">
        <f>SUM(P618:$P$1480)+$Z$25</f>
        <v>1741000.0000000016</v>
      </c>
      <c r="AB618" s="4">
        <f>SUM(V618:$W$1480)</f>
        <v>508215.75999999978</v>
      </c>
      <c r="AC618" s="4">
        <f t="shared" si="193"/>
        <v>429000.00000000163</v>
      </c>
    </row>
    <row r="619" spans="1:29" x14ac:dyDescent="0.15">
      <c r="A619" s="22">
        <v>3</v>
      </c>
      <c r="B619" s="1">
        <v>42227</v>
      </c>
      <c r="C619">
        <v>269.39999999999998</v>
      </c>
      <c r="D619">
        <v>270.60000000000002</v>
      </c>
      <c r="E619">
        <v>265.60000000000002</v>
      </c>
      <c r="F619">
        <v>267.39999999999998</v>
      </c>
      <c r="G619">
        <v>185570800</v>
      </c>
      <c r="H619" s="2">
        <f t="shared" si="182"/>
        <v>49621631919.999992</v>
      </c>
      <c r="I619">
        <f t="shared" si="176"/>
        <v>9.9999999999965894E-2</v>
      </c>
      <c r="J619" t="str">
        <f t="shared" si="183"/>
        <v>高値超、安値超</v>
      </c>
      <c r="L619">
        <f t="shared" si="177"/>
        <v>9.9999999999965894E-2</v>
      </c>
      <c r="M619">
        <f t="shared" si="184"/>
        <v>9.9999999999965894E-2</v>
      </c>
      <c r="N619">
        <f t="shared" si="185"/>
        <v>9.9999999999965894E-2</v>
      </c>
      <c r="O619" s="2">
        <f t="shared" si="178"/>
        <v>5000</v>
      </c>
      <c r="P619" s="2">
        <f t="shared" si="186"/>
        <v>499.99999999982947</v>
      </c>
      <c r="Q619" s="2">
        <f t="shared" si="179"/>
        <v>1336500</v>
      </c>
      <c r="R619" s="2" t="str">
        <f t="shared" si="187"/>
        <v>kai</v>
      </c>
      <c r="S619" s="2" t="str">
        <f t="shared" si="188"/>
        <v>kai</v>
      </c>
      <c r="T619" s="2" t="str">
        <f t="shared" si="189"/>
        <v>kai</v>
      </c>
      <c r="U619" s="2">
        <f t="shared" si="190"/>
        <v>1336500</v>
      </c>
      <c r="V619" s="2">
        <f t="shared" si="191"/>
        <v>1512</v>
      </c>
      <c r="W619" s="2">
        <f t="shared" si="194"/>
        <v>213.84</v>
      </c>
      <c r="X619" s="2" t="str">
        <f t="shared" si="192"/>
        <v/>
      </c>
      <c r="Y619" s="6">
        <f t="shared" si="180"/>
        <v>1337000</v>
      </c>
      <c r="Z619" s="6">
        <f t="shared" si="181"/>
        <v>0</v>
      </c>
      <c r="AA619" s="4">
        <f>SUM(P619:$P$1480)+$Z$25</f>
        <v>1766000.0000000016</v>
      </c>
      <c r="AB619" s="4">
        <f>SUM(V619:$W$1480)</f>
        <v>508108.79999999981</v>
      </c>
      <c r="AC619" s="4">
        <f t="shared" si="193"/>
        <v>429000.00000000163</v>
      </c>
    </row>
    <row r="620" spans="1:29" x14ac:dyDescent="0.15">
      <c r="A620" s="22">
        <v>3</v>
      </c>
      <c r="B620" s="1">
        <v>42226</v>
      </c>
      <c r="C620">
        <v>266</v>
      </c>
      <c r="D620">
        <v>267.3</v>
      </c>
      <c r="E620">
        <v>264.5</v>
      </c>
      <c r="F620">
        <v>267.3</v>
      </c>
      <c r="G620">
        <v>109038200</v>
      </c>
      <c r="H620" s="2">
        <f t="shared" si="182"/>
        <v>29145910860</v>
      </c>
      <c r="I620">
        <f t="shared" si="176"/>
        <v>-0.5</v>
      </c>
      <c r="J620" t="str">
        <f t="shared" si="183"/>
        <v/>
      </c>
      <c r="L620">
        <f t="shared" si="177"/>
        <v>0.5</v>
      </c>
      <c r="M620">
        <f t="shared" si="184"/>
        <v>0.5</v>
      </c>
      <c r="N620">
        <f t="shared" si="185"/>
        <v>-0.5</v>
      </c>
      <c r="O620" s="2">
        <f t="shared" si="178"/>
        <v>5000</v>
      </c>
      <c r="P620" s="2">
        <f t="shared" si="186"/>
        <v>2500</v>
      </c>
      <c r="Q620" s="2">
        <f t="shared" si="179"/>
        <v>1339000</v>
      </c>
      <c r="R620" s="2" t="str">
        <f t="shared" si="187"/>
        <v>uri</v>
      </c>
      <c r="S620" s="2" t="str">
        <f t="shared" si="188"/>
        <v>kai</v>
      </c>
      <c r="T620" s="2" t="str">
        <f t="shared" si="189"/>
        <v>uri</v>
      </c>
      <c r="U620" s="2">
        <f t="shared" si="190"/>
        <v>1339000</v>
      </c>
      <c r="V620" s="2">
        <f t="shared" si="191"/>
        <v>1512</v>
      </c>
      <c r="W620" s="2" t="str">
        <f t="shared" si="194"/>
        <v/>
      </c>
      <c r="X620" s="2">
        <f t="shared" si="192"/>
        <v>214.24</v>
      </c>
      <c r="Y620" s="6">
        <f t="shared" si="180"/>
        <v>1336500</v>
      </c>
      <c r="Z620" s="6">
        <f t="shared" si="181"/>
        <v>0</v>
      </c>
      <c r="AA620" s="4">
        <f>SUM(P620:$P$1480)+$Z$25</f>
        <v>1765500.0000000019</v>
      </c>
      <c r="AB620" s="4">
        <f>SUM(V620:$W$1480)</f>
        <v>506382.95999999979</v>
      </c>
      <c r="AC620" s="4">
        <f t="shared" si="193"/>
        <v>429000.00000000186</v>
      </c>
    </row>
    <row r="621" spans="1:29" x14ac:dyDescent="0.15">
      <c r="A621" s="22">
        <v>3</v>
      </c>
      <c r="B621" s="1">
        <v>42223</v>
      </c>
      <c r="C621">
        <v>264</v>
      </c>
      <c r="D621">
        <v>268.3</v>
      </c>
      <c r="E621">
        <v>263.39999999999998</v>
      </c>
      <c r="F621">
        <v>267.8</v>
      </c>
      <c r="G621">
        <v>138626300</v>
      </c>
      <c r="H621" s="2">
        <f t="shared" si="182"/>
        <v>37124123140</v>
      </c>
      <c r="I621">
        <f t="shared" si="176"/>
        <v>3.6000000000000227</v>
      </c>
      <c r="J621" t="str">
        <f t="shared" si="183"/>
        <v>高値割、安値割</v>
      </c>
      <c r="L621">
        <f t="shared" si="177"/>
        <v>3.6000000000000227</v>
      </c>
      <c r="M621">
        <f t="shared" si="184"/>
        <v>3.6000000000000227</v>
      </c>
      <c r="N621">
        <f t="shared" si="185"/>
        <v>-3.6000000000000227</v>
      </c>
      <c r="O621" s="2">
        <f t="shared" si="178"/>
        <v>5000</v>
      </c>
      <c r="P621" s="2">
        <f t="shared" si="186"/>
        <v>18000.000000000113</v>
      </c>
      <c r="Q621" s="2">
        <f t="shared" si="179"/>
        <v>1321000</v>
      </c>
      <c r="R621" s="2" t="str">
        <f t="shared" si="187"/>
        <v>kai</v>
      </c>
      <c r="S621" s="2" t="str">
        <f t="shared" si="188"/>
        <v>uri</v>
      </c>
      <c r="T621" s="2" t="str">
        <f t="shared" si="189"/>
        <v>kai</v>
      </c>
      <c r="U621" s="2">
        <f t="shared" si="190"/>
        <v>1321000</v>
      </c>
      <c r="V621" s="2">
        <f t="shared" si="191"/>
        <v>1512</v>
      </c>
      <c r="W621" s="2">
        <f t="shared" si="194"/>
        <v>211.36</v>
      </c>
      <c r="X621" s="2" t="str">
        <f t="shared" si="192"/>
        <v/>
      </c>
      <c r="Y621" s="6">
        <f t="shared" si="180"/>
        <v>1339000</v>
      </c>
      <c r="Z621" s="6">
        <f t="shared" si="181"/>
        <v>0</v>
      </c>
      <c r="AA621" s="4">
        <f>SUM(P621:$P$1480)+$Z$25</f>
        <v>1763000.0000000016</v>
      </c>
      <c r="AB621" s="4">
        <f>SUM(V621:$W$1480)</f>
        <v>504870.95999999979</v>
      </c>
      <c r="AC621" s="4">
        <f t="shared" si="193"/>
        <v>424000.00000000163</v>
      </c>
    </row>
    <row r="622" spans="1:29" x14ac:dyDescent="0.15">
      <c r="A622" s="22">
        <v>3</v>
      </c>
      <c r="B622" s="1">
        <v>42222</v>
      </c>
      <c r="C622">
        <v>264.5</v>
      </c>
      <c r="D622">
        <v>269.39999999999998</v>
      </c>
      <c r="E622">
        <v>264.2</v>
      </c>
      <c r="F622">
        <v>264.2</v>
      </c>
      <c r="G622">
        <v>199154300</v>
      </c>
      <c r="H622" s="2">
        <f t="shared" si="182"/>
        <v>52616566060</v>
      </c>
      <c r="I622">
        <f t="shared" si="176"/>
        <v>1.8000000000000114</v>
      </c>
      <c r="J622" t="str">
        <f t="shared" si="183"/>
        <v>高値超、安値超</v>
      </c>
      <c r="L622">
        <f t="shared" si="177"/>
        <v>-1.8000000000000114</v>
      </c>
      <c r="M622">
        <f t="shared" si="184"/>
        <v>-1.8000000000000114</v>
      </c>
      <c r="N622">
        <f t="shared" si="185"/>
        <v>1.8000000000000114</v>
      </c>
      <c r="O622" s="2">
        <f t="shared" si="178"/>
        <v>5000</v>
      </c>
      <c r="P622" s="2">
        <f t="shared" si="186"/>
        <v>-9000.0000000000564</v>
      </c>
      <c r="Q622" s="2">
        <f t="shared" si="179"/>
        <v>1312000</v>
      </c>
      <c r="R622" s="2" t="str">
        <f t="shared" si="187"/>
        <v>uri</v>
      </c>
      <c r="S622" s="2" t="str">
        <f t="shared" si="188"/>
        <v>kai</v>
      </c>
      <c r="T622" s="2" t="str">
        <f t="shared" si="189"/>
        <v>uri</v>
      </c>
      <c r="U622" s="2" t="str">
        <f t="shared" si="190"/>
        <v/>
      </c>
      <c r="V622" s="2" t="str">
        <f t="shared" si="191"/>
        <v/>
      </c>
      <c r="W622" s="2" t="str">
        <f t="shared" si="194"/>
        <v/>
      </c>
      <c r="X622" s="2">
        <f t="shared" si="192"/>
        <v>104.96</v>
      </c>
      <c r="Y622" s="6">
        <f t="shared" si="180"/>
        <v>1321000</v>
      </c>
      <c r="Z622" s="6">
        <f t="shared" si="181"/>
        <v>0</v>
      </c>
      <c r="AA622" s="4">
        <f>SUM(P622:$P$1480)+$Z$25</f>
        <v>1745000.0000000016</v>
      </c>
      <c r="AB622" s="4">
        <f>SUM(V622:$W$1480)</f>
        <v>503147.5999999998</v>
      </c>
      <c r="AC622" s="4">
        <f t="shared" si="193"/>
        <v>424000.00000000163</v>
      </c>
    </row>
    <row r="623" spans="1:29" x14ac:dyDescent="0.15">
      <c r="A623" s="22">
        <v>3</v>
      </c>
      <c r="B623" s="1">
        <v>42221</v>
      </c>
      <c r="C623">
        <v>261.5</v>
      </c>
      <c r="D623">
        <v>265.10000000000002</v>
      </c>
      <c r="E623">
        <v>258</v>
      </c>
      <c r="F623">
        <v>262.39999999999998</v>
      </c>
      <c r="G623">
        <v>153032500</v>
      </c>
      <c r="H623" s="2">
        <f t="shared" si="182"/>
        <v>40155728000</v>
      </c>
      <c r="I623">
        <f t="shared" si="176"/>
        <v>0.39999999999997726</v>
      </c>
      <c r="J623" t="str">
        <f t="shared" si="183"/>
        <v>高値割、安値割</v>
      </c>
      <c r="L623">
        <f t="shared" si="177"/>
        <v>-0.39999999999997726</v>
      </c>
      <c r="M623">
        <f t="shared" si="184"/>
        <v>-0.39999999999997726</v>
      </c>
      <c r="N623">
        <f t="shared" si="185"/>
        <v>0.39999999999997726</v>
      </c>
      <c r="O623" s="2">
        <f t="shared" si="178"/>
        <v>5000</v>
      </c>
      <c r="P623" s="2">
        <f t="shared" si="186"/>
        <v>-1999.9999999998863</v>
      </c>
      <c r="Q623" s="2">
        <f t="shared" si="179"/>
        <v>1310000</v>
      </c>
      <c r="R623" s="2" t="str">
        <f t="shared" si="187"/>
        <v>uri</v>
      </c>
      <c r="S623" s="2" t="str">
        <f t="shared" si="188"/>
        <v>kai</v>
      </c>
      <c r="T623" s="2" t="str">
        <f t="shared" si="189"/>
        <v>uri</v>
      </c>
      <c r="U623" s="2">
        <f t="shared" si="190"/>
        <v>1310000</v>
      </c>
      <c r="V623" s="2">
        <f t="shared" si="191"/>
        <v>1512</v>
      </c>
      <c r="W623" s="2" t="str">
        <f t="shared" si="194"/>
        <v/>
      </c>
      <c r="X623" s="2">
        <f t="shared" si="192"/>
        <v>209.6</v>
      </c>
      <c r="Y623" s="6">
        <f t="shared" si="180"/>
        <v>1312000</v>
      </c>
      <c r="Z623" s="6">
        <f t="shared" si="181"/>
        <v>0</v>
      </c>
      <c r="AA623" s="4">
        <f>SUM(P623:$P$1480)+$Z$25</f>
        <v>1754000.0000000016</v>
      </c>
      <c r="AB623" s="4">
        <f>SUM(V623:$W$1480)</f>
        <v>503147.5999999998</v>
      </c>
      <c r="AC623" s="4">
        <f t="shared" si="193"/>
        <v>442000.00000000163</v>
      </c>
    </row>
    <row r="624" spans="1:29" x14ac:dyDescent="0.15">
      <c r="A624" s="22">
        <v>3</v>
      </c>
      <c r="B624" s="1">
        <v>42220</v>
      </c>
      <c r="C624">
        <v>262.39999999999998</v>
      </c>
      <c r="D624">
        <v>265.39999999999998</v>
      </c>
      <c r="E624">
        <v>261</v>
      </c>
      <c r="F624">
        <v>262</v>
      </c>
      <c r="G624">
        <v>137869000</v>
      </c>
      <c r="H624" s="2">
        <f t="shared" si="182"/>
        <v>36121678000</v>
      </c>
      <c r="I624">
        <f t="shared" si="176"/>
        <v>-1.5</v>
      </c>
      <c r="J624" t="str">
        <f t="shared" si="183"/>
        <v>高値割、安値割</v>
      </c>
      <c r="L624">
        <f t="shared" si="177"/>
        <v>-1.5</v>
      </c>
      <c r="M624">
        <f t="shared" si="184"/>
        <v>-1.5</v>
      </c>
      <c r="N624">
        <f t="shared" si="185"/>
        <v>-1.5</v>
      </c>
      <c r="O624" s="2">
        <f t="shared" si="178"/>
        <v>5000</v>
      </c>
      <c r="P624" s="2">
        <f t="shared" si="186"/>
        <v>-7500</v>
      </c>
      <c r="Q624" s="2">
        <f t="shared" si="179"/>
        <v>1317500</v>
      </c>
      <c r="R624" s="2" t="str">
        <f t="shared" si="187"/>
        <v>kai</v>
      </c>
      <c r="S624" s="2" t="str">
        <f t="shared" si="188"/>
        <v>kai</v>
      </c>
      <c r="T624" s="2" t="str">
        <f t="shared" si="189"/>
        <v>kai</v>
      </c>
      <c r="U624" s="2" t="str">
        <f t="shared" si="190"/>
        <v/>
      </c>
      <c r="V624" s="2" t="str">
        <f t="shared" si="191"/>
        <v/>
      </c>
      <c r="W624" s="2">
        <f t="shared" si="194"/>
        <v>105.4</v>
      </c>
      <c r="X624" s="2" t="str">
        <f t="shared" si="192"/>
        <v/>
      </c>
      <c r="Y624" s="6">
        <f t="shared" si="180"/>
        <v>1310000</v>
      </c>
      <c r="Z624" s="6">
        <f t="shared" si="181"/>
        <v>0</v>
      </c>
      <c r="AA624" s="4">
        <f>SUM(P624:$P$1480)+$Z$25</f>
        <v>1756000.0000000016</v>
      </c>
      <c r="AB624" s="4">
        <f>SUM(V624:$W$1480)</f>
        <v>501635.5999999998</v>
      </c>
      <c r="AC624" s="4">
        <f t="shared" si="193"/>
        <v>446000.00000000163</v>
      </c>
    </row>
    <row r="625" spans="1:29" x14ac:dyDescent="0.15">
      <c r="A625" s="22">
        <v>3</v>
      </c>
      <c r="B625" s="1">
        <v>42219</v>
      </c>
      <c r="C625">
        <v>270</v>
      </c>
      <c r="D625">
        <v>270</v>
      </c>
      <c r="E625">
        <v>261.7</v>
      </c>
      <c r="F625">
        <v>263.5</v>
      </c>
      <c r="G625">
        <v>175473400</v>
      </c>
      <c r="H625" s="2">
        <f t="shared" si="182"/>
        <v>46237240900</v>
      </c>
      <c r="I625">
        <f t="shared" si="176"/>
        <v>-4.3999999999999773</v>
      </c>
      <c r="J625" t="str">
        <f t="shared" si="183"/>
        <v/>
      </c>
      <c r="L625">
        <f t="shared" si="177"/>
        <v>-4.3999999999999773</v>
      </c>
      <c r="M625">
        <f t="shared" si="184"/>
        <v>-4.3999999999999773</v>
      </c>
      <c r="N625">
        <f t="shared" si="185"/>
        <v>4.3999999999999773</v>
      </c>
      <c r="O625" s="2">
        <f t="shared" si="178"/>
        <v>5000</v>
      </c>
      <c r="P625" s="2">
        <f t="shared" si="186"/>
        <v>-21999.999999999887</v>
      </c>
      <c r="Q625" s="2">
        <f t="shared" si="179"/>
        <v>1339500</v>
      </c>
      <c r="R625" s="2" t="str">
        <f t="shared" si="187"/>
        <v>kai</v>
      </c>
      <c r="S625" s="2" t="str">
        <f t="shared" si="188"/>
        <v>uri</v>
      </c>
      <c r="T625" s="2" t="str">
        <f t="shared" si="189"/>
        <v>kai</v>
      </c>
      <c r="U625" s="2" t="str">
        <f t="shared" si="190"/>
        <v/>
      </c>
      <c r="V625" s="2" t="str">
        <f t="shared" si="191"/>
        <v/>
      </c>
      <c r="W625" s="2">
        <f t="shared" si="194"/>
        <v>107.16</v>
      </c>
      <c r="X625" s="2" t="str">
        <f t="shared" si="192"/>
        <v/>
      </c>
      <c r="Y625" s="6">
        <f t="shared" si="180"/>
        <v>1317500</v>
      </c>
      <c r="Z625" s="6">
        <f t="shared" si="181"/>
        <v>0</v>
      </c>
      <c r="AA625" s="4">
        <f>SUM(P625:$P$1480)+$Z$25</f>
        <v>1763500.0000000016</v>
      </c>
      <c r="AB625" s="4">
        <f>SUM(V625:$W$1480)</f>
        <v>501530.19999999984</v>
      </c>
      <c r="AC625" s="4">
        <f t="shared" si="193"/>
        <v>446000.00000000163</v>
      </c>
    </row>
    <row r="626" spans="1:29" x14ac:dyDescent="0.15">
      <c r="A626" s="22">
        <v>3</v>
      </c>
      <c r="B626" s="1">
        <v>42216</v>
      </c>
      <c r="C626">
        <v>268.8</v>
      </c>
      <c r="D626">
        <v>269.5</v>
      </c>
      <c r="E626">
        <v>265.8</v>
      </c>
      <c r="F626">
        <v>267.89999999999998</v>
      </c>
      <c r="G626">
        <v>140571300</v>
      </c>
      <c r="H626" s="2">
        <f t="shared" si="182"/>
        <v>37659051270</v>
      </c>
      <c r="I626">
        <f t="shared" si="176"/>
        <v>-0.10000000000002274</v>
      </c>
      <c r="J626" t="str">
        <f t="shared" si="183"/>
        <v>高値超、安値超</v>
      </c>
      <c r="L626">
        <f t="shared" si="177"/>
        <v>-0.10000000000002274</v>
      </c>
      <c r="M626">
        <f t="shared" si="184"/>
        <v>-0.10000000000002274</v>
      </c>
      <c r="N626">
        <f t="shared" si="185"/>
        <v>0.10000000000002274</v>
      </c>
      <c r="O626" s="2">
        <f t="shared" si="178"/>
        <v>5000</v>
      </c>
      <c r="P626" s="2">
        <f t="shared" si="186"/>
        <v>-500.00000000011369</v>
      </c>
      <c r="Q626" s="2">
        <f t="shared" si="179"/>
        <v>1340000</v>
      </c>
      <c r="R626" s="2" t="str">
        <f t="shared" si="187"/>
        <v>kai</v>
      </c>
      <c r="S626" s="2" t="str">
        <f t="shared" si="188"/>
        <v>uri</v>
      </c>
      <c r="T626" s="2" t="str">
        <f t="shared" si="189"/>
        <v>kai</v>
      </c>
      <c r="U626" s="2" t="str">
        <f t="shared" si="190"/>
        <v/>
      </c>
      <c r="V626" s="2" t="str">
        <f t="shared" si="191"/>
        <v/>
      </c>
      <c r="W626" s="2">
        <f t="shared" si="194"/>
        <v>107.2</v>
      </c>
      <c r="X626" s="2" t="str">
        <f t="shared" si="192"/>
        <v/>
      </c>
      <c r="Y626" s="6">
        <f t="shared" si="180"/>
        <v>1339500</v>
      </c>
      <c r="Z626" s="6">
        <f t="shared" si="181"/>
        <v>0</v>
      </c>
      <c r="AA626" s="4">
        <f>SUM(P626:$P$1480)+$Z$25</f>
        <v>1785500.0000000014</v>
      </c>
      <c r="AB626" s="4">
        <f>SUM(V626:$W$1480)</f>
        <v>501423.03999999986</v>
      </c>
      <c r="AC626" s="4">
        <f t="shared" si="193"/>
        <v>446000.0000000014</v>
      </c>
    </row>
    <row r="627" spans="1:29" x14ac:dyDescent="0.15">
      <c r="A627" s="22">
        <v>3</v>
      </c>
      <c r="B627" s="1">
        <v>42215</v>
      </c>
      <c r="C627">
        <v>264.60000000000002</v>
      </c>
      <c r="D627">
        <v>268.89999999999998</v>
      </c>
      <c r="E627">
        <v>264.5</v>
      </c>
      <c r="F627">
        <v>268</v>
      </c>
      <c r="G627">
        <v>203475400</v>
      </c>
      <c r="H627" s="2">
        <f t="shared" si="182"/>
        <v>54531407200</v>
      </c>
      <c r="I627">
        <f t="shared" si="176"/>
        <v>5.6000000000000227</v>
      </c>
      <c r="J627" t="str">
        <f t="shared" si="183"/>
        <v>高値超、安値超</v>
      </c>
      <c r="L627">
        <f t="shared" si="177"/>
        <v>5.6000000000000227</v>
      </c>
      <c r="M627">
        <f t="shared" si="184"/>
        <v>5.6000000000000227</v>
      </c>
      <c r="N627">
        <f t="shared" si="185"/>
        <v>-5.6000000000000227</v>
      </c>
      <c r="O627" s="2">
        <f t="shared" si="178"/>
        <v>5000</v>
      </c>
      <c r="P627" s="2">
        <f t="shared" si="186"/>
        <v>28000.000000000113</v>
      </c>
      <c r="Q627" s="2">
        <f t="shared" si="179"/>
        <v>1312000</v>
      </c>
      <c r="R627" s="2" t="str">
        <f t="shared" si="187"/>
        <v>kai</v>
      </c>
      <c r="S627" s="2" t="str">
        <f t="shared" si="188"/>
        <v>uri</v>
      </c>
      <c r="T627" s="2" t="str">
        <f t="shared" si="189"/>
        <v>kai</v>
      </c>
      <c r="U627" s="2">
        <f t="shared" si="190"/>
        <v>1312000</v>
      </c>
      <c r="V627" s="2">
        <f t="shared" si="191"/>
        <v>1512</v>
      </c>
      <c r="W627" s="2">
        <f t="shared" si="194"/>
        <v>209.92</v>
      </c>
      <c r="X627" s="2" t="str">
        <f t="shared" si="192"/>
        <v/>
      </c>
      <c r="Y627" s="6">
        <f t="shared" si="180"/>
        <v>1340000</v>
      </c>
      <c r="Z627" s="6">
        <f t="shared" si="181"/>
        <v>0</v>
      </c>
      <c r="AA627" s="4">
        <f>SUM(P627:$P$1480)+$Z$25</f>
        <v>1786000.0000000016</v>
      </c>
      <c r="AB627" s="4">
        <f>SUM(V627:$W$1480)</f>
        <v>501315.83999999979</v>
      </c>
      <c r="AC627" s="4">
        <f t="shared" si="193"/>
        <v>446000.00000000163</v>
      </c>
    </row>
    <row r="628" spans="1:29" x14ac:dyDescent="0.15">
      <c r="A628" s="22">
        <v>3</v>
      </c>
      <c r="B628" s="1">
        <v>42214</v>
      </c>
      <c r="C628">
        <v>263</v>
      </c>
      <c r="D628">
        <v>265.3</v>
      </c>
      <c r="E628">
        <v>260.8</v>
      </c>
      <c r="F628">
        <v>262.39999999999998</v>
      </c>
      <c r="G628">
        <v>150078800</v>
      </c>
      <c r="H628" s="2">
        <f t="shared" si="182"/>
        <v>39380677120</v>
      </c>
      <c r="I628">
        <f t="shared" si="176"/>
        <v>1.3999999999999773</v>
      </c>
      <c r="J628" t="str">
        <f t="shared" si="183"/>
        <v>高値超、安値超</v>
      </c>
      <c r="L628">
        <f t="shared" si="177"/>
        <v>-1.3999999999999773</v>
      </c>
      <c r="M628">
        <f t="shared" si="184"/>
        <v>-1.3999999999999773</v>
      </c>
      <c r="N628">
        <f t="shared" si="185"/>
        <v>1.3999999999999773</v>
      </c>
      <c r="O628" s="2">
        <f t="shared" si="178"/>
        <v>5000</v>
      </c>
      <c r="P628" s="2">
        <f t="shared" si="186"/>
        <v>-6999.9999999998863</v>
      </c>
      <c r="Q628" s="2">
        <f t="shared" si="179"/>
        <v>1305000</v>
      </c>
      <c r="R628" s="2" t="str">
        <f t="shared" si="187"/>
        <v>uri</v>
      </c>
      <c r="S628" s="2" t="str">
        <f t="shared" si="188"/>
        <v>kai</v>
      </c>
      <c r="T628" s="2" t="str">
        <f t="shared" si="189"/>
        <v>uri</v>
      </c>
      <c r="U628" s="2" t="str">
        <f t="shared" si="190"/>
        <v/>
      </c>
      <c r="V628" s="2" t="str">
        <f t="shared" si="191"/>
        <v/>
      </c>
      <c r="W628" s="2" t="str">
        <f t="shared" si="194"/>
        <v/>
      </c>
      <c r="X628" s="2">
        <f t="shared" si="192"/>
        <v>104.4</v>
      </c>
      <c r="Y628" s="6">
        <f t="shared" si="180"/>
        <v>1312000</v>
      </c>
      <c r="Z628" s="6">
        <f t="shared" si="181"/>
        <v>0</v>
      </c>
      <c r="AA628" s="4">
        <f>SUM(P628:$P$1480)+$Z$25</f>
        <v>1758000.0000000014</v>
      </c>
      <c r="AB628" s="4">
        <f>SUM(V628:$W$1480)</f>
        <v>499593.91999999975</v>
      </c>
      <c r="AC628" s="4">
        <f t="shared" si="193"/>
        <v>446000.0000000014</v>
      </c>
    </row>
    <row r="629" spans="1:29" x14ac:dyDescent="0.15">
      <c r="A629" s="22">
        <v>3</v>
      </c>
      <c r="B629" s="1">
        <v>42213</v>
      </c>
      <c r="C629">
        <v>262.5</v>
      </c>
      <c r="D629">
        <v>263</v>
      </c>
      <c r="E629">
        <v>257.3</v>
      </c>
      <c r="F629">
        <v>261</v>
      </c>
      <c r="G629">
        <v>201306300</v>
      </c>
      <c r="H629" s="2">
        <f t="shared" si="182"/>
        <v>52540944300</v>
      </c>
      <c r="I629">
        <f t="shared" si="176"/>
        <v>-4.5</v>
      </c>
      <c r="J629" t="str">
        <f t="shared" si="183"/>
        <v>高値割、安値割</v>
      </c>
      <c r="L629">
        <f t="shared" si="177"/>
        <v>4.5</v>
      </c>
      <c r="M629">
        <f t="shared" si="184"/>
        <v>4.5</v>
      </c>
      <c r="N629">
        <f t="shared" si="185"/>
        <v>-4.5</v>
      </c>
      <c r="O629" s="2">
        <f t="shared" si="178"/>
        <v>5000</v>
      </c>
      <c r="P629" s="2">
        <f t="shared" si="186"/>
        <v>22500</v>
      </c>
      <c r="Q629" s="2">
        <f t="shared" si="179"/>
        <v>1327500</v>
      </c>
      <c r="R629" s="2" t="str">
        <f t="shared" si="187"/>
        <v>uri</v>
      </c>
      <c r="S629" s="2" t="str">
        <f t="shared" si="188"/>
        <v>kai</v>
      </c>
      <c r="T629" s="2" t="str">
        <f t="shared" si="189"/>
        <v>uri</v>
      </c>
      <c r="U629" s="2" t="str">
        <f t="shared" si="190"/>
        <v/>
      </c>
      <c r="V629" s="2" t="str">
        <f t="shared" si="191"/>
        <v/>
      </c>
      <c r="W629" s="2" t="str">
        <f t="shared" si="194"/>
        <v/>
      </c>
      <c r="X629" s="2">
        <f t="shared" si="192"/>
        <v>106.2</v>
      </c>
      <c r="Y629" s="6">
        <f t="shared" si="180"/>
        <v>1305000</v>
      </c>
      <c r="Z629" s="6">
        <f t="shared" si="181"/>
        <v>0</v>
      </c>
      <c r="AA629" s="4">
        <f>SUM(P629:$P$1480)+$Z$25</f>
        <v>1765000.0000000014</v>
      </c>
      <c r="AB629" s="4">
        <f>SUM(V629:$W$1480)</f>
        <v>499593.91999999975</v>
      </c>
      <c r="AC629" s="4">
        <f t="shared" si="193"/>
        <v>460000.0000000014</v>
      </c>
    </row>
    <row r="630" spans="1:29" x14ac:dyDescent="0.15">
      <c r="A630" s="22">
        <v>3</v>
      </c>
      <c r="B630" s="1">
        <v>42212</v>
      </c>
      <c r="C630">
        <v>261.8</v>
      </c>
      <c r="D630">
        <v>266</v>
      </c>
      <c r="E630">
        <v>260.2</v>
      </c>
      <c r="F630">
        <v>265.5</v>
      </c>
      <c r="G630">
        <v>151008800</v>
      </c>
      <c r="H630" s="2">
        <f t="shared" si="182"/>
        <v>40092836400</v>
      </c>
      <c r="I630">
        <f t="shared" si="176"/>
        <v>0.89999999999997726</v>
      </c>
      <c r="J630" t="str">
        <f t="shared" si="183"/>
        <v>高値割、安値割</v>
      </c>
      <c r="L630">
        <f t="shared" si="177"/>
        <v>-0.89999999999997726</v>
      </c>
      <c r="M630">
        <f t="shared" si="184"/>
        <v>-0.89999999999997726</v>
      </c>
      <c r="N630">
        <f t="shared" si="185"/>
        <v>0.89999999999997726</v>
      </c>
      <c r="O630" s="2">
        <f t="shared" si="178"/>
        <v>5000</v>
      </c>
      <c r="P630" s="2">
        <f t="shared" si="186"/>
        <v>-4499.9999999998863</v>
      </c>
      <c r="Q630" s="2">
        <f t="shared" si="179"/>
        <v>1323000</v>
      </c>
      <c r="R630" s="2" t="str">
        <f t="shared" si="187"/>
        <v>uri</v>
      </c>
      <c r="S630" s="2" t="str">
        <f t="shared" si="188"/>
        <v>kai</v>
      </c>
      <c r="T630" s="2" t="str">
        <f t="shared" si="189"/>
        <v>uri</v>
      </c>
      <c r="U630" s="2" t="str">
        <f t="shared" si="190"/>
        <v/>
      </c>
      <c r="V630" s="2" t="str">
        <f t="shared" si="191"/>
        <v/>
      </c>
      <c r="W630" s="2" t="str">
        <f t="shared" si="194"/>
        <v/>
      </c>
      <c r="X630" s="2">
        <f t="shared" si="192"/>
        <v>105.84</v>
      </c>
      <c r="Y630" s="6">
        <f t="shared" si="180"/>
        <v>1327500</v>
      </c>
      <c r="Z630" s="6">
        <f t="shared" si="181"/>
        <v>0</v>
      </c>
      <c r="AA630" s="4">
        <f>SUM(P630:$P$1480)+$Z$25</f>
        <v>1742500.0000000012</v>
      </c>
      <c r="AB630" s="4">
        <f>SUM(V630:$W$1480)</f>
        <v>499593.91999999975</v>
      </c>
      <c r="AC630" s="4">
        <f t="shared" si="193"/>
        <v>415000.00000000116</v>
      </c>
    </row>
    <row r="631" spans="1:29" x14ac:dyDescent="0.15">
      <c r="A631" s="22">
        <v>3</v>
      </c>
      <c r="B631" s="1">
        <v>42209</v>
      </c>
      <c r="C631">
        <v>267.39999999999998</v>
      </c>
      <c r="D631">
        <v>268.3</v>
      </c>
      <c r="E631">
        <v>263.8</v>
      </c>
      <c r="F631">
        <v>264.60000000000002</v>
      </c>
      <c r="G631">
        <v>136756000</v>
      </c>
      <c r="H631" s="2">
        <f t="shared" si="182"/>
        <v>36185637600</v>
      </c>
      <c r="I631">
        <f t="shared" si="176"/>
        <v>-3.5</v>
      </c>
      <c r="J631" t="str">
        <f t="shared" si="183"/>
        <v>高値割、安値割</v>
      </c>
      <c r="L631">
        <f t="shared" si="177"/>
        <v>3.5</v>
      </c>
      <c r="M631">
        <f t="shared" si="184"/>
        <v>3.5</v>
      </c>
      <c r="N631">
        <f t="shared" si="185"/>
        <v>-3.5</v>
      </c>
      <c r="O631" s="2">
        <f t="shared" si="178"/>
        <v>5000</v>
      </c>
      <c r="P631" s="2">
        <f t="shared" si="186"/>
        <v>17500</v>
      </c>
      <c r="Q631" s="2">
        <f t="shared" si="179"/>
        <v>1340500</v>
      </c>
      <c r="R631" s="2" t="str">
        <f t="shared" si="187"/>
        <v>uri</v>
      </c>
      <c r="S631" s="2" t="str">
        <f t="shared" si="188"/>
        <v>kai</v>
      </c>
      <c r="T631" s="2" t="str">
        <f t="shared" si="189"/>
        <v>uri</v>
      </c>
      <c r="U631" s="2" t="str">
        <f t="shared" si="190"/>
        <v/>
      </c>
      <c r="V631" s="2" t="str">
        <f t="shared" si="191"/>
        <v/>
      </c>
      <c r="W631" s="2" t="str">
        <f t="shared" si="194"/>
        <v/>
      </c>
      <c r="X631" s="2">
        <f t="shared" si="192"/>
        <v>107.24</v>
      </c>
      <c r="Y631" s="6">
        <f t="shared" si="180"/>
        <v>1323000</v>
      </c>
      <c r="Z631" s="6">
        <f t="shared" si="181"/>
        <v>0</v>
      </c>
      <c r="AA631" s="4">
        <f>SUM(P631:$P$1480)+$Z$25</f>
        <v>1747000.0000000012</v>
      </c>
      <c r="AB631" s="4">
        <f>SUM(V631:$W$1480)</f>
        <v>499593.91999999975</v>
      </c>
      <c r="AC631" s="4">
        <f t="shared" si="193"/>
        <v>424000.00000000116</v>
      </c>
    </row>
    <row r="632" spans="1:29" x14ac:dyDescent="0.15">
      <c r="A632" s="22">
        <v>3</v>
      </c>
      <c r="B632" s="1">
        <v>42208</v>
      </c>
      <c r="C632">
        <v>267</v>
      </c>
      <c r="D632">
        <v>268.89999999999998</v>
      </c>
      <c r="E632">
        <v>266</v>
      </c>
      <c r="F632">
        <v>268.10000000000002</v>
      </c>
      <c r="G632">
        <v>107427900</v>
      </c>
      <c r="H632" s="2">
        <f t="shared" si="182"/>
        <v>28801419990.000004</v>
      </c>
      <c r="I632">
        <f t="shared" si="176"/>
        <v>1.4000000000000341</v>
      </c>
      <c r="J632" t="str">
        <f t="shared" si="183"/>
        <v>高値割、安値割</v>
      </c>
      <c r="L632">
        <f t="shared" si="177"/>
        <v>-1.4000000000000341</v>
      </c>
      <c r="M632">
        <f t="shared" si="184"/>
        <v>-1.4000000000000341</v>
      </c>
      <c r="N632">
        <f t="shared" si="185"/>
        <v>1.4000000000000341</v>
      </c>
      <c r="O632" s="2">
        <f t="shared" si="178"/>
        <v>5000</v>
      </c>
      <c r="P632" s="2">
        <f t="shared" si="186"/>
        <v>-7000.000000000171</v>
      </c>
      <c r="Q632" s="2">
        <f t="shared" si="179"/>
        <v>1333500</v>
      </c>
      <c r="R632" s="2" t="str">
        <f t="shared" si="187"/>
        <v>uri</v>
      </c>
      <c r="S632" s="2" t="str">
        <f t="shared" si="188"/>
        <v>kai</v>
      </c>
      <c r="T632" s="2" t="str">
        <f t="shared" si="189"/>
        <v>uri</v>
      </c>
      <c r="U632" s="2">
        <f t="shared" si="190"/>
        <v>1333500</v>
      </c>
      <c r="V632" s="2">
        <f t="shared" si="191"/>
        <v>1512</v>
      </c>
      <c r="W632" s="2" t="str">
        <f t="shared" si="194"/>
        <v/>
      </c>
      <c r="X632" s="2">
        <f t="shared" si="192"/>
        <v>213.36</v>
      </c>
      <c r="Y632" s="6">
        <f t="shared" si="180"/>
        <v>1340500</v>
      </c>
      <c r="Z632" s="6">
        <f t="shared" si="181"/>
        <v>0</v>
      </c>
      <c r="AA632" s="4">
        <f>SUM(P632:$P$1480)+$Z$25</f>
        <v>1729500.0000000012</v>
      </c>
      <c r="AB632" s="4">
        <f>SUM(V632:$W$1480)</f>
        <v>499593.91999999975</v>
      </c>
      <c r="AC632" s="4">
        <f t="shared" si="193"/>
        <v>389000.00000000116</v>
      </c>
    </row>
    <row r="633" spans="1:29" x14ac:dyDescent="0.15">
      <c r="A633" s="22">
        <v>3</v>
      </c>
      <c r="B633" s="1">
        <v>42207</v>
      </c>
      <c r="C633">
        <v>269</v>
      </c>
      <c r="D633">
        <v>269</v>
      </c>
      <c r="E633">
        <v>266.5</v>
      </c>
      <c r="F633">
        <v>266.7</v>
      </c>
      <c r="G633">
        <v>148518800</v>
      </c>
      <c r="H633" s="2">
        <f t="shared" si="182"/>
        <v>39609963960</v>
      </c>
      <c r="I633">
        <f t="shared" si="176"/>
        <v>-5.1999999999999886</v>
      </c>
      <c r="J633" t="str">
        <f t="shared" si="183"/>
        <v>高値割、安値割</v>
      </c>
      <c r="L633">
        <f t="shared" si="177"/>
        <v>-5.1999999999999886</v>
      </c>
      <c r="M633">
        <f t="shared" si="184"/>
        <v>-5.1999999999999886</v>
      </c>
      <c r="N633">
        <f t="shared" si="185"/>
        <v>5.1999999999999886</v>
      </c>
      <c r="O633" s="2">
        <f t="shared" si="178"/>
        <v>5000</v>
      </c>
      <c r="P633" s="2">
        <f t="shared" si="186"/>
        <v>-25999.999999999942</v>
      </c>
      <c r="Q633" s="2">
        <f t="shared" si="179"/>
        <v>1359500</v>
      </c>
      <c r="R633" s="2" t="str">
        <f t="shared" si="187"/>
        <v>kai</v>
      </c>
      <c r="S633" s="2" t="str">
        <f t="shared" si="188"/>
        <v>uri</v>
      </c>
      <c r="T633" s="2" t="str">
        <f t="shared" si="189"/>
        <v>kai</v>
      </c>
      <c r="U633" s="2" t="str">
        <f t="shared" si="190"/>
        <v/>
      </c>
      <c r="V633" s="2" t="str">
        <f t="shared" si="191"/>
        <v/>
      </c>
      <c r="W633" s="2">
        <f t="shared" si="194"/>
        <v>108.76</v>
      </c>
      <c r="X633" s="2" t="str">
        <f t="shared" si="192"/>
        <v/>
      </c>
      <c r="Y633" s="6">
        <f t="shared" si="180"/>
        <v>1333500</v>
      </c>
      <c r="Z633" s="6">
        <f t="shared" si="181"/>
        <v>0</v>
      </c>
      <c r="AA633" s="4">
        <f>SUM(P633:$P$1480)+$Z$25</f>
        <v>1736500.0000000014</v>
      </c>
      <c r="AB633" s="4">
        <f>SUM(V633:$W$1480)</f>
        <v>498081.91999999975</v>
      </c>
      <c r="AC633" s="4">
        <f t="shared" si="193"/>
        <v>403000.0000000014</v>
      </c>
    </row>
    <row r="634" spans="1:29" x14ac:dyDescent="0.15">
      <c r="A634" s="22">
        <v>3</v>
      </c>
      <c r="B634" s="1">
        <v>42206</v>
      </c>
      <c r="C634">
        <v>272</v>
      </c>
      <c r="D634">
        <v>272.8</v>
      </c>
      <c r="E634">
        <v>269.5</v>
      </c>
      <c r="F634">
        <v>271.89999999999998</v>
      </c>
      <c r="G634">
        <v>140427300</v>
      </c>
      <c r="H634" s="2">
        <f t="shared" si="182"/>
        <v>38182182870</v>
      </c>
      <c r="I634">
        <f t="shared" si="176"/>
        <v>1.8999999999999773</v>
      </c>
      <c r="J634" t="str">
        <f t="shared" si="183"/>
        <v>高値超、安値超</v>
      </c>
      <c r="L634">
        <f t="shared" si="177"/>
        <v>1.8999999999999773</v>
      </c>
      <c r="M634">
        <f t="shared" si="184"/>
        <v>1.8999999999999773</v>
      </c>
      <c r="N634">
        <f t="shared" si="185"/>
        <v>-1.8999999999999773</v>
      </c>
      <c r="O634" s="2">
        <f t="shared" si="178"/>
        <v>5000</v>
      </c>
      <c r="P634" s="2">
        <f t="shared" si="186"/>
        <v>9499.9999999998872</v>
      </c>
      <c r="Q634" s="2">
        <f t="shared" si="179"/>
        <v>1350000</v>
      </c>
      <c r="R634" s="2" t="str">
        <f t="shared" si="187"/>
        <v>kai</v>
      </c>
      <c r="S634" s="2" t="str">
        <f t="shared" si="188"/>
        <v>uri</v>
      </c>
      <c r="T634" s="2" t="str">
        <f t="shared" si="189"/>
        <v>kai</v>
      </c>
      <c r="U634" s="2" t="str">
        <f t="shared" si="190"/>
        <v/>
      </c>
      <c r="V634" s="2" t="str">
        <f t="shared" si="191"/>
        <v/>
      </c>
      <c r="W634" s="2">
        <f t="shared" si="194"/>
        <v>108</v>
      </c>
      <c r="X634" s="2" t="str">
        <f t="shared" si="192"/>
        <v/>
      </c>
      <c r="Y634" s="6">
        <f t="shared" si="180"/>
        <v>1359500</v>
      </c>
      <c r="Z634" s="6">
        <f t="shared" si="181"/>
        <v>0</v>
      </c>
      <c r="AA634" s="4">
        <f>SUM(P634:$P$1480)+$Z$25</f>
        <v>1762500.0000000014</v>
      </c>
      <c r="AB634" s="4">
        <f>SUM(V634:$W$1480)</f>
        <v>497973.15999999974</v>
      </c>
      <c r="AC634" s="4">
        <f t="shared" si="193"/>
        <v>403000.0000000014</v>
      </c>
    </row>
    <row r="635" spans="1:29" x14ac:dyDescent="0.15">
      <c r="A635" s="22">
        <v>3</v>
      </c>
      <c r="B635" s="1">
        <v>42202</v>
      </c>
      <c r="C635">
        <v>269.5</v>
      </c>
      <c r="D635">
        <v>271</v>
      </c>
      <c r="E635">
        <v>268.3</v>
      </c>
      <c r="F635">
        <v>270</v>
      </c>
      <c r="G635">
        <v>160463500</v>
      </c>
      <c r="H635" s="2">
        <f t="shared" si="182"/>
        <v>43325145000</v>
      </c>
      <c r="I635">
        <f t="shared" si="176"/>
        <v>1</v>
      </c>
      <c r="J635" t="str">
        <f t="shared" si="183"/>
        <v>高値超、安値超</v>
      </c>
      <c r="L635">
        <f t="shared" si="177"/>
        <v>1</v>
      </c>
      <c r="M635">
        <f t="shared" si="184"/>
        <v>1</v>
      </c>
      <c r="N635">
        <f t="shared" si="185"/>
        <v>-1</v>
      </c>
      <c r="O635" s="2">
        <f t="shared" si="178"/>
        <v>5000</v>
      </c>
      <c r="P635" s="2">
        <f t="shared" si="186"/>
        <v>5000</v>
      </c>
      <c r="Q635" s="2">
        <f t="shared" si="179"/>
        <v>1345000</v>
      </c>
      <c r="R635" s="2" t="str">
        <f t="shared" si="187"/>
        <v>kai</v>
      </c>
      <c r="S635" s="2" t="str">
        <f t="shared" si="188"/>
        <v>uri</v>
      </c>
      <c r="T635" s="2" t="str">
        <f t="shared" si="189"/>
        <v>kai</v>
      </c>
      <c r="U635" s="2" t="str">
        <f t="shared" si="190"/>
        <v/>
      </c>
      <c r="V635" s="2" t="str">
        <f t="shared" si="191"/>
        <v/>
      </c>
      <c r="W635" s="2">
        <f t="shared" si="194"/>
        <v>107.6</v>
      </c>
      <c r="X635" s="2" t="str">
        <f t="shared" si="192"/>
        <v/>
      </c>
      <c r="Y635" s="6">
        <f t="shared" si="180"/>
        <v>1350000</v>
      </c>
      <c r="Z635" s="6">
        <f t="shared" si="181"/>
        <v>0</v>
      </c>
      <c r="AA635" s="4">
        <f>SUM(P635:$P$1480)+$Z$25</f>
        <v>1753000.0000000014</v>
      </c>
      <c r="AB635" s="4">
        <f>SUM(V635:$W$1480)</f>
        <v>497865.1599999998</v>
      </c>
      <c r="AC635" s="4">
        <f t="shared" si="193"/>
        <v>403000.0000000014</v>
      </c>
    </row>
    <row r="636" spans="1:29" x14ac:dyDescent="0.15">
      <c r="A636" s="22">
        <v>3</v>
      </c>
      <c r="B636" s="1">
        <v>42201</v>
      </c>
      <c r="C636">
        <v>267.2</v>
      </c>
      <c r="D636">
        <v>269</v>
      </c>
      <c r="E636">
        <v>266</v>
      </c>
      <c r="F636">
        <v>269</v>
      </c>
      <c r="G636">
        <v>168525400</v>
      </c>
      <c r="H636" s="2">
        <f t="shared" si="182"/>
        <v>45333332600</v>
      </c>
      <c r="I636">
        <f t="shared" si="176"/>
        <v>3.3000000000000114</v>
      </c>
      <c r="J636" t="str">
        <f t="shared" si="183"/>
        <v>高値超、安値超</v>
      </c>
      <c r="L636">
        <f t="shared" si="177"/>
        <v>3.3000000000000114</v>
      </c>
      <c r="M636">
        <f t="shared" si="184"/>
        <v>3.3000000000000114</v>
      </c>
      <c r="N636">
        <f t="shared" si="185"/>
        <v>3.3000000000000114</v>
      </c>
      <c r="O636" s="2">
        <f t="shared" si="178"/>
        <v>5000</v>
      </c>
      <c r="P636" s="2">
        <f t="shared" si="186"/>
        <v>16500.000000000058</v>
      </c>
      <c r="Q636" s="2">
        <f t="shared" si="179"/>
        <v>1328500</v>
      </c>
      <c r="R636" s="2" t="str">
        <f t="shared" si="187"/>
        <v>kai</v>
      </c>
      <c r="S636" s="2" t="str">
        <f t="shared" si="188"/>
        <v>kai</v>
      </c>
      <c r="T636" s="2" t="str">
        <f t="shared" si="189"/>
        <v>kai</v>
      </c>
      <c r="U636" s="2" t="str">
        <f t="shared" si="190"/>
        <v/>
      </c>
      <c r="V636" s="2" t="str">
        <f t="shared" si="191"/>
        <v/>
      </c>
      <c r="W636" s="2">
        <f t="shared" si="194"/>
        <v>106.28</v>
      </c>
      <c r="X636" s="2" t="str">
        <f t="shared" si="192"/>
        <v/>
      </c>
      <c r="Y636" s="6">
        <f t="shared" si="180"/>
        <v>1345000</v>
      </c>
      <c r="Z636" s="6">
        <f t="shared" si="181"/>
        <v>0</v>
      </c>
      <c r="AA636" s="4">
        <f>SUM(P636:$P$1480)+$Z$25</f>
        <v>1748000.0000000014</v>
      </c>
      <c r="AB636" s="4">
        <f>SUM(V636:$W$1480)</f>
        <v>497757.55999999982</v>
      </c>
      <c r="AC636" s="4">
        <f t="shared" si="193"/>
        <v>403000.0000000014</v>
      </c>
    </row>
    <row r="637" spans="1:29" x14ac:dyDescent="0.15">
      <c r="A637" s="22">
        <v>3</v>
      </c>
      <c r="B637" s="1">
        <v>42200</v>
      </c>
      <c r="C637">
        <v>266.8</v>
      </c>
      <c r="D637">
        <v>266.89999999999998</v>
      </c>
      <c r="E637">
        <v>263.7</v>
      </c>
      <c r="F637">
        <v>265.7</v>
      </c>
      <c r="G637">
        <v>127324800</v>
      </c>
      <c r="H637" s="2">
        <f t="shared" si="182"/>
        <v>33830199360</v>
      </c>
      <c r="I637">
        <f t="shared" si="176"/>
        <v>9.9999999999965894E-2</v>
      </c>
      <c r="J637" t="str">
        <f t="shared" si="183"/>
        <v/>
      </c>
      <c r="L637">
        <f t="shared" si="177"/>
        <v>9.9999999999965894E-2</v>
      </c>
      <c r="M637">
        <f t="shared" si="184"/>
        <v>9.9999999999965894E-2</v>
      </c>
      <c r="N637">
        <f t="shared" si="185"/>
        <v>-9.9999999999965894E-2</v>
      </c>
      <c r="O637" s="2">
        <f t="shared" si="178"/>
        <v>5000</v>
      </c>
      <c r="P637" s="2">
        <f t="shared" si="186"/>
        <v>499.99999999982947</v>
      </c>
      <c r="Q637" s="2">
        <f t="shared" si="179"/>
        <v>1328000</v>
      </c>
      <c r="R637" s="2" t="str">
        <f t="shared" si="187"/>
        <v>kai</v>
      </c>
      <c r="S637" s="2" t="str">
        <f t="shared" si="188"/>
        <v>uri</v>
      </c>
      <c r="T637" s="2" t="str">
        <f t="shared" si="189"/>
        <v>kai</v>
      </c>
      <c r="U637" s="2" t="str">
        <f t="shared" si="190"/>
        <v/>
      </c>
      <c r="V637" s="2" t="str">
        <f t="shared" si="191"/>
        <v/>
      </c>
      <c r="W637" s="2">
        <f t="shared" si="194"/>
        <v>106.24</v>
      </c>
      <c r="X637" s="2" t="str">
        <f t="shared" si="192"/>
        <v/>
      </c>
      <c r="Y637" s="6">
        <f t="shared" si="180"/>
        <v>1328500</v>
      </c>
      <c r="Z637" s="6">
        <f t="shared" si="181"/>
        <v>0</v>
      </c>
      <c r="AA637" s="4">
        <f>SUM(P637:$P$1480)+$Z$25</f>
        <v>1731500.0000000012</v>
      </c>
      <c r="AB637" s="4">
        <f>SUM(V637:$W$1480)</f>
        <v>497651.27999999985</v>
      </c>
      <c r="AC637" s="4">
        <f t="shared" si="193"/>
        <v>403000.00000000116</v>
      </c>
    </row>
    <row r="638" spans="1:29" x14ac:dyDescent="0.15">
      <c r="A638" s="22">
        <v>3</v>
      </c>
      <c r="B638" s="1">
        <v>42199</v>
      </c>
      <c r="C638">
        <v>266</v>
      </c>
      <c r="D638">
        <v>267.3</v>
      </c>
      <c r="E638">
        <v>263.60000000000002</v>
      </c>
      <c r="F638">
        <v>265.60000000000002</v>
      </c>
      <c r="G638">
        <v>211116100</v>
      </c>
      <c r="H638" s="2">
        <f t="shared" si="182"/>
        <v>56072436160.000008</v>
      </c>
      <c r="I638">
        <f t="shared" si="176"/>
        <v>3.6000000000000227</v>
      </c>
      <c r="J638" t="str">
        <f t="shared" si="183"/>
        <v>高値超、安値超</v>
      </c>
      <c r="L638">
        <f t="shared" si="177"/>
        <v>3.6000000000000227</v>
      </c>
      <c r="M638">
        <f t="shared" si="184"/>
        <v>3.6000000000000227</v>
      </c>
      <c r="N638">
        <f t="shared" si="185"/>
        <v>3.6000000000000227</v>
      </c>
      <c r="O638" s="2">
        <f t="shared" si="178"/>
        <v>5000</v>
      </c>
      <c r="P638" s="2">
        <f t="shared" si="186"/>
        <v>18000.000000000113</v>
      </c>
      <c r="Q638" s="2">
        <f t="shared" si="179"/>
        <v>1310000</v>
      </c>
      <c r="R638" s="2" t="str">
        <f t="shared" si="187"/>
        <v>kai</v>
      </c>
      <c r="S638" s="2" t="str">
        <f t="shared" si="188"/>
        <v>kai</v>
      </c>
      <c r="T638" s="2" t="str">
        <f t="shared" si="189"/>
        <v>kai</v>
      </c>
      <c r="U638" s="2" t="str">
        <f t="shared" si="190"/>
        <v/>
      </c>
      <c r="V638" s="2" t="str">
        <f t="shared" si="191"/>
        <v/>
      </c>
      <c r="W638" s="2">
        <f t="shared" si="194"/>
        <v>104.8</v>
      </c>
      <c r="X638" s="2" t="str">
        <f t="shared" si="192"/>
        <v/>
      </c>
      <c r="Y638" s="6">
        <f t="shared" si="180"/>
        <v>1328000</v>
      </c>
      <c r="Z638" s="6">
        <f t="shared" si="181"/>
        <v>0</v>
      </c>
      <c r="AA638" s="4">
        <f>SUM(P638:$P$1480)+$Z$25</f>
        <v>1731000.0000000014</v>
      </c>
      <c r="AB638" s="4">
        <f>SUM(V638:$W$1480)</f>
        <v>497545.0399999998</v>
      </c>
      <c r="AC638" s="4">
        <f t="shared" si="193"/>
        <v>403000.0000000014</v>
      </c>
    </row>
    <row r="639" spans="1:29" x14ac:dyDescent="0.15">
      <c r="A639" s="22">
        <v>3</v>
      </c>
      <c r="B639" s="1">
        <v>42198</v>
      </c>
      <c r="C639">
        <v>261.39999999999998</v>
      </c>
      <c r="D639">
        <v>262.60000000000002</v>
      </c>
      <c r="E639">
        <v>258.7</v>
      </c>
      <c r="F639">
        <v>262</v>
      </c>
      <c r="G639">
        <v>184144000</v>
      </c>
      <c r="H639" s="2">
        <f t="shared" si="182"/>
        <v>48245728000</v>
      </c>
      <c r="I639">
        <f t="shared" si="176"/>
        <v>3.6999999999999886</v>
      </c>
      <c r="J639" t="str">
        <f t="shared" si="183"/>
        <v/>
      </c>
      <c r="L639">
        <f t="shared" si="177"/>
        <v>3.6999999999999886</v>
      </c>
      <c r="M639">
        <f t="shared" si="184"/>
        <v>3.6999999999999886</v>
      </c>
      <c r="N639">
        <f t="shared" si="185"/>
        <v>-3.6999999999999886</v>
      </c>
      <c r="O639" s="2">
        <f t="shared" si="178"/>
        <v>5000</v>
      </c>
      <c r="P639" s="2">
        <f t="shared" si="186"/>
        <v>18499.999999999942</v>
      </c>
      <c r="Q639" s="2">
        <f t="shared" si="179"/>
        <v>1291500</v>
      </c>
      <c r="R639" s="2" t="str">
        <f t="shared" si="187"/>
        <v>kai</v>
      </c>
      <c r="S639" s="2" t="str">
        <f t="shared" si="188"/>
        <v>uri</v>
      </c>
      <c r="T639" s="2" t="str">
        <f t="shared" si="189"/>
        <v>kai</v>
      </c>
      <c r="U639" s="2">
        <f t="shared" si="190"/>
        <v>1291500</v>
      </c>
      <c r="V639" s="2">
        <f t="shared" si="191"/>
        <v>1512</v>
      </c>
      <c r="W639" s="2">
        <f t="shared" si="194"/>
        <v>206.64</v>
      </c>
      <c r="X639" s="2" t="str">
        <f t="shared" si="192"/>
        <v/>
      </c>
      <c r="Y639" s="6">
        <f t="shared" si="180"/>
        <v>1310000</v>
      </c>
      <c r="Z639" s="6">
        <f t="shared" si="181"/>
        <v>0</v>
      </c>
      <c r="AA639" s="4">
        <f>SUM(P639:$P$1480)+$Z$25</f>
        <v>1713000.0000000014</v>
      </c>
      <c r="AB639" s="4">
        <f>SUM(V639:$W$1480)</f>
        <v>497440.23999999987</v>
      </c>
      <c r="AC639" s="4">
        <f t="shared" si="193"/>
        <v>403000.0000000014</v>
      </c>
    </row>
    <row r="640" spans="1:29" x14ac:dyDescent="0.15">
      <c r="A640" s="22">
        <v>3</v>
      </c>
      <c r="B640" s="1">
        <v>42195</v>
      </c>
      <c r="C640">
        <v>255.2</v>
      </c>
      <c r="D640">
        <v>263.2</v>
      </c>
      <c r="E640">
        <v>252.3</v>
      </c>
      <c r="F640">
        <v>258.3</v>
      </c>
      <c r="G640">
        <v>320297400</v>
      </c>
      <c r="H640" s="2">
        <f t="shared" si="182"/>
        <v>82732818420</v>
      </c>
      <c r="I640">
        <f t="shared" si="176"/>
        <v>3.1000000000000227</v>
      </c>
      <c r="J640" t="str">
        <f t="shared" si="183"/>
        <v>高値超、安値超</v>
      </c>
      <c r="L640">
        <f t="shared" si="177"/>
        <v>-3.1000000000000227</v>
      </c>
      <c r="M640">
        <f t="shared" si="184"/>
        <v>-3.1000000000000227</v>
      </c>
      <c r="N640">
        <f t="shared" si="185"/>
        <v>3.1000000000000227</v>
      </c>
      <c r="O640" s="2">
        <f t="shared" si="178"/>
        <v>5000</v>
      </c>
      <c r="P640" s="2">
        <f t="shared" si="186"/>
        <v>-15500.000000000113</v>
      </c>
      <c r="Q640" s="2">
        <f t="shared" si="179"/>
        <v>1276000</v>
      </c>
      <c r="R640" s="2" t="str">
        <f t="shared" si="187"/>
        <v>uri</v>
      </c>
      <c r="S640" s="2" t="str">
        <f t="shared" si="188"/>
        <v>kai</v>
      </c>
      <c r="T640" s="2" t="str">
        <f t="shared" si="189"/>
        <v>uri</v>
      </c>
      <c r="U640" s="2" t="str">
        <f t="shared" si="190"/>
        <v/>
      </c>
      <c r="V640" s="2" t="str">
        <f t="shared" si="191"/>
        <v/>
      </c>
      <c r="W640" s="2" t="str">
        <f t="shared" si="194"/>
        <v/>
      </c>
      <c r="X640" s="2">
        <f t="shared" si="192"/>
        <v>102.08</v>
      </c>
      <c r="Y640" s="6">
        <f t="shared" si="180"/>
        <v>1291500</v>
      </c>
      <c r="Z640" s="6">
        <f t="shared" si="181"/>
        <v>0</v>
      </c>
      <c r="AA640" s="4">
        <f>SUM(P640:$P$1480)+$Z$25</f>
        <v>1694500.0000000014</v>
      </c>
      <c r="AB640" s="4">
        <f>SUM(V640:$W$1480)</f>
        <v>495721.5999999998</v>
      </c>
      <c r="AC640" s="4">
        <f t="shared" si="193"/>
        <v>403000.0000000014</v>
      </c>
    </row>
    <row r="641" spans="1:29" x14ac:dyDescent="0.15">
      <c r="A641" s="22">
        <v>3</v>
      </c>
      <c r="B641" s="1">
        <v>42194</v>
      </c>
      <c r="C641">
        <v>248</v>
      </c>
      <c r="D641">
        <v>255.4</v>
      </c>
      <c r="E641">
        <v>243.6</v>
      </c>
      <c r="F641">
        <v>255.2</v>
      </c>
      <c r="G641">
        <v>387486000</v>
      </c>
      <c r="H641" s="2">
        <f t="shared" si="182"/>
        <v>98886427200</v>
      </c>
      <c r="I641">
        <f t="shared" si="176"/>
        <v>1.8999999999999773</v>
      </c>
      <c r="J641" t="str">
        <f t="shared" si="183"/>
        <v>高値割、安値割</v>
      </c>
      <c r="L641">
        <f t="shared" si="177"/>
        <v>-1.8999999999999773</v>
      </c>
      <c r="M641">
        <f t="shared" si="184"/>
        <v>-1.8999999999999773</v>
      </c>
      <c r="N641">
        <f t="shared" si="185"/>
        <v>1.8999999999999773</v>
      </c>
      <c r="O641" s="2">
        <f t="shared" si="178"/>
        <v>5000</v>
      </c>
      <c r="P641" s="2">
        <f t="shared" si="186"/>
        <v>-9499.9999999998872</v>
      </c>
      <c r="Q641" s="2">
        <f t="shared" si="179"/>
        <v>1266500</v>
      </c>
      <c r="R641" s="2" t="str">
        <f t="shared" si="187"/>
        <v>uri</v>
      </c>
      <c r="S641" s="2" t="str">
        <f t="shared" si="188"/>
        <v>kai</v>
      </c>
      <c r="T641" s="2" t="str">
        <f t="shared" si="189"/>
        <v>uri</v>
      </c>
      <c r="U641" s="2">
        <f t="shared" si="190"/>
        <v>1266500</v>
      </c>
      <c r="V641" s="2">
        <f t="shared" si="191"/>
        <v>1512</v>
      </c>
      <c r="W641" s="2" t="str">
        <f t="shared" si="194"/>
        <v/>
      </c>
      <c r="X641" s="2">
        <f t="shared" si="192"/>
        <v>202.64</v>
      </c>
      <c r="Y641" s="6">
        <f t="shared" si="180"/>
        <v>1276000</v>
      </c>
      <c r="Z641" s="6">
        <f t="shared" si="181"/>
        <v>0</v>
      </c>
      <c r="AA641" s="4">
        <f>SUM(P641:$P$1480)+$Z$25</f>
        <v>1710000.0000000016</v>
      </c>
      <c r="AB641" s="4">
        <f>SUM(V641:$W$1480)</f>
        <v>495721.5999999998</v>
      </c>
      <c r="AC641" s="4">
        <f t="shared" si="193"/>
        <v>434000.00000000163</v>
      </c>
    </row>
    <row r="642" spans="1:29" x14ac:dyDescent="0.15">
      <c r="A642" s="22">
        <v>3</v>
      </c>
      <c r="B642" s="1">
        <v>42193</v>
      </c>
      <c r="C642">
        <v>264</v>
      </c>
      <c r="D642">
        <v>264.5</v>
      </c>
      <c r="E642">
        <v>252.6</v>
      </c>
      <c r="F642">
        <v>253.3</v>
      </c>
      <c r="G642">
        <v>308989600</v>
      </c>
      <c r="H642" s="2">
        <f t="shared" si="182"/>
        <v>78267065680</v>
      </c>
      <c r="I642">
        <f t="shared" si="176"/>
        <v>-12.099999999999966</v>
      </c>
      <c r="J642" t="str">
        <f t="shared" si="183"/>
        <v>高値割、安値割</v>
      </c>
      <c r="L642">
        <f t="shared" si="177"/>
        <v>-12.099999999999966</v>
      </c>
      <c r="M642">
        <f t="shared" si="184"/>
        <v>-12.099999999999966</v>
      </c>
      <c r="N642">
        <f t="shared" si="185"/>
        <v>12.099999999999966</v>
      </c>
      <c r="O642" s="2">
        <f t="shared" si="178"/>
        <v>5000</v>
      </c>
      <c r="P642" s="2">
        <f t="shared" si="186"/>
        <v>-60499.999999999833</v>
      </c>
      <c r="Q642" s="2">
        <f t="shared" si="179"/>
        <v>1327000</v>
      </c>
      <c r="R642" s="2" t="str">
        <f t="shared" si="187"/>
        <v>kai</v>
      </c>
      <c r="S642" s="2" t="str">
        <f t="shared" si="188"/>
        <v>uri</v>
      </c>
      <c r="T642" s="2" t="str">
        <f t="shared" si="189"/>
        <v>kai</v>
      </c>
      <c r="U642" s="2">
        <f t="shared" si="190"/>
        <v>1327000</v>
      </c>
      <c r="V642" s="2">
        <f t="shared" si="191"/>
        <v>1512</v>
      </c>
      <c r="W642" s="2">
        <f t="shared" si="194"/>
        <v>212.32</v>
      </c>
      <c r="X642" s="2" t="str">
        <f t="shared" si="192"/>
        <v/>
      </c>
      <c r="Y642" s="6">
        <f t="shared" si="180"/>
        <v>1266500</v>
      </c>
      <c r="Z642" s="6">
        <f t="shared" si="181"/>
        <v>0</v>
      </c>
      <c r="AA642" s="4">
        <f>SUM(P642:$P$1480)+$Z$25</f>
        <v>1719500.0000000014</v>
      </c>
      <c r="AB642" s="4">
        <f>SUM(V642:$W$1480)</f>
        <v>494209.59999999986</v>
      </c>
      <c r="AC642" s="4">
        <f t="shared" si="193"/>
        <v>453000.0000000014</v>
      </c>
    </row>
    <row r="643" spans="1:29" x14ac:dyDescent="0.15">
      <c r="A643" s="22">
        <v>3</v>
      </c>
      <c r="B643" s="1">
        <v>42192</v>
      </c>
      <c r="C643">
        <v>266.89999999999998</v>
      </c>
      <c r="D643">
        <v>269.60000000000002</v>
      </c>
      <c r="E643">
        <v>265</v>
      </c>
      <c r="F643">
        <v>265.39999999999998</v>
      </c>
      <c r="G643">
        <v>210934300</v>
      </c>
      <c r="H643" s="2">
        <f t="shared" si="182"/>
        <v>55981963219.999992</v>
      </c>
      <c r="I643">
        <f t="shared" si="176"/>
        <v>1.8999999999999773</v>
      </c>
      <c r="J643" t="str">
        <f t="shared" si="183"/>
        <v>高値超、安値超</v>
      </c>
      <c r="L643">
        <f t="shared" si="177"/>
        <v>-1.8999999999999773</v>
      </c>
      <c r="M643">
        <f t="shared" si="184"/>
        <v>-1.8999999999999773</v>
      </c>
      <c r="N643">
        <f t="shared" si="185"/>
        <v>1.8999999999999773</v>
      </c>
      <c r="O643" s="2">
        <f t="shared" si="178"/>
        <v>5000</v>
      </c>
      <c r="P643" s="2">
        <f t="shared" si="186"/>
        <v>-9499.9999999998872</v>
      </c>
      <c r="Q643" s="2">
        <f t="shared" si="179"/>
        <v>1317500</v>
      </c>
      <c r="R643" s="2" t="str">
        <f t="shared" si="187"/>
        <v>uri</v>
      </c>
      <c r="S643" s="2" t="str">
        <f t="shared" si="188"/>
        <v>kai</v>
      </c>
      <c r="T643" s="2" t="str">
        <f t="shared" si="189"/>
        <v>uri</v>
      </c>
      <c r="U643" s="2">
        <f t="shared" si="190"/>
        <v>1317500</v>
      </c>
      <c r="V643" s="2">
        <f t="shared" si="191"/>
        <v>1512</v>
      </c>
      <c r="W643" s="2" t="str">
        <f t="shared" si="194"/>
        <v/>
      </c>
      <c r="X643" s="2">
        <f t="shared" si="192"/>
        <v>210.8</v>
      </c>
      <c r="Y643" s="6">
        <f t="shared" si="180"/>
        <v>1327000</v>
      </c>
      <c r="Z643" s="6">
        <f t="shared" si="181"/>
        <v>0</v>
      </c>
      <c r="AA643" s="4">
        <f>SUM(P643:$P$1480)+$Z$25</f>
        <v>1780000.0000000014</v>
      </c>
      <c r="AB643" s="4">
        <f>SUM(V643:$W$1480)</f>
        <v>492485.27999999985</v>
      </c>
      <c r="AC643" s="4">
        <f t="shared" si="193"/>
        <v>453000.0000000014</v>
      </c>
    </row>
    <row r="644" spans="1:29" x14ac:dyDescent="0.15">
      <c r="A644" s="22">
        <v>3</v>
      </c>
      <c r="B644" s="1">
        <v>42191</v>
      </c>
      <c r="C644">
        <v>266</v>
      </c>
      <c r="D644">
        <v>268.3</v>
      </c>
      <c r="E644">
        <v>261.7</v>
      </c>
      <c r="F644">
        <v>263.5</v>
      </c>
      <c r="G644">
        <v>304987900</v>
      </c>
      <c r="H644" s="2">
        <f t="shared" si="182"/>
        <v>80364311650</v>
      </c>
      <c r="I644">
        <f t="shared" si="176"/>
        <v>-8.1999999999999886</v>
      </c>
      <c r="J644" t="str">
        <f t="shared" si="183"/>
        <v>高値割、安値割</v>
      </c>
      <c r="L644">
        <f t="shared" si="177"/>
        <v>-8.1999999999999886</v>
      </c>
      <c r="M644">
        <f t="shared" si="184"/>
        <v>-8.1999999999999886</v>
      </c>
      <c r="N644">
        <f t="shared" si="185"/>
        <v>8.1999999999999886</v>
      </c>
      <c r="O644" s="2">
        <f t="shared" si="178"/>
        <v>5000</v>
      </c>
      <c r="P644" s="2">
        <f t="shared" si="186"/>
        <v>-40999.999999999942</v>
      </c>
      <c r="Q644" s="2">
        <f t="shared" si="179"/>
        <v>1358500</v>
      </c>
      <c r="R644" s="2" t="str">
        <f t="shared" si="187"/>
        <v>kai</v>
      </c>
      <c r="S644" s="2" t="str">
        <f t="shared" si="188"/>
        <v>uri</v>
      </c>
      <c r="T644" s="2" t="str">
        <f t="shared" si="189"/>
        <v>kai</v>
      </c>
      <c r="U644" s="2" t="str">
        <f t="shared" si="190"/>
        <v/>
      </c>
      <c r="V644" s="2" t="str">
        <f t="shared" si="191"/>
        <v/>
      </c>
      <c r="W644" s="2">
        <f t="shared" si="194"/>
        <v>108.68</v>
      </c>
      <c r="X644" s="2" t="str">
        <f t="shared" si="192"/>
        <v/>
      </c>
      <c r="Y644" s="6">
        <f t="shared" si="180"/>
        <v>1317500</v>
      </c>
      <c r="Z644" s="6">
        <f t="shared" si="181"/>
        <v>0</v>
      </c>
      <c r="AA644" s="4">
        <f>SUM(P644:$P$1480)+$Z$25</f>
        <v>1789500.0000000012</v>
      </c>
      <c r="AB644" s="4">
        <f>SUM(V644:$W$1480)</f>
        <v>490973.27999999985</v>
      </c>
      <c r="AC644" s="4">
        <f t="shared" si="193"/>
        <v>472000.00000000116</v>
      </c>
    </row>
    <row r="645" spans="1:29" x14ac:dyDescent="0.15">
      <c r="A645" s="22">
        <v>3</v>
      </c>
      <c r="B645" s="1">
        <v>42188</v>
      </c>
      <c r="C645">
        <v>266</v>
      </c>
      <c r="D645">
        <v>272.5</v>
      </c>
      <c r="E645">
        <v>265.3</v>
      </c>
      <c r="F645">
        <v>271.7</v>
      </c>
      <c r="G645">
        <v>289008900</v>
      </c>
      <c r="H645" s="2">
        <f t="shared" si="182"/>
        <v>78523718130</v>
      </c>
      <c r="I645">
        <f t="shared" si="176"/>
        <v>6.3999999999999773</v>
      </c>
      <c r="J645" t="str">
        <f t="shared" si="183"/>
        <v>高値超、安値超</v>
      </c>
      <c r="L645">
        <f t="shared" si="177"/>
        <v>6.3999999999999773</v>
      </c>
      <c r="M645">
        <f t="shared" si="184"/>
        <v>6.3999999999999773</v>
      </c>
      <c r="N645">
        <f t="shared" si="185"/>
        <v>-6.3999999999999773</v>
      </c>
      <c r="O645" s="2">
        <f t="shared" si="178"/>
        <v>5000</v>
      </c>
      <c r="P645" s="2">
        <f t="shared" si="186"/>
        <v>31999.999999999887</v>
      </c>
      <c r="Q645" s="2">
        <f t="shared" si="179"/>
        <v>1326500</v>
      </c>
      <c r="R645" s="2" t="str">
        <f t="shared" si="187"/>
        <v>kai</v>
      </c>
      <c r="S645" s="2" t="str">
        <f t="shared" si="188"/>
        <v>uri</v>
      </c>
      <c r="T645" s="2" t="str">
        <f t="shared" si="189"/>
        <v>kai</v>
      </c>
      <c r="U645" s="2" t="str">
        <f t="shared" si="190"/>
        <v/>
      </c>
      <c r="V645" s="2" t="str">
        <f t="shared" si="191"/>
        <v/>
      </c>
      <c r="W645" s="2">
        <f t="shared" si="194"/>
        <v>106.12</v>
      </c>
      <c r="X645" s="2" t="str">
        <f t="shared" si="192"/>
        <v/>
      </c>
      <c r="Y645" s="6">
        <f t="shared" si="180"/>
        <v>1358500</v>
      </c>
      <c r="Z645" s="6">
        <f t="shared" si="181"/>
        <v>0</v>
      </c>
      <c r="AA645" s="4">
        <f>SUM(P645:$P$1480)+$Z$25</f>
        <v>1830500.0000000012</v>
      </c>
      <c r="AB645" s="4">
        <f>SUM(V645:$W$1480)</f>
        <v>490864.59999999986</v>
      </c>
      <c r="AC645" s="4">
        <f t="shared" si="193"/>
        <v>472000.00000000116</v>
      </c>
    </row>
    <row r="646" spans="1:29" x14ac:dyDescent="0.15">
      <c r="A646" s="22">
        <v>3</v>
      </c>
      <c r="B646" s="1">
        <v>42187</v>
      </c>
      <c r="C646">
        <v>268.8</v>
      </c>
      <c r="D646">
        <v>269.60000000000002</v>
      </c>
      <c r="E646">
        <v>265.2</v>
      </c>
      <c r="F646">
        <v>265.3</v>
      </c>
      <c r="G646">
        <v>193003800</v>
      </c>
      <c r="H646" s="2">
        <f t="shared" si="182"/>
        <v>51203908140</v>
      </c>
      <c r="I646">
        <f t="shared" si="176"/>
        <v>0</v>
      </c>
      <c r="J646" t="str">
        <f t="shared" si="183"/>
        <v>高値超、安値超</v>
      </c>
      <c r="L646">
        <f t="shared" si="177"/>
        <v>0</v>
      </c>
      <c r="M646">
        <f t="shared" si="184"/>
        <v>0</v>
      </c>
      <c r="N646">
        <f t="shared" si="185"/>
        <v>0</v>
      </c>
      <c r="O646" s="2">
        <f t="shared" si="178"/>
        <v>5000</v>
      </c>
      <c r="P646" s="2">
        <f t="shared" si="186"/>
        <v>0</v>
      </c>
      <c r="Q646" s="2">
        <f t="shared" si="179"/>
        <v>1326500</v>
      </c>
      <c r="R646" s="2" t="str">
        <f t="shared" si="187"/>
        <v>kai</v>
      </c>
      <c r="S646" s="2" t="str">
        <f t="shared" si="188"/>
        <v>uri</v>
      </c>
      <c r="T646" s="2" t="str">
        <f t="shared" si="189"/>
        <v>kai</v>
      </c>
      <c r="U646" s="2" t="str">
        <f t="shared" si="190"/>
        <v/>
      </c>
      <c r="V646" s="2" t="str">
        <f t="shared" si="191"/>
        <v/>
      </c>
      <c r="W646" s="2">
        <f t="shared" si="194"/>
        <v>106.12</v>
      </c>
      <c r="X646" s="2" t="str">
        <f t="shared" si="192"/>
        <v/>
      </c>
      <c r="Y646" s="6">
        <f t="shared" si="180"/>
        <v>1326500</v>
      </c>
      <c r="Z646" s="6">
        <f t="shared" si="181"/>
        <v>0</v>
      </c>
      <c r="AA646" s="4">
        <f>SUM(P646:$P$1480)+$Z$25</f>
        <v>1798500.0000000014</v>
      </c>
      <c r="AB646" s="4">
        <f>SUM(V646:$W$1480)</f>
        <v>490758.47999999981</v>
      </c>
      <c r="AC646" s="4">
        <f t="shared" si="193"/>
        <v>472000.0000000014</v>
      </c>
    </row>
    <row r="647" spans="1:29" x14ac:dyDescent="0.15">
      <c r="A647" s="22">
        <v>3</v>
      </c>
      <c r="B647" s="1">
        <v>42186</v>
      </c>
      <c r="C647">
        <v>267</v>
      </c>
      <c r="D647">
        <v>267.60000000000002</v>
      </c>
      <c r="E647">
        <v>263.10000000000002</v>
      </c>
      <c r="F647">
        <v>265.3</v>
      </c>
      <c r="G647">
        <v>190079200</v>
      </c>
      <c r="H647" s="2">
        <f t="shared" si="182"/>
        <v>50428011760</v>
      </c>
      <c r="I647">
        <f t="shared" si="176"/>
        <v>0.30000000000001137</v>
      </c>
      <c r="J647" t="str">
        <f t="shared" si="183"/>
        <v>高値超、安値超</v>
      </c>
      <c r="L647">
        <f t="shared" si="177"/>
        <v>0.30000000000001137</v>
      </c>
      <c r="M647">
        <f t="shared" si="184"/>
        <v>0.30000000000001137</v>
      </c>
      <c r="N647">
        <f t="shared" si="185"/>
        <v>0.30000000000001137</v>
      </c>
      <c r="O647" s="2">
        <f t="shared" si="178"/>
        <v>5000</v>
      </c>
      <c r="P647" s="2">
        <f t="shared" si="186"/>
        <v>1500.0000000000568</v>
      </c>
      <c r="Q647" s="2">
        <f t="shared" si="179"/>
        <v>1325000</v>
      </c>
      <c r="R647" s="2" t="str">
        <f t="shared" si="187"/>
        <v>kai</v>
      </c>
      <c r="S647" s="2" t="str">
        <f t="shared" si="188"/>
        <v>kai</v>
      </c>
      <c r="T647" s="2" t="str">
        <f t="shared" si="189"/>
        <v>kai</v>
      </c>
      <c r="U647" s="2">
        <f t="shared" si="190"/>
        <v>1325000</v>
      </c>
      <c r="V647" s="2">
        <f t="shared" si="191"/>
        <v>1512</v>
      </c>
      <c r="W647" s="2">
        <f t="shared" si="194"/>
        <v>212</v>
      </c>
      <c r="X647" s="2" t="str">
        <f t="shared" si="192"/>
        <v/>
      </c>
      <c r="Y647" s="6">
        <f t="shared" si="180"/>
        <v>1326500</v>
      </c>
      <c r="Z647" s="6">
        <f t="shared" si="181"/>
        <v>0</v>
      </c>
      <c r="AA647" s="4">
        <f>SUM(P647:$P$1480)+$Z$25</f>
        <v>1798500.0000000014</v>
      </c>
      <c r="AB647" s="4">
        <f>SUM(V647:$W$1480)</f>
        <v>490652.35999999981</v>
      </c>
      <c r="AC647" s="4">
        <f t="shared" si="193"/>
        <v>472000.0000000014</v>
      </c>
    </row>
    <row r="648" spans="1:29" x14ac:dyDescent="0.15">
      <c r="A648" s="22">
        <v>3</v>
      </c>
      <c r="B648" s="1">
        <v>42185</v>
      </c>
      <c r="C648">
        <v>264.3</v>
      </c>
      <c r="D648">
        <v>267.39999999999998</v>
      </c>
      <c r="E648">
        <v>258.7</v>
      </c>
      <c r="F648">
        <v>265</v>
      </c>
      <c r="G648">
        <v>349005000</v>
      </c>
      <c r="H648" s="2">
        <f t="shared" si="182"/>
        <v>92486325000</v>
      </c>
      <c r="I648">
        <f t="shared" si="176"/>
        <v>-0.10000000000002274</v>
      </c>
      <c r="J648" t="str">
        <f t="shared" si="183"/>
        <v/>
      </c>
      <c r="L648">
        <f t="shared" si="177"/>
        <v>0.10000000000002274</v>
      </c>
      <c r="M648">
        <f t="shared" si="184"/>
        <v>0.10000000000002274</v>
      </c>
      <c r="N648">
        <f t="shared" si="185"/>
        <v>-0.10000000000002274</v>
      </c>
      <c r="O648" s="2">
        <f t="shared" si="178"/>
        <v>5000</v>
      </c>
      <c r="P648" s="2">
        <f t="shared" si="186"/>
        <v>500.00000000011369</v>
      </c>
      <c r="Q648" s="2">
        <f t="shared" si="179"/>
        <v>1325500</v>
      </c>
      <c r="R648" s="2" t="str">
        <f t="shared" si="187"/>
        <v>uri</v>
      </c>
      <c r="S648" s="2" t="str">
        <f t="shared" si="188"/>
        <v>kai</v>
      </c>
      <c r="T648" s="2" t="str">
        <f t="shared" si="189"/>
        <v>uri</v>
      </c>
      <c r="U648" s="2">
        <f t="shared" si="190"/>
        <v>1325500</v>
      </c>
      <c r="V648" s="2">
        <f t="shared" si="191"/>
        <v>1512</v>
      </c>
      <c r="W648" s="2" t="str">
        <f t="shared" si="194"/>
        <v/>
      </c>
      <c r="X648" s="2">
        <f t="shared" si="192"/>
        <v>212.08</v>
      </c>
      <c r="Y648" s="6">
        <f t="shared" si="180"/>
        <v>1325000</v>
      </c>
      <c r="Z648" s="6">
        <f t="shared" si="181"/>
        <v>0</v>
      </c>
      <c r="AA648" s="4">
        <f>SUM(P648:$P$1480)+$Z$25</f>
        <v>1797000.0000000012</v>
      </c>
      <c r="AB648" s="4">
        <f>SUM(V648:$W$1480)</f>
        <v>488928.35999999981</v>
      </c>
      <c r="AC648" s="4">
        <f t="shared" si="193"/>
        <v>472000.00000000116</v>
      </c>
    </row>
    <row r="649" spans="1:29" x14ac:dyDescent="0.15">
      <c r="A649" s="22">
        <v>3</v>
      </c>
      <c r="B649" s="1">
        <v>42184</v>
      </c>
      <c r="C649">
        <v>258.89999999999998</v>
      </c>
      <c r="D649">
        <v>268.60000000000002</v>
      </c>
      <c r="E649">
        <v>258.60000000000002</v>
      </c>
      <c r="F649">
        <v>265.10000000000002</v>
      </c>
      <c r="G649">
        <v>329175900</v>
      </c>
      <c r="H649" s="2">
        <f t="shared" si="182"/>
        <v>87264531090</v>
      </c>
      <c r="I649">
        <f t="shared" si="176"/>
        <v>-9.7999999999999545</v>
      </c>
      <c r="J649" t="str">
        <f t="shared" si="183"/>
        <v>高値割、安値割</v>
      </c>
      <c r="L649">
        <f t="shared" si="177"/>
        <v>-9.7999999999999545</v>
      </c>
      <c r="M649">
        <f t="shared" si="184"/>
        <v>-9.7999999999999545</v>
      </c>
      <c r="N649">
        <f t="shared" si="185"/>
        <v>-9.7999999999999545</v>
      </c>
      <c r="O649" s="2">
        <f t="shared" si="178"/>
        <v>5000</v>
      </c>
      <c r="P649" s="2">
        <f t="shared" si="186"/>
        <v>-48999.999999999774</v>
      </c>
      <c r="Q649" s="2">
        <f t="shared" si="179"/>
        <v>1374500</v>
      </c>
      <c r="R649" s="2" t="str">
        <f t="shared" si="187"/>
        <v>kai</v>
      </c>
      <c r="S649" s="2" t="str">
        <f t="shared" si="188"/>
        <v>kai</v>
      </c>
      <c r="T649" s="2" t="str">
        <f t="shared" si="189"/>
        <v>kai</v>
      </c>
      <c r="U649" s="2">
        <f t="shared" si="190"/>
        <v>1374500</v>
      </c>
      <c r="V649" s="2">
        <f t="shared" si="191"/>
        <v>1512</v>
      </c>
      <c r="W649" s="2">
        <f t="shared" si="194"/>
        <v>219.92</v>
      </c>
      <c r="X649" s="2" t="str">
        <f t="shared" si="192"/>
        <v/>
      </c>
      <c r="Y649" s="6">
        <f t="shared" si="180"/>
        <v>1325500</v>
      </c>
      <c r="Z649" s="6">
        <f t="shared" si="181"/>
        <v>0</v>
      </c>
      <c r="AA649" s="4">
        <f>SUM(P649:$P$1480)+$Z$25</f>
        <v>1796500.0000000012</v>
      </c>
      <c r="AB649" s="4">
        <f>SUM(V649:$W$1480)</f>
        <v>487416.35999999981</v>
      </c>
      <c r="AC649" s="4">
        <f t="shared" si="193"/>
        <v>471000.00000000116</v>
      </c>
    </row>
    <row r="650" spans="1:29" x14ac:dyDescent="0.15">
      <c r="A650" s="22">
        <v>3</v>
      </c>
      <c r="B650" s="1">
        <v>42181</v>
      </c>
      <c r="C650">
        <v>270</v>
      </c>
      <c r="D650">
        <v>275.5</v>
      </c>
      <c r="E650">
        <v>268.8</v>
      </c>
      <c r="F650">
        <v>274.89999999999998</v>
      </c>
      <c r="G650">
        <v>243838100</v>
      </c>
      <c r="H650" s="2">
        <f t="shared" si="182"/>
        <v>67031093689.999992</v>
      </c>
      <c r="I650">
        <f t="shared" si="176"/>
        <v>3.8999999999999773</v>
      </c>
      <c r="J650" t="str">
        <f t="shared" si="183"/>
        <v/>
      </c>
      <c r="L650">
        <f t="shared" si="177"/>
        <v>-3.8999999999999773</v>
      </c>
      <c r="M650">
        <f t="shared" si="184"/>
        <v>-3.8999999999999773</v>
      </c>
      <c r="N650">
        <f t="shared" si="185"/>
        <v>3.8999999999999773</v>
      </c>
      <c r="O650" s="2">
        <f t="shared" si="178"/>
        <v>5000</v>
      </c>
      <c r="P650" s="2">
        <f t="shared" si="186"/>
        <v>-19499.999999999887</v>
      </c>
      <c r="Q650" s="2">
        <f t="shared" si="179"/>
        <v>1355000</v>
      </c>
      <c r="R650" s="2" t="str">
        <f t="shared" si="187"/>
        <v>uri</v>
      </c>
      <c r="S650" s="2" t="str">
        <f t="shared" si="188"/>
        <v>kai</v>
      </c>
      <c r="T650" s="2" t="str">
        <f t="shared" si="189"/>
        <v>uri</v>
      </c>
      <c r="U650" s="2">
        <f t="shared" si="190"/>
        <v>1355000</v>
      </c>
      <c r="V650" s="2">
        <f t="shared" si="191"/>
        <v>1512</v>
      </c>
      <c r="W650" s="2" t="str">
        <f t="shared" si="194"/>
        <v/>
      </c>
      <c r="X650" s="2">
        <f t="shared" si="192"/>
        <v>216.8</v>
      </c>
      <c r="Y650" s="6">
        <f t="shared" si="180"/>
        <v>1374500</v>
      </c>
      <c r="Z650" s="6">
        <f t="shared" si="181"/>
        <v>0</v>
      </c>
      <c r="AA650" s="4">
        <f>SUM(P650:$P$1480)+$Z$25</f>
        <v>1845500.0000000009</v>
      </c>
      <c r="AB650" s="4">
        <f>SUM(V650:$W$1480)</f>
        <v>485684.43999999989</v>
      </c>
      <c r="AC650" s="4">
        <f t="shared" si="193"/>
        <v>471000.00000000093</v>
      </c>
    </row>
    <row r="651" spans="1:29" x14ac:dyDescent="0.15">
      <c r="A651" s="22">
        <v>3</v>
      </c>
      <c r="B651" s="1">
        <v>42180</v>
      </c>
      <c r="C651">
        <v>269</v>
      </c>
      <c r="D651">
        <v>273.2</v>
      </c>
      <c r="E651">
        <v>268.8</v>
      </c>
      <c r="F651">
        <v>271</v>
      </c>
      <c r="G651">
        <v>218125800</v>
      </c>
      <c r="H651" s="2">
        <f t="shared" si="182"/>
        <v>59112091800</v>
      </c>
      <c r="I651">
        <f t="shared" si="176"/>
        <v>-0.80000000000001137</v>
      </c>
      <c r="J651" t="str">
        <f t="shared" si="183"/>
        <v>高値割、安値割</v>
      </c>
      <c r="L651">
        <f t="shared" si="177"/>
        <v>-0.80000000000001137</v>
      </c>
      <c r="M651">
        <f t="shared" si="184"/>
        <v>-0.80000000000001137</v>
      </c>
      <c r="N651">
        <f t="shared" si="185"/>
        <v>0.80000000000001137</v>
      </c>
      <c r="O651" s="2">
        <f t="shared" si="178"/>
        <v>5000</v>
      </c>
      <c r="P651" s="2">
        <f t="shared" si="186"/>
        <v>-4000.0000000000568</v>
      </c>
      <c r="Q651" s="2">
        <f t="shared" si="179"/>
        <v>1359000</v>
      </c>
      <c r="R651" s="2" t="str">
        <f t="shared" si="187"/>
        <v>kai</v>
      </c>
      <c r="S651" s="2" t="str">
        <f t="shared" si="188"/>
        <v>uri</v>
      </c>
      <c r="T651" s="2" t="str">
        <f t="shared" si="189"/>
        <v>kai</v>
      </c>
      <c r="U651" s="2" t="str">
        <f t="shared" si="190"/>
        <v/>
      </c>
      <c r="V651" s="2" t="str">
        <f t="shared" si="191"/>
        <v/>
      </c>
      <c r="W651" s="2">
        <f t="shared" si="194"/>
        <v>108.72</v>
      </c>
      <c r="X651" s="2" t="str">
        <f t="shared" si="192"/>
        <v/>
      </c>
      <c r="Y651" s="6">
        <f t="shared" si="180"/>
        <v>1355000</v>
      </c>
      <c r="Z651" s="6">
        <f t="shared" si="181"/>
        <v>0</v>
      </c>
      <c r="AA651" s="4">
        <f>SUM(P651:$P$1480)+$Z$25</f>
        <v>1865000.0000000009</v>
      </c>
      <c r="AB651" s="4">
        <f>SUM(V651:$W$1480)</f>
        <v>484172.43999999989</v>
      </c>
      <c r="AC651" s="4">
        <f t="shared" si="193"/>
        <v>510000.00000000093</v>
      </c>
    </row>
    <row r="652" spans="1:29" x14ac:dyDescent="0.15">
      <c r="A652" s="22">
        <v>3</v>
      </c>
      <c r="B652" s="1">
        <v>42179</v>
      </c>
      <c r="C652">
        <v>275</v>
      </c>
      <c r="D652">
        <v>276</v>
      </c>
      <c r="E652">
        <v>271.39999999999998</v>
      </c>
      <c r="F652">
        <v>271.8</v>
      </c>
      <c r="G652">
        <v>318424200</v>
      </c>
      <c r="H652" s="2">
        <f t="shared" si="182"/>
        <v>86547697560</v>
      </c>
      <c r="I652">
        <f t="shared" si="176"/>
        <v>1.3000000000000114</v>
      </c>
      <c r="J652" t="str">
        <f t="shared" si="183"/>
        <v>高値超、安値超</v>
      </c>
      <c r="L652">
        <f t="shared" si="177"/>
        <v>1.3000000000000114</v>
      </c>
      <c r="M652">
        <f t="shared" si="184"/>
        <v>1.3000000000000114</v>
      </c>
      <c r="N652">
        <f t="shared" si="185"/>
        <v>-1.3000000000000114</v>
      </c>
      <c r="O652" s="2">
        <f t="shared" si="178"/>
        <v>5000</v>
      </c>
      <c r="P652" s="2">
        <f t="shared" si="186"/>
        <v>6500.0000000000564</v>
      </c>
      <c r="Q652" s="2">
        <f t="shared" si="179"/>
        <v>1352500</v>
      </c>
      <c r="R652" s="2" t="str">
        <f t="shared" si="187"/>
        <v>kai</v>
      </c>
      <c r="S652" s="2" t="str">
        <f t="shared" si="188"/>
        <v>uri</v>
      </c>
      <c r="T652" s="2" t="str">
        <f t="shared" si="189"/>
        <v>kai</v>
      </c>
      <c r="U652" s="2" t="str">
        <f t="shared" si="190"/>
        <v/>
      </c>
      <c r="V652" s="2" t="str">
        <f t="shared" si="191"/>
        <v/>
      </c>
      <c r="W652" s="2">
        <f t="shared" si="194"/>
        <v>108.2</v>
      </c>
      <c r="X652" s="2" t="str">
        <f t="shared" si="192"/>
        <v/>
      </c>
      <c r="Y652" s="6">
        <f t="shared" si="180"/>
        <v>1359000</v>
      </c>
      <c r="Z652" s="6">
        <f t="shared" si="181"/>
        <v>0</v>
      </c>
      <c r="AA652" s="4">
        <f>SUM(P652:$P$1480)+$Z$25</f>
        <v>1869000.0000000009</v>
      </c>
      <c r="AB652" s="4">
        <f>SUM(V652:$W$1480)</f>
        <v>484063.71999999991</v>
      </c>
      <c r="AC652" s="4">
        <f t="shared" si="193"/>
        <v>510000.00000000093</v>
      </c>
    </row>
    <row r="653" spans="1:29" x14ac:dyDescent="0.15">
      <c r="A653" s="22">
        <v>3</v>
      </c>
      <c r="B653" s="1">
        <v>42178</v>
      </c>
      <c r="C653">
        <v>260</v>
      </c>
      <c r="D653">
        <v>271.8</v>
      </c>
      <c r="E653">
        <v>259.89999999999998</v>
      </c>
      <c r="F653">
        <v>270.5</v>
      </c>
      <c r="G653">
        <v>482768800</v>
      </c>
      <c r="H653" s="2">
        <f t="shared" si="182"/>
        <v>130588960400</v>
      </c>
      <c r="I653">
        <f t="shared" si="176"/>
        <v>11.899999999999977</v>
      </c>
      <c r="J653" t="str">
        <f t="shared" si="183"/>
        <v>高値超、安値超</v>
      </c>
      <c r="L653">
        <f t="shared" si="177"/>
        <v>11.899999999999977</v>
      </c>
      <c r="M653">
        <f t="shared" si="184"/>
        <v>11.899999999999977</v>
      </c>
      <c r="N653">
        <f t="shared" si="185"/>
        <v>-11.899999999999977</v>
      </c>
      <c r="O653" s="2">
        <f t="shared" si="178"/>
        <v>5000</v>
      </c>
      <c r="P653" s="2">
        <f t="shared" si="186"/>
        <v>59499.999999999884</v>
      </c>
      <c r="Q653" s="2">
        <f t="shared" si="179"/>
        <v>1293000</v>
      </c>
      <c r="R653" s="2" t="str">
        <f t="shared" si="187"/>
        <v>kai</v>
      </c>
      <c r="S653" s="2" t="str">
        <f t="shared" si="188"/>
        <v>uri</v>
      </c>
      <c r="T653" s="2" t="str">
        <f t="shared" si="189"/>
        <v>kai</v>
      </c>
      <c r="U653" s="2">
        <f t="shared" si="190"/>
        <v>1293000</v>
      </c>
      <c r="V653" s="2">
        <f t="shared" si="191"/>
        <v>1512</v>
      </c>
      <c r="W653" s="2">
        <f t="shared" si="194"/>
        <v>206.88</v>
      </c>
      <c r="X653" s="2" t="str">
        <f t="shared" si="192"/>
        <v/>
      </c>
      <c r="Y653" s="6">
        <f t="shared" si="180"/>
        <v>1352500</v>
      </c>
      <c r="Z653" s="6">
        <f t="shared" si="181"/>
        <v>0</v>
      </c>
      <c r="AA653" s="4">
        <f>SUM(P653:$P$1480)+$Z$25</f>
        <v>1862500.0000000009</v>
      </c>
      <c r="AB653" s="4">
        <f>SUM(V653:$W$1480)</f>
        <v>483955.51999999984</v>
      </c>
      <c r="AC653" s="4">
        <f t="shared" si="193"/>
        <v>510000.00000000093</v>
      </c>
    </row>
    <row r="654" spans="1:29" x14ac:dyDescent="0.15">
      <c r="A654" s="22">
        <v>3</v>
      </c>
      <c r="B654" s="1">
        <v>42177</v>
      </c>
      <c r="C654">
        <v>254</v>
      </c>
      <c r="D654">
        <v>259.3</v>
      </c>
      <c r="E654">
        <v>253</v>
      </c>
      <c r="F654">
        <v>258.60000000000002</v>
      </c>
      <c r="G654">
        <v>299074200</v>
      </c>
      <c r="H654" s="2">
        <f t="shared" si="182"/>
        <v>77340588120</v>
      </c>
      <c r="I654">
        <f t="shared" si="176"/>
        <v>6.2000000000000171</v>
      </c>
      <c r="J654" t="str">
        <f t="shared" si="183"/>
        <v>高値超、安値超</v>
      </c>
      <c r="L654">
        <f t="shared" si="177"/>
        <v>-6.2000000000000171</v>
      </c>
      <c r="M654">
        <f t="shared" si="184"/>
        <v>-6.2000000000000171</v>
      </c>
      <c r="N654">
        <f t="shared" si="185"/>
        <v>6.2000000000000171</v>
      </c>
      <c r="O654" s="2">
        <f t="shared" si="178"/>
        <v>5000</v>
      </c>
      <c r="P654" s="2">
        <f t="shared" si="186"/>
        <v>-31000.000000000084</v>
      </c>
      <c r="Q654" s="2">
        <f t="shared" si="179"/>
        <v>1262000</v>
      </c>
      <c r="R654" s="2" t="str">
        <f t="shared" si="187"/>
        <v>uri</v>
      </c>
      <c r="S654" s="2" t="str">
        <f t="shared" si="188"/>
        <v>kai</v>
      </c>
      <c r="T654" s="2" t="str">
        <f t="shared" si="189"/>
        <v>uri</v>
      </c>
      <c r="U654" s="2" t="str">
        <f t="shared" si="190"/>
        <v/>
      </c>
      <c r="V654" s="2" t="str">
        <f t="shared" si="191"/>
        <v/>
      </c>
      <c r="W654" s="2" t="str">
        <f t="shared" si="194"/>
        <v/>
      </c>
      <c r="X654" s="2">
        <f t="shared" si="192"/>
        <v>100.96</v>
      </c>
      <c r="Y654" s="6">
        <f t="shared" si="180"/>
        <v>1293000</v>
      </c>
      <c r="Z654" s="6">
        <f t="shared" si="181"/>
        <v>0</v>
      </c>
      <c r="AA654" s="4">
        <f>SUM(P654:$P$1480)+$Z$25</f>
        <v>1803000.0000000009</v>
      </c>
      <c r="AB654" s="4">
        <f>SUM(V654:$W$1480)</f>
        <v>482236.6399999999</v>
      </c>
      <c r="AC654" s="4">
        <f t="shared" si="193"/>
        <v>510000.00000000093</v>
      </c>
    </row>
    <row r="655" spans="1:29" x14ac:dyDescent="0.15">
      <c r="A655" s="22">
        <v>3</v>
      </c>
      <c r="B655" s="1">
        <v>42174</v>
      </c>
      <c r="C655">
        <v>255.2</v>
      </c>
      <c r="D655">
        <v>255.5</v>
      </c>
      <c r="E655">
        <v>250.1</v>
      </c>
      <c r="F655">
        <v>252.4</v>
      </c>
      <c r="G655">
        <v>189482100</v>
      </c>
      <c r="H655" s="2">
        <f t="shared" si="182"/>
        <v>47825282040</v>
      </c>
      <c r="I655">
        <f t="shared" si="176"/>
        <v>0.5</v>
      </c>
      <c r="J655" t="str">
        <f t="shared" si="183"/>
        <v>高値割、安値割</v>
      </c>
      <c r="L655">
        <f t="shared" si="177"/>
        <v>-0.5</v>
      </c>
      <c r="M655">
        <f t="shared" si="184"/>
        <v>-0.5</v>
      </c>
      <c r="N655">
        <f t="shared" si="185"/>
        <v>0.5</v>
      </c>
      <c r="O655" s="2">
        <f t="shared" si="178"/>
        <v>5000</v>
      </c>
      <c r="P655" s="2">
        <f t="shared" si="186"/>
        <v>-2500</v>
      </c>
      <c r="Q655" s="2">
        <f t="shared" si="179"/>
        <v>1259500</v>
      </c>
      <c r="R655" s="2" t="str">
        <f t="shared" si="187"/>
        <v>uri</v>
      </c>
      <c r="S655" s="2" t="str">
        <f t="shared" si="188"/>
        <v>kai</v>
      </c>
      <c r="T655" s="2" t="str">
        <f t="shared" si="189"/>
        <v>uri</v>
      </c>
      <c r="U655" s="2" t="str">
        <f t="shared" si="190"/>
        <v/>
      </c>
      <c r="V655" s="2" t="str">
        <f t="shared" si="191"/>
        <v/>
      </c>
      <c r="W655" s="2" t="str">
        <f t="shared" si="194"/>
        <v/>
      </c>
      <c r="X655" s="2">
        <f t="shared" si="192"/>
        <v>100.76</v>
      </c>
      <c r="Y655" s="6">
        <f t="shared" si="180"/>
        <v>1262000</v>
      </c>
      <c r="Z655" s="6">
        <f t="shared" si="181"/>
        <v>0</v>
      </c>
      <c r="AA655" s="4">
        <f>SUM(P655:$P$1480)+$Z$25</f>
        <v>1834000.0000000009</v>
      </c>
      <c r="AB655" s="4">
        <f>SUM(V655:$W$1480)</f>
        <v>482236.6399999999</v>
      </c>
      <c r="AC655" s="4">
        <f t="shared" si="193"/>
        <v>572000.00000000093</v>
      </c>
    </row>
    <row r="656" spans="1:29" x14ac:dyDescent="0.15">
      <c r="A656" s="22">
        <v>3</v>
      </c>
      <c r="B656" s="1">
        <v>42173</v>
      </c>
      <c r="C656">
        <v>257.89999999999998</v>
      </c>
      <c r="D656">
        <v>257.89999999999998</v>
      </c>
      <c r="E656">
        <v>251.9</v>
      </c>
      <c r="F656">
        <v>251.9</v>
      </c>
      <c r="G656">
        <v>205263400</v>
      </c>
      <c r="H656" s="2">
        <f t="shared" si="182"/>
        <v>51705850460</v>
      </c>
      <c r="I656">
        <f t="shared" si="176"/>
        <v>-5.9000000000000057</v>
      </c>
      <c r="J656" t="str">
        <f t="shared" si="183"/>
        <v>高値割、安値割</v>
      </c>
      <c r="L656">
        <f t="shared" si="177"/>
        <v>5.9000000000000057</v>
      </c>
      <c r="M656">
        <f t="shared" si="184"/>
        <v>5.9000000000000057</v>
      </c>
      <c r="N656">
        <f t="shared" si="185"/>
        <v>-5.9000000000000057</v>
      </c>
      <c r="O656" s="2">
        <f t="shared" si="178"/>
        <v>5000</v>
      </c>
      <c r="P656" s="2">
        <f t="shared" si="186"/>
        <v>29500.000000000029</v>
      </c>
      <c r="Q656" s="2">
        <f t="shared" si="179"/>
        <v>1289000</v>
      </c>
      <c r="R656" s="2" t="str">
        <f t="shared" si="187"/>
        <v>uri</v>
      </c>
      <c r="S656" s="2" t="str">
        <f t="shared" si="188"/>
        <v>kai</v>
      </c>
      <c r="T656" s="2" t="str">
        <f t="shared" si="189"/>
        <v>uri</v>
      </c>
      <c r="U656" s="2" t="str">
        <f t="shared" si="190"/>
        <v/>
      </c>
      <c r="V656" s="2" t="str">
        <f t="shared" si="191"/>
        <v/>
      </c>
      <c r="W656" s="2" t="str">
        <f t="shared" si="194"/>
        <v/>
      </c>
      <c r="X656" s="2">
        <f t="shared" si="192"/>
        <v>103.12</v>
      </c>
      <c r="Y656" s="6">
        <f t="shared" si="180"/>
        <v>1259500</v>
      </c>
      <c r="Z656" s="6">
        <f t="shared" si="181"/>
        <v>0</v>
      </c>
      <c r="AA656" s="4">
        <f>SUM(P656:$P$1480)+$Z$25</f>
        <v>1836500.0000000009</v>
      </c>
      <c r="AB656" s="4">
        <f>SUM(V656:$W$1480)</f>
        <v>482236.6399999999</v>
      </c>
      <c r="AC656" s="4">
        <f t="shared" si="193"/>
        <v>577000.00000000093</v>
      </c>
    </row>
    <row r="657" spans="1:29" x14ac:dyDescent="0.15">
      <c r="A657" s="22">
        <v>3</v>
      </c>
      <c r="B657" s="1">
        <v>42172</v>
      </c>
      <c r="C657">
        <v>259.3</v>
      </c>
      <c r="D657">
        <v>261</v>
      </c>
      <c r="E657">
        <v>257</v>
      </c>
      <c r="F657">
        <v>257.8</v>
      </c>
      <c r="G657">
        <v>145862200</v>
      </c>
      <c r="H657" s="2">
        <f t="shared" si="182"/>
        <v>37603275160</v>
      </c>
      <c r="I657">
        <f t="shared" si="176"/>
        <v>0.30000000000001137</v>
      </c>
      <c r="J657" t="str">
        <f t="shared" si="183"/>
        <v>高値割、安値割</v>
      </c>
      <c r="L657">
        <f t="shared" si="177"/>
        <v>-0.30000000000001137</v>
      </c>
      <c r="M657">
        <f t="shared" si="184"/>
        <v>-0.30000000000001137</v>
      </c>
      <c r="N657">
        <f t="shared" si="185"/>
        <v>0.30000000000001137</v>
      </c>
      <c r="O657" s="2">
        <f t="shared" si="178"/>
        <v>5000</v>
      </c>
      <c r="P657" s="2">
        <f t="shared" si="186"/>
        <v>-1500.0000000000568</v>
      </c>
      <c r="Q657" s="2">
        <f t="shared" si="179"/>
        <v>1287500</v>
      </c>
      <c r="R657" s="2" t="str">
        <f t="shared" si="187"/>
        <v>uri</v>
      </c>
      <c r="S657" s="2" t="str">
        <f t="shared" si="188"/>
        <v>kai</v>
      </c>
      <c r="T657" s="2" t="str">
        <f t="shared" si="189"/>
        <v>uri</v>
      </c>
      <c r="U657" s="2">
        <f t="shared" si="190"/>
        <v>1287500</v>
      </c>
      <c r="V657" s="2">
        <f t="shared" si="191"/>
        <v>1512</v>
      </c>
      <c r="W657" s="2" t="str">
        <f t="shared" si="194"/>
        <v/>
      </c>
      <c r="X657" s="2">
        <f t="shared" si="192"/>
        <v>206</v>
      </c>
      <c r="Y657" s="6">
        <f t="shared" si="180"/>
        <v>1289000</v>
      </c>
      <c r="Z657" s="6">
        <f t="shared" si="181"/>
        <v>0</v>
      </c>
      <c r="AA657" s="4">
        <f>SUM(P657:$P$1480)+$Z$25</f>
        <v>1807000.0000000009</v>
      </c>
      <c r="AB657" s="4">
        <f>SUM(V657:$W$1480)</f>
        <v>482236.6399999999</v>
      </c>
      <c r="AC657" s="4">
        <f t="shared" si="193"/>
        <v>518000.00000000093</v>
      </c>
    </row>
    <row r="658" spans="1:29" x14ac:dyDescent="0.15">
      <c r="A658" s="22">
        <v>3</v>
      </c>
      <c r="B658" s="1">
        <v>42171</v>
      </c>
      <c r="C658">
        <v>262</v>
      </c>
      <c r="D658">
        <v>262.3</v>
      </c>
      <c r="E658">
        <v>257.3</v>
      </c>
      <c r="F658">
        <v>257.5</v>
      </c>
      <c r="G658">
        <v>187297200</v>
      </c>
      <c r="H658" s="2">
        <f t="shared" si="182"/>
        <v>48229029000</v>
      </c>
      <c r="I658">
        <f t="shared" si="176"/>
        <v>-5.8999999999999773</v>
      </c>
      <c r="J658" t="str">
        <f t="shared" si="183"/>
        <v>高値割、安値割</v>
      </c>
      <c r="L658">
        <f t="shared" si="177"/>
        <v>-5.8999999999999773</v>
      </c>
      <c r="M658">
        <f t="shared" si="184"/>
        <v>-5.8999999999999773</v>
      </c>
      <c r="N658">
        <f t="shared" si="185"/>
        <v>-5.8999999999999773</v>
      </c>
      <c r="O658" s="2">
        <f t="shared" si="178"/>
        <v>5000</v>
      </c>
      <c r="P658" s="2">
        <f t="shared" si="186"/>
        <v>-29499.999999999887</v>
      </c>
      <c r="Q658" s="2">
        <f t="shared" si="179"/>
        <v>1317000</v>
      </c>
      <c r="R658" s="2" t="str">
        <f t="shared" si="187"/>
        <v>kai</v>
      </c>
      <c r="S658" s="2" t="str">
        <f t="shared" si="188"/>
        <v>kai</v>
      </c>
      <c r="T658" s="2" t="str">
        <f t="shared" si="189"/>
        <v>kai</v>
      </c>
      <c r="U658" s="2" t="str">
        <f t="shared" si="190"/>
        <v/>
      </c>
      <c r="V658" s="2" t="str">
        <f t="shared" si="191"/>
        <v/>
      </c>
      <c r="W658" s="2">
        <f t="shared" si="194"/>
        <v>105.36</v>
      </c>
      <c r="X658" s="2" t="str">
        <f t="shared" si="192"/>
        <v/>
      </c>
      <c r="Y658" s="6">
        <f t="shared" si="180"/>
        <v>1287500</v>
      </c>
      <c r="Z658" s="6">
        <f t="shared" si="181"/>
        <v>0</v>
      </c>
      <c r="AA658" s="4">
        <f>SUM(P658:$P$1480)+$Z$25</f>
        <v>1808500.0000000009</v>
      </c>
      <c r="AB658" s="4">
        <f>SUM(V658:$W$1480)</f>
        <v>480724.6399999999</v>
      </c>
      <c r="AC658" s="4">
        <f t="shared" si="193"/>
        <v>521000.00000000093</v>
      </c>
    </row>
    <row r="659" spans="1:29" x14ac:dyDescent="0.15">
      <c r="A659" s="22">
        <v>3</v>
      </c>
      <c r="B659" s="1">
        <v>42170</v>
      </c>
      <c r="C659">
        <v>262</v>
      </c>
      <c r="D659">
        <v>265.10000000000002</v>
      </c>
      <c r="E659">
        <v>261.60000000000002</v>
      </c>
      <c r="F659">
        <v>263.39999999999998</v>
      </c>
      <c r="G659">
        <v>164871200</v>
      </c>
      <c r="H659" s="2">
        <f t="shared" si="182"/>
        <v>43427074080</v>
      </c>
      <c r="I659">
        <f t="shared" si="176"/>
        <v>0.69999999999998863</v>
      </c>
      <c r="J659" t="str">
        <f t="shared" si="183"/>
        <v/>
      </c>
      <c r="L659">
        <f t="shared" si="177"/>
        <v>0.69999999999998863</v>
      </c>
      <c r="M659">
        <f t="shared" si="184"/>
        <v>0.69999999999998863</v>
      </c>
      <c r="N659">
        <f t="shared" si="185"/>
        <v>-0.69999999999998863</v>
      </c>
      <c r="O659" s="2">
        <f t="shared" si="178"/>
        <v>5000</v>
      </c>
      <c r="P659" s="2">
        <f t="shared" si="186"/>
        <v>3499.9999999999432</v>
      </c>
      <c r="Q659" s="2">
        <f t="shared" si="179"/>
        <v>1313500</v>
      </c>
      <c r="R659" s="2" t="str">
        <f t="shared" si="187"/>
        <v>kai</v>
      </c>
      <c r="S659" s="2" t="str">
        <f t="shared" si="188"/>
        <v>uri</v>
      </c>
      <c r="T659" s="2" t="str">
        <f t="shared" si="189"/>
        <v>kai</v>
      </c>
      <c r="U659" s="2" t="str">
        <f t="shared" si="190"/>
        <v/>
      </c>
      <c r="V659" s="2" t="str">
        <f t="shared" si="191"/>
        <v/>
      </c>
      <c r="W659" s="2">
        <f t="shared" si="194"/>
        <v>105.08</v>
      </c>
      <c r="X659" s="2" t="str">
        <f t="shared" si="192"/>
        <v/>
      </c>
      <c r="Y659" s="6">
        <f t="shared" si="180"/>
        <v>1317000</v>
      </c>
      <c r="Z659" s="6">
        <f t="shared" si="181"/>
        <v>0</v>
      </c>
      <c r="AA659" s="4">
        <f>SUM(P659:$P$1480)+$Z$25</f>
        <v>1838000.0000000009</v>
      </c>
      <c r="AB659" s="4">
        <f>SUM(V659:$W$1480)</f>
        <v>480619.27999999985</v>
      </c>
      <c r="AC659" s="4">
        <f t="shared" si="193"/>
        <v>521000.00000000093</v>
      </c>
    </row>
    <row r="660" spans="1:29" x14ac:dyDescent="0.15">
      <c r="A660" s="22">
        <v>3</v>
      </c>
      <c r="B660" s="1">
        <v>42167</v>
      </c>
      <c r="C660">
        <v>265</v>
      </c>
      <c r="D660">
        <v>265.5</v>
      </c>
      <c r="E660">
        <v>261.39999999999998</v>
      </c>
      <c r="F660">
        <v>262.7</v>
      </c>
      <c r="G660">
        <v>267326300</v>
      </c>
      <c r="H660" s="2">
        <f t="shared" si="182"/>
        <v>70226619010</v>
      </c>
      <c r="I660">
        <f t="shared" si="176"/>
        <v>1.6999999999999886</v>
      </c>
      <c r="J660" t="str">
        <f t="shared" si="183"/>
        <v>高値超、安値超</v>
      </c>
      <c r="L660">
        <f t="shared" si="177"/>
        <v>1.6999999999999886</v>
      </c>
      <c r="M660">
        <f t="shared" si="184"/>
        <v>1.6999999999999886</v>
      </c>
      <c r="N660">
        <f t="shared" si="185"/>
        <v>-1.6999999999999886</v>
      </c>
      <c r="O660" s="2">
        <f t="shared" si="178"/>
        <v>5000</v>
      </c>
      <c r="P660" s="2">
        <f t="shared" si="186"/>
        <v>8499.9999999999436</v>
      </c>
      <c r="Q660" s="2">
        <f t="shared" si="179"/>
        <v>1305000</v>
      </c>
      <c r="R660" s="2" t="str">
        <f t="shared" si="187"/>
        <v>kai</v>
      </c>
      <c r="S660" s="2" t="str">
        <f t="shared" si="188"/>
        <v>uri</v>
      </c>
      <c r="T660" s="2" t="str">
        <f t="shared" si="189"/>
        <v>kai</v>
      </c>
      <c r="U660" s="2">
        <f t="shared" si="190"/>
        <v>1305000</v>
      </c>
      <c r="V660" s="2">
        <f t="shared" si="191"/>
        <v>1512</v>
      </c>
      <c r="W660" s="2">
        <f t="shared" si="194"/>
        <v>208.8</v>
      </c>
      <c r="X660" s="2" t="str">
        <f t="shared" si="192"/>
        <v/>
      </c>
      <c r="Y660" s="6">
        <f t="shared" si="180"/>
        <v>1313500</v>
      </c>
      <c r="Z660" s="6">
        <f t="shared" si="181"/>
        <v>0</v>
      </c>
      <c r="AA660" s="4">
        <f>SUM(P660:$P$1480)+$Z$25</f>
        <v>1834500.0000000009</v>
      </c>
      <c r="AB660" s="4">
        <f>SUM(V660:$W$1480)</f>
        <v>480514.19999999984</v>
      </c>
      <c r="AC660" s="4">
        <f t="shared" si="193"/>
        <v>521000.00000000093</v>
      </c>
    </row>
    <row r="661" spans="1:29" x14ac:dyDescent="0.15">
      <c r="A661" s="22">
        <v>3</v>
      </c>
      <c r="B661" s="1">
        <v>42166</v>
      </c>
      <c r="C661">
        <v>261.39999999999998</v>
      </c>
      <c r="D661">
        <v>264.7</v>
      </c>
      <c r="E661">
        <v>258.8</v>
      </c>
      <c r="F661">
        <v>261</v>
      </c>
      <c r="G661">
        <v>264136100</v>
      </c>
      <c r="H661" s="2">
        <f t="shared" si="182"/>
        <v>68939522100</v>
      </c>
      <c r="I661">
        <f t="shared" si="176"/>
        <v>4.1999999999999886</v>
      </c>
      <c r="J661" t="str">
        <f t="shared" si="183"/>
        <v>高値超、安値超</v>
      </c>
      <c r="L661">
        <f t="shared" si="177"/>
        <v>-4.1999999999999886</v>
      </c>
      <c r="M661">
        <f t="shared" si="184"/>
        <v>-4.1999999999999886</v>
      </c>
      <c r="N661">
        <f t="shared" si="185"/>
        <v>4.1999999999999886</v>
      </c>
      <c r="O661" s="2">
        <f t="shared" si="178"/>
        <v>5000</v>
      </c>
      <c r="P661" s="2">
        <f t="shared" si="186"/>
        <v>-20999.999999999942</v>
      </c>
      <c r="Q661" s="2">
        <f t="shared" si="179"/>
        <v>1284000</v>
      </c>
      <c r="R661" s="2" t="str">
        <f t="shared" si="187"/>
        <v>uri</v>
      </c>
      <c r="S661" s="2" t="str">
        <f t="shared" si="188"/>
        <v>kai</v>
      </c>
      <c r="T661" s="2" t="str">
        <f t="shared" si="189"/>
        <v>uri</v>
      </c>
      <c r="U661" s="2" t="str">
        <f t="shared" si="190"/>
        <v/>
      </c>
      <c r="V661" s="2" t="str">
        <f t="shared" si="191"/>
        <v/>
      </c>
      <c r="W661" s="2" t="str">
        <f t="shared" si="194"/>
        <v/>
      </c>
      <c r="X661" s="2">
        <f t="shared" si="192"/>
        <v>102.72</v>
      </c>
      <c r="Y661" s="6">
        <f t="shared" si="180"/>
        <v>1305000</v>
      </c>
      <c r="Z661" s="6">
        <f t="shared" si="181"/>
        <v>0</v>
      </c>
      <c r="AA661" s="4">
        <f>SUM(P661:$P$1480)+$Z$25</f>
        <v>1826000.0000000009</v>
      </c>
      <c r="AB661" s="4">
        <f>SUM(V661:$W$1480)</f>
        <v>478793.39999999985</v>
      </c>
      <c r="AC661" s="4">
        <f t="shared" si="193"/>
        <v>521000.00000000093</v>
      </c>
    </row>
    <row r="662" spans="1:29" x14ac:dyDescent="0.15">
      <c r="A662" s="22">
        <v>3</v>
      </c>
      <c r="B662" s="1">
        <v>42165</v>
      </c>
      <c r="C662">
        <v>260</v>
      </c>
      <c r="D662">
        <v>263.7</v>
      </c>
      <c r="E662">
        <v>255.6</v>
      </c>
      <c r="F662">
        <v>256.8</v>
      </c>
      <c r="G662">
        <v>315595900</v>
      </c>
      <c r="H662" s="2">
        <f t="shared" si="182"/>
        <v>81045027120</v>
      </c>
      <c r="I662">
        <f t="shared" si="176"/>
        <v>-3.5</v>
      </c>
      <c r="J662" t="str">
        <f t="shared" si="183"/>
        <v>高値割、安値割</v>
      </c>
      <c r="L662">
        <f t="shared" si="177"/>
        <v>3.5</v>
      </c>
      <c r="M662">
        <f t="shared" si="184"/>
        <v>3.5</v>
      </c>
      <c r="N662">
        <f t="shared" si="185"/>
        <v>-3.5</v>
      </c>
      <c r="O662" s="2">
        <f t="shared" si="178"/>
        <v>5000</v>
      </c>
      <c r="P662" s="2">
        <f t="shared" si="186"/>
        <v>17500</v>
      </c>
      <c r="Q662" s="2">
        <f t="shared" si="179"/>
        <v>1301500</v>
      </c>
      <c r="R662" s="2" t="str">
        <f t="shared" si="187"/>
        <v>uri</v>
      </c>
      <c r="S662" s="2" t="str">
        <f t="shared" si="188"/>
        <v>kai</v>
      </c>
      <c r="T662" s="2" t="str">
        <f t="shared" si="189"/>
        <v>uri</v>
      </c>
      <c r="U662" s="2">
        <f t="shared" si="190"/>
        <v>1301500</v>
      </c>
      <c r="V662" s="2">
        <f t="shared" si="191"/>
        <v>1512</v>
      </c>
      <c r="W662" s="2" t="str">
        <f t="shared" si="194"/>
        <v/>
      </c>
      <c r="X662" s="2">
        <f t="shared" si="192"/>
        <v>208.24</v>
      </c>
      <c r="Y662" s="6">
        <f t="shared" si="180"/>
        <v>1284000</v>
      </c>
      <c r="Z662" s="6">
        <f t="shared" si="181"/>
        <v>0</v>
      </c>
      <c r="AA662" s="4">
        <f>SUM(P662:$P$1480)+$Z$25</f>
        <v>1847000.0000000009</v>
      </c>
      <c r="AB662" s="4">
        <f>SUM(V662:$W$1480)</f>
        <v>478793.39999999985</v>
      </c>
      <c r="AC662" s="4">
        <f t="shared" si="193"/>
        <v>563000.00000000093</v>
      </c>
    </row>
    <row r="663" spans="1:29" x14ac:dyDescent="0.15">
      <c r="A663" s="22">
        <v>3</v>
      </c>
      <c r="B663" s="1">
        <v>42164</v>
      </c>
      <c r="C663">
        <v>262.89999999999998</v>
      </c>
      <c r="D663">
        <v>267.7</v>
      </c>
      <c r="E663">
        <v>260.3</v>
      </c>
      <c r="F663">
        <v>260.3</v>
      </c>
      <c r="G663">
        <v>234178000</v>
      </c>
      <c r="H663" s="2">
        <f t="shared" si="182"/>
        <v>60956533400</v>
      </c>
      <c r="I663">
        <f t="shared" si="176"/>
        <v>-4.8999999999999773</v>
      </c>
      <c r="J663" t="str">
        <f t="shared" si="183"/>
        <v>高値割、安値割</v>
      </c>
      <c r="L663">
        <f t="shared" si="177"/>
        <v>-4.8999999999999773</v>
      </c>
      <c r="M663">
        <f t="shared" si="184"/>
        <v>-4.8999999999999773</v>
      </c>
      <c r="N663">
        <f t="shared" si="185"/>
        <v>4.8999999999999773</v>
      </c>
      <c r="O663" s="2">
        <f t="shared" si="178"/>
        <v>5000</v>
      </c>
      <c r="P663" s="2">
        <f t="shared" si="186"/>
        <v>-24499.999999999887</v>
      </c>
      <c r="Q663" s="2">
        <f t="shared" si="179"/>
        <v>1326000</v>
      </c>
      <c r="R663" s="2" t="str">
        <f t="shared" si="187"/>
        <v>kai</v>
      </c>
      <c r="S663" s="2" t="str">
        <f t="shared" si="188"/>
        <v>uri</v>
      </c>
      <c r="T663" s="2" t="str">
        <f t="shared" si="189"/>
        <v>kai</v>
      </c>
      <c r="U663" s="2">
        <f t="shared" si="190"/>
        <v>1326000</v>
      </c>
      <c r="V663" s="2">
        <f t="shared" si="191"/>
        <v>1512</v>
      </c>
      <c r="W663" s="2">
        <f t="shared" si="194"/>
        <v>212.16</v>
      </c>
      <c r="X663" s="2" t="str">
        <f t="shared" si="192"/>
        <v/>
      </c>
      <c r="Y663" s="6">
        <f t="shared" si="180"/>
        <v>1301500</v>
      </c>
      <c r="Z663" s="6">
        <f t="shared" si="181"/>
        <v>0</v>
      </c>
      <c r="AA663" s="4">
        <f>SUM(P663:$P$1480)+$Z$25</f>
        <v>1829500.0000000009</v>
      </c>
      <c r="AB663" s="4">
        <f>SUM(V663:$W$1480)</f>
        <v>477281.39999999979</v>
      </c>
      <c r="AC663" s="4">
        <f t="shared" si="193"/>
        <v>528000.00000000093</v>
      </c>
    </row>
    <row r="664" spans="1:29" x14ac:dyDescent="0.15">
      <c r="A664" s="22">
        <v>3</v>
      </c>
      <c r="B664" s="1">
        <v>42163</v>
      </c>
      <c r="C664">
        <v>270.5</v>
      </c>
      <c r="D664">
        <v>271.39999999999998</v>
      </c>
      <c r="E664">
        <v>264.10000000000002</v>
      </c>
      <c r="F664">
        <v>265.2</v>
      </c>
      <c r="G664">
        <v>220129700</v>
      </c>
      <c r="H664" s="2">
        <f t="shared" si="182"/>
        <v>58378396440</v>
      </c>
      <c r="I664">
        <f t="shared" si="176"/>
        <v>1</v>
      </c>
      <c r="J664" t="str">
        <f t="shared" si="183"/>
        <v>高値超、安値超</v>
      </c>
      <c r="L664">
        <f t="shared" si="177"/>
        <v>-1</v>
      </c>
      <c r="M664">
        <f t="shared" si="184"/>
        <v>-1</v>
      </c>
      <c r="N664">
        <f t="shared" si="185"/>
        <v>1</v>
      </c>
      <c r="O664" s="2">
        <f t="shared" si="178"/>
        <v>5000</v>
      </c>
      <c r="P664" s="2">
        <f t="shared" si="186"/>
        <v>-5000</v>
      </c>
      <c r="Q664" s="2">
        <f t="shared" si="179"/>
        <v>1321000</v>
      </c>
      <c r="R664" s="2" t="str">
        <f t="shared" si="187"/>
        <v>uri</v>
      </c>
      <c r="S664" s="2" t="str">
        <f t="shared" si="188"/>
        <v>kai</v>
      </c>
      <c r="T664" s="2" t="str">
        <f t="shared" si="189"/>
        <v>uri</v>
      </c>
      <c r="U664" s="2">
        <f t="shared" si="190"/>
        <v>1321000</v>
      </c>
      <c r="V664" s="2">
        <f t="shared" si="191"/>
        <v>1512</v>
      </c>
      <c r="W664" s="2" t="str">
        <f t="shared" si="194"/>
        <v/>
      </c>
      <c r="X664" s="2">
        <f t="shared" si="192"/>
        <v>211.36</v>
      </c>
      <c r="Y664" s="6">
        <f t="shared" si="180"/>
        <v>1326000</v>
      </c>
      <c r="Z664" s="6">
        <f t="shared" si="181"/>
        <v>0</v>
      </c>
      <c r="AA664" s="4">
        <f>SUM(P664:$P$1480)+$Z$25</f>
        <v>1854000.0000000009</v>
      </c>
      <c r="AB664" s="4">
        <f>SUM(V664:$W$1480)</f>
        <v>475557.23999999987</v>
      </c>
      <c r="AC664" s="4">
        <f t="shared" si="193"/>
        <v>528000.00000000093</v>
      </c>
    </row>
    <row r="665" spans="1:29" x14ac:dyDescent="0.15">
      <c r="A665" s="22">
        <v>3</v>
      </c>
      <c r="B665" s="1">
        <v>42160</v>
      </c>
      <c r="C665">
        <v>266</v>
      </c>
      <c r="D665">
        <v>267.89999999999998</v>
      </c>
      <c r="E665">
        <v>263.10000000000002</v>
      </c>
      <c r="F665">
        <v>264.2</v>
      </c>
      <c r="G665">
        <v>236236400</v>
      </c>
      <c r="H665" s="2">
        <f t="shared" si="182"/>
        <v>62413656880</v>
      </c>
      <c r="I665">
        <f t="shared" si="176"/>
        <v>-4.9000000000000341</v>
      </c>
      <c r="J665" t="str">
        <f t="shared" si="183"/>
        <v>高値割、安値割</v>
      </c>
      <c r="L665">
        <f t="shared" si="177"/>
        <v>-4.9000000000000341</v>
      </c>
      <c r="M665">
        <f t="shared" si="184"/>
        <v>-4.9000000000000341</v>
      </c>
      <c r="N665">
        <f t="shared" si="185"/>
        <v>4.9000000000000341</v>
      </c>
      <c r="O665" s="2">
        <f t="shared" si="178"/>
        <v>5000</v>
      </c>
      <c r="P665" s="2">
        <f t="shared" si="186"/>
        <v>-24500.000000000171</v>
      </c>
      <c r="Q665" s="2">
        <f t="shared" si="179"/>
        <v>1345500</v>
      </c>
      <c r="R665" s="2" t="str">
        <f t="shared" si="187"/>
        <v>kai</v>
      </c>
      <c r="S665" s="2" t="str">
        <f t="shared" si="188"/>
        <v>uri</v>
      </c>
      <c r="T665" s="2" t="str">
        <f t="shared" si="189"/>
        <v>kai</v>
      </c>
      <c r="U665" s="2">
        <f t="shared" si="190"/>
        <v>1345500</v>
      </c>
      <c r="V665" s="2">
        <f t="shared" si="191"/>
        <v>1512</v>
      </c>
      <c r="W665" s="2">
        <f t="shared" si="194"/>
        <v>215.28</v>
      </c>
      <c r="X665" s="2" t="str">
        <f t="shared" si="192"/>
        <v/>
      </c>
      <c r="Y665" s="6">
        <f t="shared" si="180"/>
        <v>1321000</v>
      </c>
      <c r="Z665" s="6">
        <f t="shared" si="181"/>
        <v>0</v>
      </c>
      <c r="AA665" s="4">
        <f>SUM(P665:$P$1480)+$Z$25</f>
        <v>1859000.0000000009</v>
      </c>
      <c r="AB665" s="4">
        <f>SUM(V665:$W$1480)</f>
        <v>474045.23999999993</v>
      </c>
      <c r="AC665" s="4">
        <f t="shared" si="193"/>
        <v>538000.00000000093</v>
      </c>
    </row>
    <row r="666" spans="1:29" x14ac:dyDescent="0.15">
      <c r="A666" s="22">
        <v>3</v>
      </c>
      <c r="B666" s="1">
        <v>42159</v>
      </c>
      <c r="C666">
        <v>267.39999999999998</v>
      </c>
      <c r="D666">
        <v>272.2</v>
      </c>
      <c r="E666">
        <v>266.7</v>
      </c>
      <c r="F666">
        <v>269.10000000000002</v>
      </c>
      <c r="G666">
        <v>247602100</v>
      </c>
      <c r="H666" s="2">
        <f t="shared" si="182"/>
        <v>66629725110.000008</v>
      </c>
      <c r="I666">
        <f t="shared" ref="I666:I729" si="195">IF(F667="","",F666-F667)</f>
        <v>2.3000000000000114</v>
      </c>
      <c r="J666" t="str">
        <f t="shared" si="183"/>
        <v>高値超、安値超</v>
      </c>
      <c r="L666">
        <f t="shared" ref="L666:L729" si="196">IF($M$25&gt;$N$25,M666,N666)</f>
        <v>-2.3000000000000114</v>
      </c>
      <c r="M666">
        <f t="shared" si="184"/>
        <v>-2.3000000000000114</v>
      </c>
      <c r="N666">
        <f t="shared" si="185"/>
        <v>2.3000000000000114</v>
      </c>
      <c r="O666" s="2">
        <f t="shared" ref="O666:O729" si="197">$B$3*1</f>
        <v>5000</v>
      </c>
      <c r="P666" s="2">
        <f t="shared" si="186"/>
        <v>-11500.000000000056</v>
      </c>
      <c r="Q666" s="2">
        <f t="shared" ref="Q666:Q729" si="198">IF(L667&lt;&gt;"",F667*O666,0)</f>
        <v>1334000</v>
      </c>
      <c r="R666" s="2" t="str">
        <f t="shared" si="187"/>
        <v>uri</v>
      </c>
      <c r="S666" s="2" t="str">
        <f t="shared" si="188"/>
        <v>kai</v>
      </c>
      <c r="T666" s="2" t="str">
        <f t="shared" si="189"/>
        <v>uri</v>
      </c>
      <c r="U666" s="2">
        <f t="shared" si="190"/>
        <v>1334000</v>
      </c>
      <c r="V666" s="2">
        <f t="shared" si="191"/>
        <v>1512</v>
      </c>
      <c r="W666" s="2" t="str">
        <f t="shared" si="194"/>
        <v/>
      </c>
      <c r="X666" s="2">
        <f t="shared" si="192"/>
        <v>213.44</v>
      </c>
      <c r="Y666" s="6">
        <f t="shared" ref="Y666:Y729" si="199">+F666*$B$3</f>
        <v>1345500</v>
      </c>
      <c r="Z666" s="6">
        <f t="shared" ref="Z666:Z729" si="200">IF(AND(Y666&gt;0,Y667=0),Y666,0)</f>
        <v>0</v>
      </c>
      <c r="AA666" s="4">
        <f>SUM(P666:$P$1480)+$Z$25</f>
        <v>1883500.0000000012</v>
      </c>
      <c r="AB666" s="4">
        <f>SUM(V666:$W$1480)</f>
        <v>472317.95999999996</v>
      </c>
      <c r="AC666" s="4">
        <f t="shared" si="193"/>
        <v>538000.00000000116</v>
      </c>
    </row>
    <row r="667" spans="1:29" x14ac:dyDescent="0.15">
      <c r="A667" s="22">
        <v>3</v>
      </c>
      <c r="B667" s="1">
        <v>42158</v>
      </c>
      <c r="C667">
        <v>268.10000000000002</v>
      </c>
      <c r="D667">
        <v>270.89999999999998</v>
      </c>
      <c r="E667">
        <v>265.8</v>
      </c>
      <c r="F667">
        <v>266.8</v>
      </c>
      <c r="G667">
        <v>307706200</v>
      </c>
      <c r="H667" s="2">
        <f t="shared" ref="H667:H730" si="201">+F667*G667</f>
        <v>82096014160</v>
      </c>
      <c r="I667">
        <f t="shared" si="195"/>
        <v>-3.6999999999999886</v>
      </c>
      <c r="J667" t="str">
        <f t="shared" ref="J667:J730" si="202">IF(AND(D667&lt;D668,E667&lt;E668,AVERAGE(H667:H676)&gt;50000000),"高値割、安値割",IF(AND(D667&gt;D668,E667&gt;E668,AVERAGE(H667:H676)&gt;50000000),"高値超、安値超",""))</f>
        <v>高値割、安値割</v>
      </c>
      <c r="L667">
        <f t="shared" si="196"/>
        <v>-3.6999999999999886</v>
      </c>
      <c r="M667">
        <f t="shared" ref="M667:M730" si="203">IF(F668="",0,IF(J668="高値割、安値割",F668-F667,-F668+F667))</f>
        <v>-3.6999999999999886</v>
      </c>
      <c r="N667">
        <f t="shared" ref="N667:N730" si="204">IF(F668="",0,IF(J668&lt;&gt;"高値超、安値超",-F668+F667,F668-F667))</f>
        <v>-3.6999999999999886</v>
      </c>
      <c r="O667" s="2">
        <f t="shared" si="197"/>
        <v>5000</v>
      </c>
      <c r="P667" s="2">
        <f t="shared" ref="P667:P730" si="205">IF(L667&lt;&gt;"",L667*O667,"")</f>
        <v>-18499.999999999942</v>
      </c>
      <c r="Q667" s="2">
        <f t="shared" si="198"/>
        <v>1352500</v>
      </c>
      <c r="R667" s="2" t="str">
        <f t="shared" ref="R667:R730" si="206">IF(J668="高値割、安値割","uri","kai")</f>
        <v>kai</v>
      </c>
      <c r="S667" s="2" t="str">
        <f t="shared" ref="S667:S730" si="207">IF(J668="高値超、安値超","uri","kai")</f>
        <v>kai</v>
      </c>
      <c r="T667" s="2" t="str">
        <f t="shared" ref="T667:T730" si="208">IF($M$25&gt;$N$25,R667,S667)</f>
        <v>kai</v>
      </c>
      <c r="U667" s="2" t="str">
        <f t="shared" ref="U667:U730" si="209">IF(T667&lt;&gt;T668,Q667*1,"")</f>
        <v/>
      </c>
      <c r="V667" s="2" t="str">
        <f t="shared" ref="V667:V730" si="210">IF(U667="","",IF(U667&lt;$AD$26,$AE$26,IF(U667&lt;$AD$27,$AE$27,IF(U667&lt;$AD$28,$AE$28,IF(U667&lt;$AD$29,$AE$29,IF(U667&lt;$AD$30,$AE$30,IF(U667&lt;$AD$31,$AE$31,$AE$32))))))*2)</f>
        <v/>
      </c>
      <c r="W667" s="2">
        <f t="shared" si="194"/>
        <v>108.2</v>
      </c>
      <c r="X667" s="2" t="str">
        <f t="shared" ref="X667:X730" si="211">IF(AND(T668&lt;&gt;"uri",T667="uri"),Q667*2%/250*2,IF(AND(T668="uri",T667="uri"),Q667*2%/250,""))</f>
        <v/>
      </c>
      <c r="Y667" s="6">
        <f t="shared" si="199"/>
        <v>1334000</v>
      </c>
      <c r="Z667" s="6">
        <f t="shared" si="200"/>
        <v>0</v>
      </c>
      <c r="AA667" s="4">
        <f>SUM(P667:$P$1480)+$Z$25</f>
        <v>1895000.0000000012</v>
      </c>
      <c r="AB667" s="4">
        <f>SUM(V667:$W$1480)</f>
        <v>470805.95999999996</v>
      </c>
      <c r="AC667" s="4">
        <f t="shared" ref="AC667:AC730" si="212">+AA667-Y667</f>
        <v>561000.00000000116</v>
      </c>
    </row>
    <row r="668" spans="1:29" x14ac:dyDescent="0.15">
      <c r="A668" s="22">
        <v>3</v>
      </c>
      <c r="B668" s="1">
        <v>42157</v>
      </c>
      <c r="C668">
        <v>280</v>
      </c>
      <c r="D668">
        <v>280.39999999999998</v>
      </c>
      <c r="E668">
        <v>269.7</v>
      </c>
      <c r="F668">
        <v>270.5</v>
      </c>
      <c r="G668">
        <v>436073600</v>
      </c>
      <c r="H668" s="2">
        <f t="shared" si="201"/>
        <v>117957908800</v>
      </c>
      <c r="I668">
        <f t="shared" si="195"/>
        <v>-9.1000000000000227</v>
      </c>
      <c r="J668" t="str">
        <f t="shared" si="202"/>
        <v/>
      </c>
      <c r="L668">
        <f t="shared" si="196"/>
        <v>-9.1000000000000227</v>
      </c>
      <c r="M668">
        <f t="shared" si="203"/>
        <v>-9.1000000000000227</v>
      </c>
      <c r="N668">
        <f t="shared" si="204"/>
        <v>9.1000000000000227</v>
      </c>
      <c r="O668" s="2">
        <f t="shared" si="197"/>
        <v>5000</v>
      </c>
      <c r="P668" s="2">
        <f t="shared" si="205"/>
        <v>-45500.000000000116</v>
      </c>
      <c r="Q668" s="2">
        <f t="shared" si="198"/>
        <v>1398000</v>
      </c>
      <c r="R668" s="2" t="str">
        <f t="shared" si="206"/>
        <v>kai</v>
      </c>
      <c r="S668" s="2" t="str">
        <f t="shared" si="207"/>
        <v>uri</v>
      </c>
      <c r="T668" s="2" t="str">
        <f t="shared" si="208"/>
        <v>kai</v>
      </c>
      <c r="U668" s="2" t="str">
        <f t="shared" si="209"/>
        <v/>
      </c>
      <c r="V668" s="2" t="str">
        <f t="shared" si="210"/>
        <v/>
      </c>
      <c r="W668" s="2">
        <f t="shared" si="194"/>
        <v>111.84</v>
      </c>
      <c r="X668" s="2" t="str">
        <f t="shared" si="211"/>
        <v/>
      </c>
      <c r="Y668" s="6">
        <f t="shared" si="199"/>
        <v>1352500</v>
      </c>
      <c r="Z668" s="6">
        <f t="shared" si="200"/>
        <v>0</v>
      </c>
      <c r="AA668" s="4">
        <f>SUM(P668:$P$1480)+$Z$25</f>
        <v>1913500.0000000009</v>
      </c>
      <c r="AB668" s="4">
        <f>SUM(V668:$W$1480)</f>
        <v>470697.75999999995</v>
      </c>
      <c r="AC668" s="4">
        <f t="shared" si="212"/>
        <v>561000.00000000093</v>
      </c>
    </row>
    <row r="669" spans="1:29" x14ac:dyDescent="0.15">
      <c r="A669" s="22">
        <v>3</v>
      </c>
      <c r="B669" s="1">
        <v>42156</v>
      </c>
      <c r="C669">
        <v>269.89999999999998</v>
      </c>
      <c r="D669">
        <v>280.39999999999998</v>
      </c>
      <c r="E669">
        <v>269.10000000000002</v>
      </c>
      <c r="F669">
        <v>279.60000000000002</v>
      </c>
      <c r="G669">
        <v>378675800</v>
      </c>
      <c r="H669" s="2">
        <f t="shared" si="201"/>
        <v>105877753680.00002</v>
      </c>
      <c r="I669">
        <f t="shared" si="195"/>
        <v>5</v>
      </c>
      <c r="J669" t="str">
        <f t="shared" si="202"/>
        <v>高値超、安値超</v>
      </c>
      <c r="L669">
        <f t="shared" si="196"/>
        <v>5</v>
      </c>
      <c r="M669">
        <f t="shared" si="203"/>
        <v>5</v>
      </c>
      <c r="N669">
        <f t="shared" si="204"/>
        <v>-5</v>
      </c>
      <c r="O669" s="2">
        <f t="shared" si="197"/>
        <v>5000</v>
      </c>
      <c r="P669" s="2">
        <f t="shared" si="205"/>
        <v>25000</v>
      </c>
      <c r="Q669" s="2">
        <f t="shared" si="198"/>
        <v>1373000</v>
      </c>
      <c r="R669" s="2" t="str">
        <f t="shared" si="206"/>
        <v>kai</v>
      </c>
      <c r="S669" s="2" t="str">
        <f t="shared" si="207"/>
        <v>uri</v>
      </c>
      <c r="T669" s="2" t="str">
        <f t="shared" si="208"/>
        <v>kai</v>
      </c>
      <c r="U669" s="2" t="str">
        <f t="shared" si="209"/>
        <v/>
      </c>
      <c r="V669" s="2" t="str">
        <f t="shared" si="210"/>
        <v/>
      </c>
      <c r="W669" s="2">
        <f t="shared" si="194"/>
        <v>109.84</v>
      </c>
      <c r="X669" s="2" t="str">
        <f t="shared" si="211"/>
        <v/>
      </c>
      <c r="Y669" s="6">
        <f t="shared" si="199"/>
        <v>1398000</v>
      </c>
      <c r="Z669" s="6">
        <f t="shared" si="200"/>
        <v>0</v>
      </c>
      <c r="AA669" s="4">
        <f>SUM(P669:$P$1480)+$Z$25</f>
        <v>1959000.0000000009</v>
      </c>
      <c r="AB669" s="4">
        <f>SUM(V669:$W$1480)</f>
        <v>470585.92</v>
      </c>
      <c r="AC669" s="4">
        <f t="shared" si="212"/>
        <v>561000.00000000093</v>
      </c>
    </row>
    <row r="670" spans="1:29" x14ac:dyDescent="0.15">
      <c r="A670" s="22">
        <v>3</v>
      </c>
      <c r="B670" s="1">
        <v>42153</v>
      </c>
      <c r="C670">
        <v>273</v>
      </c>
      <c r="D670">
        <v>279</v>
      </c>
      <c r="E670">
        <v>266.10000000000002</v>
      </c>
      <c r="F670">
        <v>274.60000000000002</v>
      </c>
      <c r="G670">
        <v>580912700</v>
      </c>
      <c r="H670" s="2">
        <f t="shared" si="201"/>
        <v>159518627420</v>
      </c>
      <c r="I670">
        <f t="shared" si="195"/>
        <v>3.5</v>
      </c>
      <c r="J670" t="str">
        <f t="shared" si="202"/>
        <v>高値超、安値超</v>
      </c>
      <c r="L670">
        <f t="shared" si="196"/>
        <v>3.5</v>
      </c>
      <c r="M670">
        <f t="shared" si="203"/>
        <v>3.5</v>
      </c>
      <c r="N670">
        <f t="shared" si="204"/>
        <v>-3.5</v>
      </c>
      <c r="O670" s="2">
        <f t="shared" si="197"/>
        <v>5000</v>
      </c>
      <c r="P670" s="2">
        <f t="shared" si="205"/>
        <v>17500</v>
      </c>
      <c r="Q670" s="2">
        <f t="shared" si="198"/>
        <v>1355500</v>
      </c>
      <c r="R670" s="2" t="str">
        <f t="shared" si="206"/>
        <v>kai</v>
      </c>
      <c r="S670" s="2" t="str">
        <f t="shared" si="207"/>
        <v>uri</v>
      </c>
      <c r="T670" s="2" t="str">
        <f t="shared" si="208"/>
        <v>kai</v>
      </c>
      <c r="U670" s="2" t="str">
        <f t="shared" si="209"/>
        <v/>
      </c>
      <c r="V670" s="2" t="str">
        <f t="shared" si="210"/>
        <v/>
      </c>
      <c r="W670" s="2">
        <f t="shared" si="194"/>
        <v>108.44</v>
      </c>
      <c r="X670" s="2" t="str">
        <f t="shared" si="211"/>
        <v/>
      </c>
      <c r="Y670" s="6">
        <f t="shared" si="199"/>
        <v>1373000</v>
      </c>
      <c r="Z670" s="6">
        <f t="shared" si="200"/>
        <v>0</v>
      </c>
      <c r="AA670" s="4">
        <f>SUM(P670:$P$1480)+$Z$25</f>
        <v>1934000.0000000005</v>
      </c>
      <c r="AB670" s="4">
        <f>SUM(V670:$W$1480)</f>
        <v>470476.07999999996</v>
      </c>
      <c r="AC670" s="4">
        <f t="shared" si="212"/>
        <v>561000.00000000047</v>
      </c>
    </row>
    <row r="671" spans="1:29" x14ac:dyDescent="0.15">
      <c r="A671" s="22">
        <v>3</v>
      </c>
      <c r="B671" s="1">
        <v>42152</v>
      </c>
      <c r="C671">
        <v>259</v>
      </c>
      <c r="D671">
        <v>272.89999999999998</v>
      </c>
      <c r="E671">
        <v>259</v>
      </c>
      <c r="F671">
        <v>271.10000000000002</v>
      </c>
      <c r="G671">
        <v>620879700</v>
      </c>
      <c r="H671" s="2">
        <f t="shared" si="201"/>
        <v>168320486670</v>
      </c>
      <c r="I671">
        <f t="shared" si="195"/>
        <v>15.100000000000023</v>
      </c>
      <c r="J671" t="str">
        <f t="shared" si="202"/>
        <v>高値超、安値超</v>
      </c>
      <c r="L671">
        <f t="shared" si="196"/>
        <v>15.100000000000023</v>
      </c>
      <c r="M671">
        <f t="shared" si="203"/>
        <v>15.100000000000023</v>
      </c>
      <c r="N671">
        <f t="shared" si="204"/>
        <v>15.100000000000023</v>
      </c>
      <c r="O671" s="2">
        <f t="shared" si="197"/>
        <v>5000</v>
      </c>
      <c r="P671" s="2">
        <f t="shared" si="205"/>
        <v>75500.000000000116</v>
      </c>
      <c r="Q671" s="2">
        <f t="shared" si="198"/>
        <v>1280000</v>
      </c>
      <c r="R671" s="2" t="str">
        <f t="shared" si="206"/>
        <v>kai</v>
      </c>
      <c r="S671" s="2" t="str">
        <f t="shared" si="207"/>
        <v>kai</v>
      </c>
      <c r="T671" s="2" t="str">
        <f t="shared" si="208"/>
        <v>kai</v>
      </c>
      <c r="U671" s="2" t="str">
        <f t="shared" si="209"/>
        <v/>
      </c>
      <c r="V671" s="2" t="str">
        <f t="shared" si="210"/>
        <v/>
      </c>
      <c r="W671" s="2">
        <f t="shared" si="194"/>
        <v>102.4</v>
      </c>
      <c r="X671" s="2" t="str">
        <f t="shared" si="211"/>
        <v/>
      </c>
      <c r="Y671" s="6">
        <f t="shared" si="199"/>
        <v>1355500</v>
      </c>
      <c r="Z671" s="6">
        <f t="shared" si="200"/>
        <v>0</v>
      </c>
      <c r="AA671" s="4">
        <f>SUM(P671:$P$1480)+$Z$25</f>
        <v>1916500.0000000009</v>
      </c>
      <c r="AB671" s="4">
        <f>SUM(V671:$W$1480)</f>
        <v>470367.63999999996</v>
      </c>
      <c r="AC671" s="4">
        <f t="shared" si="212"/>
        <v>561000.00000000093</v>
      </c>
    </row>
    <row r="672" spans="1:29" x14ac:dyDescent="0.15">
      <c r="A672" s="22">
        <v>3</v>
      </c>
      <c r="B672" s="1">
        <v>42151</v>
      </c>
      <c r="C672">
        <v>249</v>
      </c>
      <c r="D672">
        <v>257</v>
      </c>
      <c r="E672">
        <v>248.2</v>
      </c>
      <c r="F672">
        <v>256</v>
      </c>
      <c r="G672">
        <v>306544200</v>
      </c>
      <c r="H672" s="2">
        <f t="shared" si="201"/>
        <v>78475315200</v>
      </c>
      <c r="I672">
        <f t="shared" si="195"/>
        <v>6</v>
      </c>
      <c r="J672" t="str">
        <f t="shared" si="202"/>
        <v/>
      </c>
      <c r="L672">
        <f t="shared" si="196"/>
        <v>6</v>
      </c>
      <c r="M672">
        <f t="shared" si="203"/>
        <v>6</v>
      </c>
      <c r="N672">
        <f t="shared" si="204"/>
        <v>-6</v>
      </c>
      <c r="O672" s="2">
        <f t="shared" si="197"/>
        <v>5000</v>
      </c>
      <c r="P672" s="2">
        <f t="shared" si="205"/>
        <v>30000</v>
      </c>
      <c r="Q672" s="2">
        <f t="shared" si="198"/>
        <v>1250000</v>
      </c>
      <c r="R672" s="2" t="str">
        <f t="shared" si="206"/>
        <v>kai</v>
      </c>
      <c r="S672" s="2" t="str">
        <f t="shared" si="207"/>
        <v>uri</v>
      </c>
      <c r="T672" s="2" t="str">
        <f t="shared" si="208"/>
        <v>kai</v>
      </c>
      <c r="U672" s="2" t="str">
        <f t="shared" si="209"/>
        <v/>
      </c>
      <c r="V672" s="2" t="str">
        <f t="shared" si="210"/>
        <v/>
      </c>
      <c r="W672" s="2">
        <f t="shared" si="194"/>
        <v>100</v>
      </c>
      <c r="X672" s="2" t="str">
        <f t="shared" si="211"/>
        <v/>
      </c>
      <c r="Y672" s="6">
        <f t="shared" si="199"/>
        <v>1280000</v>
      </c>
      <c r="Z672" s="6">
        <f t="shared" si="200"/>
        <v>0</v>
      </c>
      <c r="AA672" s="4">
        <f>SUM(P672:$P$1480)+$Z$25</f>
        <v>1841000.0000000012</v>
      </c>
      <c r="AB672" s="4">
        <f>SUM(V672:$W$1480)</f>
        <v>470265.24</v>
      </c>
      <c r="AC672" s="4">
        <f t="shared" si="212"/>
        <v>561000.00000000116</v>
      </c>
    </row>
    <row r="673" spans="1:29" x14ac:dyDescent="0.15">
      <c r="A673" s="22">
        <v>3</v>
      </c>
      <c r="B673" s="1">
        <v>42150</v>
      </c>
      <c r="C673">
        <v>251.4</v>
      </c>
      <c r="D673">
        <v>252</v>
      </c>
      <c r="E673">
        <v>249.6</v>
      </c>
      <c r="F673">
        <v>250</v>
      </c>
      <c r="G673">
        <v>107690100</v>
      </c>
      <c r="H673" s="2">
        <f t="shared" si="201"/>
        <v>26922525000</v>
      </c>
      <c r="I673">
        <f t="shared" si="195"/>
        <v>-1.0999999999999943</v>
      </c>
      <c r="J673" t="str">
        <f t="shared" si="202"/>
        <v>高値超、安値超</v>
      </c>
      <c r="L673">
        <f t="shared" si="196"/>
        <v>-1.0999999999999943</v>
      </c>
      <c r="M673">
        <f t="shared" si="203"/>
        <v>-1.0999999999999943</v>
      </c>
      <c r="N673">
        <f t="shared" si="204"/>
        <v>1.0999999999999943</v>
      </c>
      <c r="O673" s="2">
        <f t="shared" si="197"/>
        <v>5000</v>
      </c>
      <c r="P673" s="2">
        <f t="shared" si="205"/>
        <v>-5499.9999999999718</v>
      </c>
      <c r="Q673" s="2">
        <f t="shared" si="198"/>
        <v>1255500</v>
      </c>
      <c r="R673" s="2" t="str">
        <f t="shared" si="206"/>
        <v>kai</v>
      </c>
      <c r="S673" s="2" t="str">
        <f t="shared" si="207"/>
        <v>uri</v>
      </c>
      <c r="T673" s="2" t="str">
        <f t="shared" si="208"/>
        <v>kai</v>
      </c>
      <c r="U673" s="2" t="str">
        <f t="shared" si="209"/>
        <v/>
      </c>
      <c r="V673" s="2" t="str">
        <f t="shared" si="210"/>
        <v/>
      </c>
      <c r="W673" s="2">
        <f t="shared" ref="W673:W736" si="213">IF(AND(T674&lt;&gt;"kai",T673="kai"),Q673*2%/250*2,IF(AND(T674="kai",T673="kai"),Q673*2%/250,""))</f>
        <v>100.44</v>
      </c>
      <c r="X673" s="2" t="str">
        <f t="shared" si="211"/>
        <v/>
      </c>
      <c r="Y673" s="6">
        <f t="shared" si="199"/>
        <v>1250000</v>
      </c>
      <c r="Z673" s="6">
        <f t="shared" si="200"/>
        <v>0</v>
      </c>
      <c r="AA673" s="4">
        <f>SUM(P673:$P$1480)+$Z$25</f>
        <v>1811000.0000000009</v>
      </c>
      <c r="AB673" s="4">
        <f>SUM(V673:$W$1480)</f>
        <v>470165.24</v>
      </c>
      <c r="AC673" s="4">
        <f t="shared" si="212"/>
        <v>561000.00000000093</v>
      </c>
    </row>
    <row r="674" spans="1:29" x14ac:dyDescent="0.15">
      <c r="A674" s="22">
        <v>3</v>
      </c>
      <c r="B674" s="1">
        <v>42149</v>
      </c>
      <c r="C674">
        <v>250</v>
      </c>
      <c r="D674">
        <v>251.9</v>
      </c>
      <c r="E674">
        <v>249.3</v>
      </c>
      <c r="F674">
        <v>251.1</v>
      </c>
      <c r="G674">
        <v>182631300</v>
      </c>
      <c r="H674" s="2">
        <f t="shared" si="201"/>
        <v>45858719430</v>
      </c>
      <c r="I674">
        <f t="shared" si="195"/>
        <v>2.6999999999999886</v>
      </c>
      <c r="J674" t="str">
        <f t="shared" si="202"/>
        <v>高値超、安値超</v>
      </c>
      <c r="L674">
        <f t="shared" si="196"/>
        <v>2.6999999999999886</v>
      </c>
      <c r="M674">
        <f t="shared" si="203"/>
        <v>2.6999999999999886</v>
      </c>
      <c r="N674">
        <f t="shared" si="204"/>
        <v>2.6999999999999886</v>
      </c>
      <c r="O674" s="2">
        <f t="shared" si="197"/>
        <v>5000</v>
      </c>
      <c r="P674" s="2">
        <f t="shared" si="205"/>
        <v>13499.999999999944</v>
      </c>
      <c r="Q674" s="2">
        <f t="shared" si="198"/>
        <v>1242000</v>
      </c>
      <c r="R674" s="2" t="str">
        <f t="shared" si="206"/>
        <v>kai</v>
      </c>
      <c r="S674" s="2" t="str">
        <f t="shared" si="207"/>
        <v>kai</v>
      </c>
      <c r="T674" s="2" t="str">
        <f t="shared" si="208"/>
        <v>kai</v>
      </c>
      <c r="U674" s="2" t="str">
        <f t="shared" si="209"/>
        <v/>
      </c>
      <c r="V674" s="2" t="str">
        <f t="shared" si="210"/>
        <v/>
      </c>
      <c r="W674" s="2">
        <f t="shared" si="213"/>
        <v>99.36</v>
      </c>
      <c r="X674" s="2" t="str">
        <f t="shared" si="211"/>
        <v/>
      </c>
      <c r="Y674" s="6">
        <f t="shared" si="199"/>
        <v>1255500</v>
      </c>
      <c r="Z674" s="6">
        <f t="shared" si="200"/>
        <v>0</v>
      </c>
      <c r="AA674" s="4">
        <f>SUM(P674:$P$1480)+$Z$25</f>
        <v>1816500.0000000009</v>
      </c>
      <c r="AB674" s="4">
        <f>SUM(V674:$W$1480)</f>
        <v>470064.8</v>
      </c>
      <c r="AC674" s="4">
        <f t="shared" si="212"/>
        <v>561000.00000000093</v>
      </c>
    </row>
    <row r="675" spans="1:29" x14ac:dyDescent="0.15">
      <c r="A675" s="22">
        <v>3</v>
      </c>
      <c r="B675" s="1">
        <v>42146</v>
      </c>
      <c r="C675">
        <v>249</v>
      </c>
      <c r="D675">
        <v>249.8</v>
      </c>
      <c r="E675">
        <v>245.9</v>
      </c>
      <c r="F675">
        <v>248.4</v>
      </c>
      <c r="G675">
        <v>185801400</v>
      </c>
      <c r="H675" s="2">
        <f t="shared" si="201"/>
        <v>46153067760</v>
      </c>
      <c r="I675">
        <f t="shared" si="195"/>
        <v>-0.40000000000000568</v>
      </c>
      <c r="J675" t="str">
        <f t="shared" si="202"/>
        <v/>
      </c>
      <c r="L675">
        <f t="shared" si="196"/>
        <v>-0.40000000000000568</v>
      </c>
      <c r="M675">
        <f t="shared" si="203"/>
        <v>-0.40000000000000568</v>
      </c>
      <c r="N675">
        <f t="shared" si="204"/>
        <v>-0.40000000000000568</v>
      </c>
      <c r="O675" s="2">
        <f t="shared" si="197"/>
        <v>5000</v>
      </c>
      <c r="P675" s="2">
        <f t="shared" si="205"/>
        <v>-2000.0000000000284</v>
      </c>
      <c r="Q675" s="2">
        <f t="shared" si="198"/>
        <v>1244000</v>
      </c>
      <c r="R675" s="2" t="str">
        <f t="shared" si="206"/>
        <v>kai</v>
      </c>
      <c r="S675" s="2" t="str">
        <f t="shared" si="207"/>
        <v>kai</v>
      </c>
      <c r="T675" s="2" t="str">
        <f t="shared" si="208"/>
        <v>kai</v>
      </c>
      <c r="U675" s="2" t="str">
        <f t="shared" si="209"/>
        <v/>
      </c>
      <c r="V675" s="2" t="str">
        <f t="shared" si="210"/>
        <v/>
      </c>
      <c r="W675" s="2">
        <f t="shared" si="213"/>
        <v>99.52</v>
      </c>
      <c r="X675" s="2" t="str">
        <f t="shared" si="211"/>
        <v/>
      </c>
      <c r="Y675" s="6">
        <f t="shared" si="199"/>
        <v>1242000</v>
      </c>
      <c r="Z675" s="6">
        <f t="shared" si="200"/>
        <v>0</v>
      </c>
      <c r="AA675" s="4">
        <f>SUM(P675:$P$1480)+$Z$25</f>
        <v>1803000.0000000012</v>
      </c>
      <c r="AB675" s="4">
        <f>SUM(V675:$W$1480)</f>
        <v>469965.43999999994</v>
      </c>
      <c r="AC675" s="4">
        <f t="shared" si="212"/>
        <v>561000.00000000116</v>
      </c>
    </row>
    <row r="676" spans="1:29" x14ac:dyDescent="0.15">
      <c r="A676" s="22">
        <v>3</v>
      </c>
      <c r="B676" s="1">
        <v>42145</v>
      </c>
      <c r="C676">
        <v>247.7</v>
      </c>
      <c r="D676">
        <v>250</v>
      </c>
      <c r="E676">
        <v>245.6</v>
      </c>
      <c r="F676">
        <v>248.8</v>
      </c>
      <c r="G676">
        <v>267681300</v>
      </c>
      <c r="H676" s="2">
        <f t="shared" si="201"/>
        <v>66599107440</v>
      </c>
      <c r="I676">
        <f t="shared" si="195"/>
        <v>2.7000000000000171</v>
      </c>
      <c r="J676" t="str">
        <f t="shared" si="202"/>
        <v/>
      </c>
      <c r="L676">
        <f t="shared" si="196"/>
        <v>2.7000000000000171</v>
      </c>
      <c r="M676">
        <f t="shared" si="203"/>
        <v>2.7000000000000171</v>
      </c>
      <c r="N676">
        <f t="shared" si="204"/>
        <v>-2.7000000000000171</v>
      </c>
      <c r="O676" s="2">
        <f t="shared" si="197"/>
        <v>5000</v>
      </c>
      <c r="P676" s="2">
        <f t="shared" si="205"/>
        <v>13500.000000000085</v>
      </c>
      <c r="Q676" s="2">
        <f t="shared" si="198"/>
        <v>1230500</v>
      </c>
      <c r="R676" s="2" t="str">
        <f t="shared" si="206"/>
        <v>kai</v>
      </c>
      <c r="S676" s="2" t="str">
        <f t="shared" si="207"/>
        <v>uri</v>
      </c>
      <c r="T676" s="2" t="str">
        <f t="shared" si="208"/>
        <v>kai</v>
      </c>
      <c r="U676" s="2" t="str">
        <f t="shared" si="209"/>
        <v/>
      </c>
      <c r="V676" s="2" t="str">
        <f t="shared" si="210"/>
        <v/>
      </c>
      <c r="W676" s="2">
        <f t="shared" si="213"/>
        <v>98.44</v>
      </c>
      <c r="X676" s="2" t="str">
        <f t="shared" si="211"/>
        <v/>
      </c>
      <c r="Y676" s="6">
        <f t="shared" si="199"/>
        <v>1244000</v>
      </c>
      <c r="Z676" s="6">
        <f t="shared" si="200"/>
        <v>0</v>
      </c>
      <c r="AA676" s="4">
        <f>SUM(P676:$P$1480)+$Z$25</f>
        <v>1805000.0000000012</v>
      </c>
      <c r="AB676" s="4">
        <f>SUM(V676:$W$1480)</f>
        <v>469865.92</v>
      </c>
      <c r="AC676" s="4">
        <f t="shared" si="212"/>
        <v>561000.00000000116</v>
      </c>
    </row>
    <row r="677" spans="1:29" x14ac:dyDescent="0.15">
      <c r="A677" s="22">
        <v>3</v>
      </c>
      <c r="B677" s="1">
        <v>42144</v>
      </c>
      <c r="C677">
        <v>248</v>
      </c>
      <c r="D677">
        <v>249.3</v>
      </c>
      <c r="E677">
        <v>246</v>
      </c>
      <c r="F677">
        <v>246.1</v>
      </c>
      <c r="G677">
        <v>233923800</v>
      </c>
      <c r="H677" s="2">
        <f t="shared" si="201"/>
        <v>57568647180</v>
      </c>
      <c r="I677">
        <f t="shared" si="195"/>
        <v>-0.30000000000001137</v>
      </c>
      <c r="J677" t="str">
        <f t="shared" si="202"/>
        <v>高値超、安値超</v>
      </c>
      <c r="L677">
        <f t="shared" si="196"/>
        <v>-0.30000000000001137</v>
      </c>
      <c r="M677">
        <f t="shared" si="203"/>
        <v>-0.30000000000001137</v>
      </c>
      <c r="N677">
        <f t="shared" si="204"/>
        <v>0.30000000000001137</v>
      </c>
      <c r="O677" s="2">
        <f t="shared" si="197"/>
        <v>5000</v>
      </c>
      <c r="P677" s="2">
        <f t="shared" si="205"/>
        <v>-1500.0000000000568</v>
      </c>
      <c r="Q677" s="2">
        <f t="shared" si="198"/>
        <v>1232000</v>
      </c>
      <c r="R677" s="2" t="str">
        <f t="shared" si="206"/>
        <v>kai</v>
      </c>
      <c r="S677" s="2" t="str">
        <f t="shared" si="207"/>
        <v>uri</v>
      </c>
      <c r="T677" s="2" t="str">
        <f t="shared" si="208"/>
        <v>kai</v>
      </c>
      <c r="U677" s="2" t="str">
        <f t="shared" si="209"/>
        <v/>
      </c>
      <c r="V677" s="2" t="str">
        <f t="shared" si="210"/>
        <v/>
      </c>
      <c r="W677" s="2">
        <f t="shared" si="213"/>
        <v>98.56</v>
      </c>
      <c r="X677" s="2" t="str">
        <f t="shared" si="211"/>
        <v/>
      </c>
      <c r="Y677" s="6">
        <f t="shared" si="199"/>
        <v>1230500</v>
      </c>
      <c r="Z677" s="6">
        <f t="shared" si="200"/>
        <v>0</v>
      </c>
      <c r="AA677" s="4">
        <f>SUM(P677:$P$1480)+$Z$25</f>
        <v>1791500.0000000009</v>
      </c>
      <c r="AB677" s="4">
        <f>SUM(V677:$W$1480)</f>
        <v>469767.48</v>
      </c>
      <c r="AC677" s="4">
        <f t="shared" si="212"/>
        <v>561000.00000000093</v>
      </c>
    </row>
    <row r="678" spans="1:29" x14ac:dyDescent="0.15">
      <c r="A678" s="22">
        <v>3</v>
      </c>
      <c r="B678" s="1">
        <v>42143</v>
      </c>
      <c r="C678">
        <v>245.7</v>
      </c>
      <c r="D678">
        <v>248.3</v>
      </c>
      <c r="E678">
        <v>243</v>
      </c>
      <c r="F678">
        <v>246.4</v>
      </c>
      <c r="G678">
        <v>328195400</v>
      </c>
      <c r="H678" s="2">
        <f t="shared" si="201"/>
        <v>80867346560</v>
      </c>
      <c r="I678">
        <f t="shared" si="195"/>
        <v>0.70000000000001705</v>
      </c>
      <c r="J678" t="str">
        <f t="shared" si="202"/>
        <v>高値超、安値超</v>
      </c>
      <c r="L678">
        <f t="shared" si="196"/>
        <v>0.70000000000001705</v>
      </c>
      <c r="M678">
        <f t="shared" si="203"/>
        <v>0.70000000000001705</v>
      </c>
      <c r="N678">
        <f t="shared" si="204"/>
        <v>-0.70000000000001705</v>
      </c>
      <c r="O678" s="2">
        <f t="shared" si="197"/>
        <v>5000</v>
      </c>
      <c r="P678" s="2">
        <f t="shared" si="205"/>
        <v>3500.0000000000855</v>
      </c>
      <c r="Q678" s="2">
        <f t="shared" si="198"/>
        <v>1228500</v>
      </c>
      <c r="R678" s="2" t="str">
        <f t="shared" si="206"/>
        <v>kai</v>
      </c>
      <c r="S678" s="2" t="str">
        <f t="shared" si="207"/>
        <v>uri</v>
      </c>
      <c r="T678" s="2" t="str">
        <f t="shared" si="208"/>
        <v>kai</v>
      </c>
      <c r="U678" s="2" t="str">
        <f t="shared" si="209"/>
        <v/>
      </c>
      <c r="V678" s="2" t="str">
        <f t="shared" si="210"/>
        <v/>
      </c>
      <c r="W678" s="2">
        <f t="shared" si="213"/>
        <v>98.28</v>
      </c>
      <c r="X678" s="2" t="str">
        <f t="shared" si="211"/>
        <v/>
      </c>
      <c r="Y678" s="6">
        <f t="shared" si="199"/>
        <v>1232000</v>
      </c>
      <c r="Z678" s="6">
        <f t="shared" si="200"/>
        <v>0</v>
      </c>
      <c r="AA678" s="4">
        <f>SUM(P678:$P$1480)+$Z$25</f>
        <v>1793000.0000000012</v>
      </c>
      <c r="AB678" s="4">
        <f>SUM(V678:$W$1480)</f>
        <v>469668.92</v>
      </c>
      <c r="AC678" s="4">
        <f t="shared" si="212"/>
        <v>561000.00000000116</v>
      </c>
    </row>
    <row r="679" spans="1:29" x14ac:dyDescent="0.15">
      <c r="A679" s="22">
        <v>3</v>
      </c>
      <c r="B679" s="1">
        <v>42142</v>
      </c>
      <c r="C679">
        <v>236.6</v>
      </c>
      <c r="D679">
        <v>245.7</v>
      </c>
      <c r="E679">
        <v>236.5</v>
      </c>
      <c r="F679">
        <v>245.7</v>
      </c>
      <c r="G679">
        <v>462265300</v>
      </c>
      <c r="H679" s="2">
        <f t="shared" si="201"/>
        <v>113578584210</v>
      </c>
      <c r="I679">
        <f t="shared" si="195"/>
        <v>11.099999999999994</v>
      </c>
      <c r="J679" t="str">
        <f t="shared" si="202"/>
        <v>高値超、安値超</v>
      </c>
      <c r="L679">
        <f t="shared" si="196"/>
        <v>11.099999999999994</v>
      </c>
      <c r="M679">
        <f t="shared" si="203"/>
        <v>11.099999999999994</v>
      </c>
      <c r="N679">
        <f t="shared" si="204"/>
        <v>-11.099999999999994</v>
      </c>
      <c r="O679" s="2">
        <f t="shared" si="197"/>
        <v>5000</v>
      </c>
      <c r="P679" s="2">
        <f t="shared" si="205"/>
        <v>55499.999999999971</v>
      </c>
      <c r="Q679" s="2">
        <f t="shared" si="198"/>
        <v>1173000</v>
      </c>
      <c r="R679" s="2" t="str">
        <f t="shared" si="206"/>
        <v>kai</v>
      </c>
      <c r="S679" s="2" t="str">
        <f t="shared" si="207"/>
        <v>uri</v>
      </c>
      <c r="T679" s="2" t="str">
        <f t="shared" si="208"/>
        <v>kai</v>
      </c>
      <c r="U679" s="2">
        <f t="shared" si="209"/>
        <v>1173000</v>
      </c>
      <c r="V679" s="2">
        <f t="shared" si="210"/>
        <v>1512</v>
      </c>
      <c r="W679" s="2">
        <f t="shared" si="213"/>
        <v>187.68</v>
      </c>
      <c r="X679" s="2" t="str">
        <f t="shared" si="211"/>
        <v/>
      </c>
      <c r="Y679" s="6">
        <f t="shared" si="199"/>
        <v>1228500</v>
      </c>
      <c r="Z679" s="6">
        <f t="shared" si="200"/>
        <v>0</v>
      </c>
      <c r="AA679" s="4">
        <f>SUM(P679:$P$1480)+$Z$25</f>
        <v>1789500.0000000009</v>
      </c>
      <c r="AB679" s="4">
        <f>SUM(V679:$W$1480)</f>
        <v>469570.63999999996</v>
      </c>
      <c r="AC679" s="4">
        <f t="shared" si="212"/>
        <v>561000.00000000093</v>
      </c>
    </row>
    <row r="680" spans="1:29" x14ac:dyDescent="0.15">
      <c r="A680" s="22">
        <v>3</v>
      </c>
      <c r="B680" s="1">
        <v>42139</v>
      </c>
      <c r="C680">
        <v>233</v>
      </c>
      <c r="D680">
        <v>235.7</v>
      </c>
      <c r="E680">
        <v>230</v>
      </c>
      <c r="F680">
        <v>234.6</v>
      </c>
      <c r="G680">
        <v>192870400</v>
      </c>
      <c r="H680" s="2">
        <f t="shared" si="201"/>
        <v>45247395840</v>
      </c>
      <c r="I680">
        <f t="shared" si="195"/>
        <v>4.9000000000000057</v>
      </c>
      <c r="J680" t="str">
        <f t="shared" si="202"/>
        <v>高値超、安値超</v>
      </c>
      <c r="L680">
        <f t="shared" si="196"/>
        <v>-4.9000000000000057</v>
      </c>
      <c r="M680">
        <f t="shared" si="203"/>
        <v>-4.9000000000000057</v>
      </c>
      <c r="N680">
        <f t="shared" si="204"/>
        <v>4.9000000000000057</v>
      </c>
      <c r="O680" s="2">
        <f t="shared" si="197"/>
        <v>5000</v>
      </c>
      <c r="P680" s="2">
        <f t="shared" si="205"/>
        <v>-24500.000000000029</v>
      </c>
      <c r="Q680" s="2">
        <f t="shared" si="198"/>
        <v>1148500</v>
      </c>
      <c r="R680" s="2" t="str">
        <f t="shared" si="206"/>
        <v>uri</v>
      </c>
      <c r="S680" s="2" t="str">
        <f t="shared" si="207"/>
        <v>kai</v>
      </c>
      <c r="T680" s="2" t="str">
        <f t="shared" si="208"/>
        <v>uri</v>
      </c>
      <c r="U680" s="2">
        <f t="shared" si="209"/>
        <v>1148500</v>
      </c>
      <c r="V680" s="2">
        <f t="shared" si="210"/>
        <v>1512</v>
      </c>
      <c r="W680" s="2" t="str">
        <f t="shared" si="213"/>
        <v/>
      </c>
      <c r="X680" s="2">
        <f t="shared" si="211"/>
        <v>183.76</v>
      </c>
      <c r="Y680" s="6">
        <f t="shared" si="199"/>
        <v>1173000</v>
      </c>
      <c r="Z680" s="6">
        <f t="shared" si="200"/>
        <v>0</v>
      </c>
      <c r="AA680" s="4">
        <f>SUM(P680:$P$1480)+$Z$25</f>
        <v>1734000.0000000009</v>
      </c>
      <c r="AB680" s="4">
        <f>SUM(V680:$W$1480)</f>
        <v>467870.95999999996</v>
      </c>
      <c r="AC680" s="4">
        <f t="shared" si="212"/>
        <v>561000.00000000093</v>
      </c>
    </row>
    <row r="681" spans="1:29" x14ac:dyDescent="0.15">
      <c r="A681" s="22">
        <v>3</v>
      </c>
      <c r="B681" s="1">
        <v>42138</v>
      </c>
      <c r="C681">
        <v>233.9</v>
      </c>
      <c r="D681">
        <v>233.9</v>
      </c>
      <c r="E681">
        <v>229.4</v>
      </c>
      <c r="F681">
        <v>229.7</v>
      </c>
      <c r="G681">
        <v>136879900</v>
      </c>
      <c r="H681" s="2">
        <f t="shared" si="201"/>
        <v>31441313030</v>
      </c>
      <c r="I681">
        <f t="shared" si="195"/>
        <v>-5</v>
      </c>
      <c r="J681" t="str">
        <f t="shared" si="202"/>
        <v>高値割、安値割</v>
      </c>
      <c r="L681">
        <f t="shared" si="196"/>
        <v>-5</v>
      </c>
      <c r="M681">
        <f t="shared" si="203"/>
        <v>-5</v>
      </c>
      <c r="N681">
        <f t="shared" si="204"/>
        <v>5</v>
      </c>
      <c r="O681" s="2">
        <f t="shared" si="197"/>
        <v>5000</v>
      </c>
      <c r="P681" s="2">
        <f t="shared" si="205"/>
        <v>-25000</v>
      </c>
      <c r="Q681" s="2">
        <f t="shared" si="198"/>
        <v>1173500</v>
      </c>
      <c r="R681" s="2" t="str">
        <f t="shared" si="206"/>
        <v>kai</v>
      </c>
      <c r="S681" s="2" t="str">
        <f t="shared" si="207"/>
        <v>uri</v>
      </c>
      <c r="T681" s="2" t="str">
        <f t="shared" si="208"/>
        <v>kai</v>
      </c>
      <c r="U681" s="2">
        <f t="shared" si="209"/>
        <v>1173500</v>
      </c>
      <c r="V681" s="2">
        <f t="shared" si="210"/>
        <v>1512</v>
      </c>
      <c r="W681" s="2">
        <f t="shared" si="213"/>
        <v>187.76</v>
      </c>
      <c r="X681" s="2" t="str">
        <f t="shared" si="211"/>
        <v/>
      </c>
      <c r="Y681" s="6">
        <f t="shared" si="199"/>
        <v>1148500</v>
      </c>
      <c r="Z681" s="6">
        <f t="shared" si="200"/>
        <v>0</v>
      </c>
      <c r="AA681" s="4">
        <f>SUM(P681:$P$1480)+$Z$25</f>
        <v>1758500.0000000009</v>
      </c>
      <c r="AB681" s="4">
        <f>SUM(V681:$W$1480)</f>
        <v>466358.95999999996</v>
      </c>
      <c r="AC681" s="4">
        <f t="shared" si="212"/>
        <v>610000.00000000093</v>
      </c>
    </row>
    <row r="682" spans="1:29" x14ac:dyDescent="0.15">
      <c r="A682" s="22">
        <v>3</v>
      </c>
      <c r="B682" s="1">
        <v>42137</v>
      </c>
      <c r="C682">
        <v>235.5</v>
      </c>
      <c r="D682">
        <v>236.7</v>
      </c>
      <c r="E682">
        <v>232.7</v>
      </c>
      <c r="F682">
        <v>234.7</v>
      </c>
      <c r="G682">
        <v>151561800</v>
      </c>
      <c r="H682" s="2">
        <f t="shared" si="201"/>
        <v>35571554460</v>
      </c>
      <c r="I682">
        <f t="shared" si="195"/>
        <v>-0.60000000000002274</v>
      </c>
      <c r="J682" t="str">
        <f t="shared" si="202"/>
        <v>高値超、安値超</v>
      </c>
      <c r="L682">
        <f t="shared" si="196"/>
        <v>0.60000000000002274</v>
      </c>
      <c r="M682">
        <f t="shared" si="203"/>
        <v>0.60000000000002274</v>
      </c>
      <c r="N682">
        <f t="shared" si="204"/>
        <v>-0.60000000000002274</v>
      </c>
      <c r="O682" s="2">
        <f t="shared" si="197"/>
        <v>5000</v>
      </c>
      <c r="P682" s="2">
        <f t="shared" si="205"/>
        <v>3000.0000000001137</v>
      </c>
      <c r="Q682" s="2">
        <f t="shared" si="198"/>
        <v>1176500</v>
      </c>
      <c r="R682" s="2" t="str">
        <f t="shared" si="206"/>
        <v>uri</v>
      </c>
      <c r="S682" s="2" t="str">
        <f t="shared" si="207"/>
        <v>kai</v>
      </c>
      <c r="T682" s="2" t="str">
        <f t="shared" si="208"/>
        <v>uri</v>
      </c>
      <c r="U682" s="2">
        <f t="shared" si="209"/>
        <v>1176500</v>
      </c>
      <c r="V682" s="2">
        <f t="shared" si="210"/>
        <v>1512</v>
      </c>
      <c r="W682" s="2" t="str">
        <f t="shared" si="213"/>
        <v/>
      </c>
      <c r="X682" s="2">
        <f t="shared" si="211"/>
        <v>188.24</v>
      </c>
      <c r="Y682" s="6">
        <f t="shared" si="199"/>
        <v>1173500</v>
      </c>
      <c r="Z682" s="6">
        <f t="shared" si="200"/>
        <v>0</v>
      </c>
      <c r="AA682" s="4">
        <f>SUM(P682:$P$1480)+$Z$25</f>
        <v>1783500.0000000009</v>
      </c>
      <c r="AB682" s="4">
        <f>SUM(V682:$W$1480)</f>
        <v>464659.1999999999</v>
      </c>
      <c r="AC682" s="4">
        <f t="shared" si="212"/>
        <v>610000.00000000093</v>
      </c>
    </row>
    <row r="683" spans="1:29" x14ac:dyDescent="0.15">
      <c r="A683" s="22">
        <v>3</v>
      </c>
      <c r="B683" s="1">
        <v>42136</v>
      </c>
      <c r="C683">
        <v>233.8</v>
      </c>
      <c r="D683">
        <v>235.3</v>
      </c>
      <c r="E683">
        <v>232.2</v>
      </c>
      <c r="F683">
        <v>235.3</v>
      </c>
      <c r="G683">
        <v>125597700</v>
      </c>
      <c r="H683" s="2">
        <f t="shared" si="201"/>
        <v>29553138810</v>
      </c>
      <c r="I683">
        <f t="shared" si="195"/>
        <v>1.8000000000000114</v>
      </c>
      <c r="J683" t="str">
        <f t="shared" si="202"/>
        <v>高値割、安値割</v>
      </c>
      <c r="L683">
        <f t="shared" si="196"/>
        <v>1.8000000000000114</v>
      </c>
      <c r="M683">
        <f t="shared" si="203"/>
        <v>1.8000000000000114</v>
      </c>
      <c r="N683">
        <f t="shared" si="204"/>
        <v>-1.8000000000000114</v>
      </c>
      <c r="O683" s="2">
        <f t="shared" si="197"/>
        <v>5000</v>
      </c>
      <c r="P683" s="2">
        <f t="shared" si="205"/>
        <v>9000.0000000000564</v>
      </c>
      <c r="Q683" s="2">
        <f t="shared" si="198"/>
        <v>1167500</v>
      </c>
      <c r="R683" s="2" t="str">
        <f t="shared" si="206"/>
        <v>kai</v>
      </c>
      <c r="S683" s="2" t="str">
        <f t="shared" si="207"/>
        <v>uri</v>
      </c>
      <c r="T683" s="2" t="str">
        <f t="shared" si="208"/>
        <v>kai</v>
      </c>
      <c r="U683" s="2" t="str">
        <f t="shared" si="209"/>
        <v/>
      </c>
      <c r="V683" s="2" t="str">
        <f t="shared" si="210"/>
        <v/>
      </c>
      <c r="W683" s="2">
        <f t="shared" si="213"/>
        <v>93.4</v>
      </c>
      <c r="X683" s="2" t="str">
        <f t="shared" si="211"/>
        <v/>
      </c>
      <c r="Y683" s="6">
        <f t="shared" si="199"/>
        <v>1176500</v>
      </c>
      <c r="Z683" s="6">
        <f t="shared" si="200"/>
        <v>0</v>
      </c>
      <c r="AA683" s="4">
        <f>SUM(P683:$P$1480)+$Z$25</f>
        <v>1780500.0000000007</v>
      </c>
      <c r="AB683" s="4">
        <f>SUM(V683:$W$1480)</f>
        <v>463147.1999999999</v>
      </c>
      <c r="AC683" s="4">
        <f t="shared" si="212"/>
        <v>604000.0000000007</v>
      </c>
    </row>
    <row r="684" spans="1:29" x14ac:dyDescent="0.15">
      <c r="A684" s="22">
        <v>3</v>
      </c>
      <c r="B684" s="1">
        <v>42135</v>
      </c>
      <c r="C684">
        <v>237.8</v>
      </c>
      <c r="D684">
        <v>241</v>
      </c>
      <c r="E684">
        <v>232.8</v>
      </c>
      <c r="F684">
        <v>233.5</v>
      </c>
      <c r="G684">
        <v>270644500</v>
      </c>
      <c r="H684" s="2">
        <f t="shared" si="201"/>
        <v>63195490750</v>
      </c>
      <c r="I684">
        <f t="shared" si="195"/>
        <v>-0.59999999999999432</v>
      </c>
      <c r="J684" t="str">
        <f t="shared" si="202"/>
        <v>高値超、安値超</v>
      </c>
      <c r="L684">
        <f t="shared" si="196"/>
        <v>-0.59999999999999432</v>
      </c>
      <c r="M684">
        <f t="shared" si="203"/>
        <v>-0.59999999999999432</v>
      </c>
      <c r="N684">
        <f t="shared" si="204"/>
        <v>0.59999999999999432</v>
      </c>
      <c r="O684" s="2">
        <f t="shared" si="197"/>
        <v>5000</v>
      </c>
      <c r="P684" s="2">
        <f t="shared" si="205"/>
        <v>-2999.9999999999718</v>
      </c>
      <c r="Q684" s="2">
        <f t="shared" si="198"/>
        <v>1170500</v>
      </c>
      <c r="R684" s="2" t="str">
        <f t="shared" si="206"/>
        <v>kai</v>
      </c>
      <c r="S684" s="2" t="str">
        <f t="shared" si="207"/>
        <v>uri</v>
      </c>
      <c r="T684" s="2" t="str">
        <f t="shared" si="208"/>
        <v>kai</v>
      </c>
      <c r="U684" s="2" t="str">
        <f t="shared" si="209"/>
        <v/>
      </c>
      <c r="V684" s="2" t="str">
        <f t="shared" si="210"/>
        <v/>
      </c>
      <c r="W684" s="2">
        <f t="shared" si="213"/>
        <v>93.64</v>
      </c>
      <c r="X684" s="2" t="str">
        <f t="shared" si="211"/>
        <v/>
      </c>
      <c r="Y684" s="6">
        <f t="shared" si="199"/>
        <v>1167500</v>
      </c>
      <c r="Z684" s="6">
        <f t="shared" si="200"/>
        <v>0</v>
      </c>
      <c r="AA684" s="4">
        <f>SUM(P684:$P$1480)+$Z$25</f>
        <v>1771500.0000000009</v>
      </c>
      <c r="AB684" s="4">
        <f>SUM(V684:$W$1480)</f>
        <v>463053.79999999987</v>
      </c>
      <c r="AC684" s="4">
        <f t="shared" si="212"/>
        <v>604000.00000000093</v>
      </c>
    </row>
    <row r="685" spans="1:29" x14ac:dyDescent="0.15">
      <c r="A685" s="22">
        <v>3</v>
      </c>
      <c r="B685" s="1">
        <v>42132</v>
      </c>
      <c r="C685">
        <v>226.6</v>
      </c>
      <c r="D685">
        <v>234.6</v>
      </c>
      <c r="E685">
        <v>226.3</v>
      </c>
      <c r="F685">
        <v>234.1</v>
      </c>
      <c r="G685">
        <v>345502600</v>
      </c>
      <c r="H685" s="2">
        <f t="shared" si="201"/>
        <v>80882158660</v>
      </c>
      <c r="I685">
        <f t="shared" si="195"/>
        <v>7.5</v>
      </c>
      <c r="J685" t="str">
        <f t="shared" si="202"/>
        <v>高値超、安値超</v>
      </c>
      <c r="L685">
        <f t="shared" si="196"/>
        <v>7.5</v>
      </c>
      <c r="M685">
        <f t="shared" si="203"/>
        <v>7.5</v>
      </c>
      <c r="N685">
        <f t="shared" si="204"/>
        <v>7.5</v>
      </c>
      <c r="O685" s="2">
        <f t="shared" si="197"/>
        <v>5000</v>
      </c>
      <c r="P685" s="2">
        <f t="shared" si="205"/>
        <v>37500</v>
      </c>
      <c r="Q685" s="2">
        <f t="shared" si="198"/>
        <v>1133000</v>
      </c>
      <c r="R685" s="2" t="str">
        <f t="shared" si="206"/>
        <v>kai</v>
      </c>
      <c r="S685" s="2" t="str">
        <f t="shared" si="207"/>
        <v>kai</v>
      </c>
      <c r="T685" s="2" t="str">
        <f t="shared" si="208"/>
        <v>kai</v>
      </c>
      <c r="U685" s="2">
        <f t="shared" si="209"/>
        <v>1133000</v>
      </c>
      <c r="V685" s="2">
        <f t="shared" si="210"/>
        <v>1512</v>
      </c>
      <c r="W685" s="2">
        <f t="shared" si="213"/>
        <v>181.28</v>
      </c>
      <c r="X685" s="2" t="str">
        <f t="shared" si="211"/>
        <v/>
      </c>
      <c r="Y685" s="6">
        <f t="shared" si="199"/>
        <v>1170500</v>
      </c>
      <c r="Z685" s="6">
        <f t="shared" si="200"/>
        <v>0</v>
      </c>
      <c r="AA685" s="4">
        <f>SUM(P685:$P$1480)+$Z$25</f>
        <v>1774500.0000000009</v>
      </c>
      <c r="AB685" s="4">
        <f>SUM(V685:$W$1480)</f>
        <v>462960.15999999986</v>
      </c>
      <c r="AC685" s="4">
        <f t="shared" si="212"/>
        <v>604000.00000000093</v>
      </c>
    </row>
    <row r="686" spans="1:29" x14ac:dyDescent="0.15">
      <c r="A686" s="22">
        <v>3</v>
      </c>
      <c r="B686" s="1">
        <v>42131</v>
      </c>
      <c r="C686">
        <v>224.7</v>
      </c>
      <c r="D686">
        <v>227.2</v>
      </c>
      <c r="E686">
        <v>224.4</v>
      </c>
      <c r="F686">
        <v>226.6</v>
      </c>
      <c r="G686">
        <v>166170800</v>
      </c>
      <c r="H686" s="2">
        <f t="shared" si="201"/>
        <v>37654303280</v>
      </c>
      <c r="I686">
        <f t="shared" si="195"/>
        <v>0.29999999999998295</v>
      </c>
      <c r="J686" t="str">
        <f t="shared" si="202"/>
        <v/>
      </c>
      <c r="L686">
        <f t="shared" si="196"/>
        <v>-0.29999999999998295</v>
      </c>
      <c r="M686">
        <f t="shared" si="203"/>
        <v>-0.29999999999998295</v>
      </c>
      <c r="N686">
        <f t="shared" si="204"/>
        <v>0.29999999999998295</v>
      </c>
      <c r="O686" s="2">
        <f t="shared" si="197"/>
        <v>5000</v>
      </c>
      <c r="P686" s="2">
        <f t="shared" si="205"/>
        <v>-1499.9999999999147</v>
      </c>
      <c r="Q686" s="2">
        <f t="shared" si="198"/>
        <v>1131500</v>
      </c>
      <c r="R686" s="2" t="str">
        <f t="shared" si="206"/>
        <v>uri</v>
      </c>
      <c r="S686" s="2" t="str">
        <f t="shared" si="207"/>
        <v>kai</v>
      </c>
      <c r="T686" s="2" t="str">
        <f t="shared" si="208"/>
        <v>uri</v>
      </c>
      <c r="U686" s="2" t="str">
        <f t="shared" si="209"/>
        <v/>
      </c>
      <c r="V686" s="2" t="str">
        <f t="shared" si="210"/>
        <v/>
      </c>
      <c r="W686" s="2" t="str">
        <f t="shared" si="213"/>
        <v/>
      </c>
      <c r="X686" s="2">
        <f t="shared" si="211"/>
        <v>90.52</v>
      </c>
      <c r="Y686" s="6">
        <f t="shared" si="199"/>
        <v>1133000</v>
      </c>
      <c r="Z686" s="6">
        <f t="shared" si="200"/>
        <v>0</v>
      </c>
      <c r="AA686" s="4">
        <f>SUM(P686:$P$1480)+$Z$25</f>
        <v>1737000.0000000007</v>
      </c>
      <c r="AB686" s="4">
        <f>SUM(V686:$W$1480)</f>
        <v>461266.87999999989</v>
      </c>
      <c r="AC686" s="4">
        <f t="shared" si="212"/>
        <v>604000.0000000007</v>
      </c>
    </row>
    <row r="687" spans="1:29" x14ac:dyDescent="0.15">
      <c r="A687" s="22">
        <v>3</v>
      </c>
      <c r="B687" s="1">
        <v>42125</v>
      </c>
      <c r="C687">
        <v>226.7</v>
      </c>
      <c r="D687">
        <v>227.6</v>
      </c>
      <c r="E687">
        <v>223.1</v>
      </c>
      <c r="F687">
        <v>226.3</v>
      </c>
      <c r="G687">
        <v>180433300</v>
      </c>
      <c r="H687" s="2">
        <f t="shared" si="201"/>
        <v>40832055790</v>
      </c>
      <c r="I687">
        <f t="shared" si="195"/>
        <v>-2.3999999999999773</v>
      </c>
      <c r="J687" t="str">
        <f t="shared" si="202"/>
        <v>高値割、安値割</v>
      </c>
      <c r="L687">
        <f t="shared" si="196"/>
        <v>2.3999999999999773</v>
      </c>
      <c r="M687">
        <f t="shared" si="203"/>
        <v>2.3999999999999773</v>
      </c>
      <c r="N687">
        <f t="shared" si="204"/>
        <v>-2.3999999999999773</v>
      </c>
      <c r="O687" s="2">
        <f t="shared" si="197"/>
        <v>5000</v>
      </c>
      <c r="P687" s="2">
        <f t="shared" si="205"/>
        <v>11999.999999999887</v>
      </c>
      <c r="Q687" s="2">
        <f t="shared" si="198"/>
        <v>1143500</v>
      </c>
      <c r="R687" s="2" t="str">
        <f t="shared" si="206"/>
        <v>uri</v>
      </c>
      <c r="S687" s="2" t="str">
        <f t="shared" si="207"/>
        <v>kai</v>
      </c>
      <c r="T687" s="2" t="str">
        <f t="shared" si="208"/>
        <v>uri</v>
      </c>
      <c r="U687" s="2">
        <f t="shared" si="209"/>
        <v>1143500</v>
      </c>
      <c r="V687" s="2">
        <f t="shared" si="210"/>
        <v>1512</v>
      </c>
      <c r="W687" s="2" t="str">
        <f t="shared" si="213"/>
        <v/>
      </c>
      <c r="X687" s="2">
        <f t="shared" si="211"/>
        <v>182.96</v>
      </c>
      <c r="Y687" s="6">
        <f t="shared" si="199"/>
        <v>1131500</v>
      </c>
      <c r="Z687" s="6">
        <f t="shared" si="200"/>
        <v>0</v>
      </c>
      <c r="AA687" s="4">
        <f>SUM(P687:$P$1480)+$Z$25</f>
        <v>1738500.0000000005</v>
      </c>
      <c r="AB687" s="4">
        <f>SUM(V687:$W$1480)</f>
        <v>461266.87999999989</v>
      </c>
      <c r="AC687" s="4">
        <f t="shared" si="212"/>
        <v>607000.00000000047</v>
      </c>
    </row>
    <row r="688" spans="1:29" x14ac:dyDescent="0.15">
      <c r="A688" s="22">
        <v>3</v>
      </c>
      <c r="B688" s="1">
        <v>42124</v>
      </c>
      <c r="C688">
        <v>230.3</v>
      </c>
      <c r="D688">
        <v>231.3</v>
      </c>
      <c r="E688">
        <v>227.1</v>
      </c>
      <c r="F688">
        <v>228.7</v>
      </c>
      <c r="G688">
        <v>190974300</v>
      </c>
      <c r="H688" s="2">
        <f t="shared" si="201"/>
        <v>43675822410</v>
      </c>
      <c r="I688">
        <f t="shared" si="195"/>
        <v>-3</v>
      </c>
      <c r="J688" t="str">
        <f t="shared" si="202"/>
        <v>高値割、安値割</v>
      </c>
      <c r="L688">
        <f t="shared" si="196"/>
        <v>-3</v>
      </c>
      <c r="M688">
        <f t="shared" si="203"/>
        <v>-3</v>
      </c>
      <c r="N688">
        <f t="shared" si="204"/>
        <v>-3</v>
      </c>
      <c r="O688" s="2">
        <f t="shared" si="197"/>
        <v>5000</v>
      </c>
      <c r="P688" s="2">
        <f t="shared" si="205"/>
        <v>-15000</v>
      </c>
      <c r="Q688" s="2">
        <f t="shared" si="198"/>
        <v>1158500</v>
      </c>
      <c r="R688" s="2" t="str">
        <f t="shared" si="206"/>
        <v>kai</v>
      </c>
      <c r="S688" s="2" t="str">
        <f t="shared" si="207"/>
        <v>kai</v>
      </c>
      <c r="T688" s="2" t="str">
        <f t="shared" si="208"/>
        <v>kai</v>
      </c>
      <c r="U688" s="2">
        <f t="shared" si="209"/>
        <v>1158500</v>
      </c>
      <c r="V688" s="2">
        <f t="shared" si="210"/>
        <v>1512</v>
      </c>
      <c r="W688" s="2">
        <f t="shared" si="213"/>
        <v>185.36</v>
      </c>
      <c r="X688" s="2" t="str">
        <f t="shared" si="211"/>
        <v/>
      </c>
      <c r="Y688" s="6">
        <f t="shared" si="199"/>
        <v>1143500</v>
      </c>
      <c r="Z688" s="6">
        <f t="shared" si="200"/>
        <v>0</v>
      </c>
      <c r="AA688" s="4">
        <f>SUM(P688:$P$1480)+$Z$25</f>
        <v>1726500.0000000007</v>
      </c>
      <c r="AB688" s="4">
        <f>SUM(V688:$W$1480)</f>
        <v>459754.87999999989</v>
      </c>
      <c r="AC688" s="4">
        <f t="shared" si="212"/>
        <v>583000.0000000007</v>
      </c>
    </row>
    <row r="689" spans="1:29" x14ac:dyDescent="0.15">
      <c r="A689" s="22">
        <v>3</v>
      </c>
      <c r="B689" s="1">
        <v>42122</v>
      </c>
      <c r="C689">
        <v>231</v>
      </c>
      <c r="D689">
        <v>231.7</v>
      </c>
      <c r="E689">
        <v>229.9</v>
      </c>
      <c r="F689">
        <v>231.7</v>
      </c>
      <c r="G689">
        <v>128961700</v>
      </c>
      <c r="H689" s="2">
        <f t="shared" si="201"/>
        <v>29880425890</v>
      </c>
      <c r="I689">
        <f t="shared" si="195"/>
        <v>1.3999999999999773</v>
      </c>
      <c r="J689" t="str">
        <f t="shared" si="202"/>
        <v/>
      </c>
      <c r="L689">
        <f t="shared" si="196"/>
        <v>-1.3999999999999773</v>
      </c>
      <c r="M689">
        <f t="shared" si="203"/>
        <v>-1.3999999999999773</v>
      </c>
      <c r="N689">
        <f t="shared" si="204"/>
        <v>1.3999999999999773</v>
      </c>
      <c r="O689" s="2">
        <f t="shared" si="197"/>
        <v>5000</v>
      </c>
      <c r="P689" s="2">
        <f t="shared" si="205"/>
        <v>-6999.9999999998863</v>
      </c>
      <c r="Q689" s="2">
        <f t="shared" si="198"/>
        <v>1151500</v>
      </c>
      <c r="R689" s="2" t="str">
        <f t="shared" si="206"/>
        <v>uri</v>
      </c>
      <c r="S689" s="2" t="str">
        <f t="shared" si="207"/>
        <v>kai</v>
      </c>
      <c r="T689" s="2" t="str">
        <f t="shared" si="208"/>
        <v>uri</v>
      </c>
      <c r="U689" s="2">
        <f t="shared" si="209"/>
        <v>1151500</v>
      </c>
      <c r="V689" s="2">
        <f t="shared" si="210"/>
        <v>1512</v>
      </c>
      <c r="W689" s="2" t="str">
        <f t="shared" si="213"/>
        <v/>
      </c>
      <c r="X689" s="2">
        <f t="shared" si="211"/>
        <v>184.24</v>
      </c>
      <c r="Y689" s="6">
        <f t="shared" si="199"/>
        <v>1158500</v>
      </c>
      <c r="Z689" s="6">
        <f t="shared" si="200"/>
        <v>0</v>
      </c>
      <c r="AA689" s="4">
        <f>SUM(P689:$P$1480)+$Z$25</f>
        <v>1741500.0000000007</v>
      </c>
      <c r="AB689" s="4">
        <f>SUM(V689:$W$1480)</f>
        <v>458057.51999999984</v>
      </c>
      <c r="AC689" s="4">
        <f t="shared" si="212"/>
        <v>583000.0000000007</v>
      </c>
    </row>
    <row r="690" spans="1:29" x14ac:dyDescent="0.15">
      <c r="A690" s="22">
        <v>3</v>
      </c>
      <c r="B690" s="1">
        <v>42121</v>
      </c>
      <c r="C690">
        <v>231.1</v>
      </c>
      <c r="D690">
        <v>232</v>
      </c>
      <c r="E690">
        <v>229</v>
      </c>
      <c r="F690">
        <v>230.3</v>
      </c>
      <c r="G690">
        <v>136337000</v>
      </c>
      <c r="H690" s="2">
        <f t="shared" si="201"/>
        <v>31398411100</v>
      </c>
      <c r="I690">
        <f t="shared" si="195"/>
        <v>-0.39999999999997726</v>
      </c>
      <c r="J690" t="str">
        <f t="shared" si="202"/>
        <v>高値割、安値割</v>
      </c>
      <c r="L690">
        <f t="shared" si="196"/>
        <v>-0.39999999999997726</v>
      </c>
      <c r="M690">
        <f t="shared" si="203"/>
        <v>-0.39999999999997726</v>
      </c>
      <c r="N690">
        <f t="shared" si="204"/>
        <v>-0.39999999999997726</v>
      </c>
      <c r="O690" s="2">
        <f t="shared" si="197"/>
        <v>5000</v>
      </c>
      <c r="P690" s="2">
        <f t="shared" si="205"/>
        <v>-1999.9999999998863</v>
      </c>
      <c r="Q690" s="2">
        <f t="shared" si="198"/>
        <v>1153500</v>
      </c>
      <c r="R690" s="2" t="str">
        <f t="shared" si="206"/>
        <v>kai</v>
      </c>
      <c r="S690" s="2" t="str">
        <f t="shared" si="207"/>
        <v>kai</v>
      </c>
      <c r="T690" s="2" t="str">
        <f t="shared" si="208"/>
        <v>kai</v>
      </c>
      <c r="U690" s="2" t="str">
        <f t="shared" si="209"/>
        <v/>
      </c>
      <c r="V690" s="2" t="str">
        <f t="shared" si="210"/>
        <v/>
      </c>
      <c r="W690" s="2">
        <f t="shared" si="213"/>
        <v>92.28</v>
      </c>
      <c r="X690" s="2" t="str">
        <f t="shared" si="211"/>
        <v/>
      </c>
      <c r="Y690" s="6">
        <f t="shared" si="199"/>
        <v>1151500</v>
      </c>
      <c r="Z690" s="6">
        <f t="shared" si="200"/>
        <v>0</v>
      </c>
      <c r="AA690" s="4">
        <f>SUM(P690:$P$1480)+$Z$25</f>
        <v>1748500.0000000007</v>
      </c>
      <c r="AB690" s="4">
        <f>SUM(V690:$W$1480)</f>
        <v>456545.51999999984</v>
      </c>
      <c r="AC690" s="4">
        <f t="shared" si="212"/>
        <v>597000.0000000007</v>
      </c>
    </row>
    <row r="691" spans="1:29" x14ac:dyDescent="0.15">
      <c r="A691" s="22">
        <v>3</v>
      </c>
      <c r="B691" s="1">
        <v>42118</v>
      </c>
      <c r="C691">
        <v>232.2</v>
      </c>
      <c r="D691">
        <v>233.6</v>
      </c>
      <c r="E691">
        <v>230</v>
      </c>
      <c r="F691">
        <v>230.7</v>
      </c>
      <c r="G691">
        <v>186000200</v>
      </c>
      <c r="H691" s="2">
        <f t="shared" si="201"/>
        <v>42910246140</v>
      </c>
      <c r="I691">
        <f t="shared" si="195"/>
        <v>-1.5</v>
      </c>
      <c r="J691" t="str">
        <f t="shared" si="202"/>
        <v/>
      </c>
      <c r="L691">
        <f t="shared" si="196"/>
        <v>-1.5</v>
      </c>
      <c r="M691">
        <f t="shared" si="203"/>
        <v>-1.5</v>
      </c>
      <c r="N691">
        <f t="shared" si="204"/>
        <v>1.5</v>
      </c>
      <c r="O691" s="2">
        <f t="shared" si="197"/>
        <v>5000</v>
      </c>
      <c r="P691" s="2">
        <f t="shared" si="205"/>
        <v>-7500</v>
      </c>
      <c r="Q691" s="2">
        <f t="shared" si="198"/>
        <v>1161000</v>
      </c>
      <c r="R691" s="2" t="str">
        <f t="shared" si="206"/>
        <v>kai</v>
      </c>
      <c r="S691" s="2" t="str">
        <f t="shared" si="207"/>
        <v>uri</v>
      </c>
      <c r="T691" s="2" t="str">
        <f t="shared" si="208"/>
        <v>kai</v>
      </c>
      <c r="U691" s="2" t="str">
        <f t="shared" si="209"/>
        <v/>
      </c>
      <c r="V691" s="2" t="str">
        <f t="shared" si="210"/>
        <v/>
      </c>
      <c r="W691" s="2">
        <f t="shared" si="213"/>
        <v>92.88</v>
      </c>
      <c r="X691" s="2" t="str">
        <f t="shared" si="211"/>
        <v/>
      </c>
      <c r="Y691" s="6">
        <f t="shared" si="199"/>
        <v>1153500</v>
      </c>
      <c r="Z691" s="6">
        <f t="shared" si="200"/>
        <v>0</v>
      </c>
      <c r="AA691" s="4">
        <f>SUM(P691:$P$1480)+$Z$25</f>
        <v>1750500.0000000005</v>
      </c>
      <c r="AB691" s="4">
        <f>SUM(V691:$W$1480)</f>
        <v>456453.23999999987</v>
      </c>
      <c r="AC691" s="4">
        <f t="shared" si="212"/>
        <v>597000.00000000047</v>
      </c>
    </row>
    <row r="692" spans="1:29" x14ac:dyDescent="0.15">
      <c r="A692" s="22">
        <v>3</v>
      </c>
      <c r="B692" s="1">
        <v>42117</v>
      </c>
      <c r="C692">
        <v>235</v>
      </c>
      <c r="D692">
        <v>236.6</v>
      </c>
      <c r="E692">
        <v>229.7</v>
      </c>
      <c r="F692">
        <v>232.2</v>
      </c>
      <c r="G692">
        <v>300413400</v>
      </c>
      <c r="H692" s="2">
        <f t="shared" si="201"/>
        <v>69755991480</v>
      </c>
      <c r="I692">
        <f t="shared" si="195"/>
        <v>-0.30000000000001137</v>
      </c>
      <c r="J692" t="str">
        <f t="shared" si="202"/>
        <v>高値超、安値超</v>
      </c>
      <c r="L692">
        <f t="shared" si="196"/>
        <v>-0.30000000000001137</v>
      </c>
      <c r="M692">
        <f t="shared" si="203"/>
        <v>-0.30000000000001137</v>
      </c>
      <c r="N692">
        <f t="shared" si="204"/>
        <v>0.30000000000001137</v>
      </c>
      <c r="O692" s="2">
        <f t="shared" si="197"/>
        <v>5000</v>
      </c>
      <c r="P692" s="2">
        <f t="shared" si="205"/>
        <v>-1500.0000000000568</v>
      </c>
      <c r="Q692" s="2">
        <f t="shared" si="198"/>
        <v>1162500</v>
      </c>
      <c r="R692" s="2" t="str">
        <f t="shared" si="206"/>
        <v>kai</v>
      </c>
      <c r="S692" s="2" t="str">
        <f t="shared" si="207"/>
        <v>uri</v>
      </c>
      <c r="T692" s="2" t="str">
        <f t="shared" si="208"/>
        <v>kai</v>
      </c>
      <c r="U692" s="2" t="str">
        <f t="shared" si="209"/>
        <v/>
      </c>
      <c r="V692" s="2" t="str">
        <f t="shared" si="210"/>
        <v/>
      </c>
      <c r="W692" s="2">
        <f t="shared" si="213"/>
        <v>93</v>
      </c>
      <c r="X692" s="2" t="str">
        <f t="shared" si="211"/>
        <v/>
      </c>
      <c r="Y692" s="6">
        <f t="shared" si="199"/>
        <v>1161000</v>
      </c>
      <c r="Z692" s="6">
        <f t="shared" si="200"/>
        <v>0</v>
      </c>
      <c r="AA692" s="4">
        <f>SUM(P692:$P$1480)+$Z$25</f>
        <v>1758000.0000000005</v>
      </c>
      <c r="AB692" s="4">
        <f>SUM(V692:$W$1480)</f>
        <v>456360.35999999987</v>
      </c>
      <c r="AC692" s="4">
        <f t="shared" si="212"/>
        <v>597000.00000000047</v>
      </c>
    </row>
    <row r="693" spans="1:29" x14ac:dyDescent="0.15">
      <c r="A693" s="22">
        <v>3</v>
      </c>
      <c r="B693" s="1">
        <v>42116</v>
      </c>
      <c r="C693">
        <v>227.5</v>
      </c>
      <c r="D693">
        <v>233.9</v>
      </c>
      <c r="E693">
        <v>227.5</v>
      </c>
      <c r="F693">
        <v>232.5</v>
      </c>
      <c r="G693">
        <v>523441200</v>
      </c>
      <c r="H693" s="2">
        <f t="shared" si="201"/>
        <v>121700079000</v>
      </c>
      <c r="I693">
        <f t="shared" si="195"/>
        <v>5.6999999999999886</v>
      </c>
      <c r="J693" t="str">
        <f t="shared" si="202"/>
        <v>高値超、安値超</v>
      </c>
      <c r="L693">
        <f t="shared" si="196"/>
        <v>5.6999999999999886</v>
      </c>
      <c r="M693">
        <f t="shared" si="203"/>
        <v>5.6999999999999886</v>
      </c>
      <c r="N693">
        <f t="shared" si="204"/>
        <v>-5.6999999999999886</v>
      </c>
      <c r="O693" s="2">
        <f t="shared" si="197"/>
        <v>5000</v>
      </c>
      <c r="P693" s="2">
        <f t="shared" si="205"/>
        <v>28499.999999999942</v>
      </c>
      <c r="Q693" s="2">
        <f t="shared" si="198"/>
        <v>1134000</v>
      </c>
      <c r="R693" s="2" t="str">
        <f t="shared" si="206"/>
        <v>kai</v>
      </c>
      <c r="S693" s="2" t="str">
        <f t="shared" si="207"/>
        <v>uri</v>
      </c>
      <c r="T693" s="2" t="str">
        <f t="shared" si="208"/>
        <v>kai</v>
      </c>
      <c r="U693" s="2" t="str">
        <f t="shared" si="209"/>
        <v/>
      </c>
      <c r="V693" s="2" t="str">
        <f t="shared" si="210"/>
        <v/>
      </c>
      <c r="W693" s="2">
        <f t="shared" si="213"/>
        <v>90.72</v>
      </c>
      <c r="X693" s="2" t="str">
        <f t="shared" si="211"/>
        <v/>
      </c>
      <c r="Y693" s="6">
        <f t="shared" si="199"/>
        <v>1162500</v>
      </c>
      <c r="Z693" s="6">
        <f t="shared" si="200"/>
        <v>0</v>
      </c>
      <c r="AA693" s="4">
        <f>SUM(P693:$P$1480)+$Z$25</f>
        <v>1759500.0000000007</v>
      </c>
      <c r="AB693" s="4">
        <f>SUM(V693:$W$1480)</f>
        <v>456267.35999999987</v>
      </c>
      <c r="AC693" s="4">
        <f t="shared" si="212"/>
        <v>597000.0000000007</v>
      </c>
    </row>
    <row r="694" spans="1:29" x14ac:dyDescent="0.15">
      <c r="A694" s="22">
        <v>3</v>
      </c>
      <c r="B694" s="1">
        <v>42115</v>
      </c>
      <c r="C694">
        <v>224.1</v>
      </c>
      <c r="D694">
        <v>227.3</v>
      </c>
      <c r="E694">
        <v>223.6</v>
      </c>
      <c r="F694">
        <v>226.8</v>
      </c>
      <c r="G694">
        <v>360347600</v>
      </c>
      <c r="H694" s="2">
        <f t="shared" si="201"/>
        <v>81726835680</v>
      </c>
      <c r="I694">
        <f t="shared" si="195"/>
        <v>3.9000000000000057</v>
      </c>
      <c r="J694" t="str">
        <f t="shared" si="202"/>
        <v>高値超、安値超</v>
      </c>
      <c r="L694">
        <f t="shared" si="196"/>
        <v>3.9000000000000057</v>
      </c>
      <c r="M694">
        <f t="shared" si="203"/>
        <v>3.9000000000000057</v>
      </c>
      <c r="N694">
        <f t="shared" si="204"/>
        <v>3.9000000000000057</v>
      </c>
      <c r="O694" s="2">
        <f t="shared" si="197"/>
        <v>5000</v>
      </c>
      <c r="P694" s="2">
        <f t="shared" si="205"/>
        <v>19500.000000000029</v>
      </c>
      <c r="Q694" s="2">
        <f t="shared" si="198"/>
        <v>1114500</v>
      </c>
      <c r="R694" s="2" t="str">
        <f t="shared" si="206"/>
        <v>kai</v>
      </c>
      <c r="S694" s="2" t="str">
        <f t="shared" si="207"/>
        <v>kai</v>
      </c>
      <c r="T694" s="2" t="str">
        <f t="shared" si="208"/>
        <v>kai</v>
      </c>
      <c r="U694" s="2" t="str">
        <f t="shared" si="209"/>
        <v/>
      </c>
      <c r="V694" s="2" t="str">
        <f t="shared" si="210"/>
        <v/>
      </c>
      <c r="W694" s="2">
        <f t="shared" si="213"/>
        <v>89.16</v>
      </c>
      <c r="X694" s="2" t="str">
        <f t="shared" si="211"/>
        <v/>
      </c>
      <c r="Y694" s="6">
        <f t="shared" si="199"/>
        <v>1134000</v>
      </c>
      <c r="Z694" s="6">
        <f t="shared" si="200"/>
        <v>0</v>
      </c>
      <c r="AA694" s="4">
        <f>SUM(P694:$P$1480)+$Z$25</f>
        <v>1731000.0000000007</v>
      </c>
      <c r="AB694" s="4">
        <f>SUM(V694:$W$1480)</f>
        <v>456176.63999999984</v>
      </c>
      <c r="AC694" s="4">
        <f t="shared" si="212"/>
        <v>597000.0000000007</v>
      </c>
    </row>
    <row r="695" spans="1:29" x14ac:dyDescent="0.15">
      <c r="A695" s="22">
        <v>3</v>
      </c>
      <c r="B695" s="1">
        <v>42114</v>
      </c>
      <c r="C695">
        <v>219.9</v>
      </c>
      <c r="D695">
        <v>224.9</v>
      </c>
      <c r="E695">
        <v>219.1</v>
      </c>
      <c r="F695">
        <v>222.9</v>
      </c>
      <c r="G695">
        <v>271994000</v>
      </c>
      <c r="H695" s="2">
        <f t="shared" si="201"/>
        <v>60627462600</v>
      </c>
      <c r="I695">
        <f t="shared" si="195"/>
        <v>0.30000000000001137</v>
      </c>
      <c r="J695" t="str">
        <f t="shared" si="202"/>
        <v/>
      </c>
      <c r="L695">
        <f t="shared" si="196"/>
        <v>0.30000000000001137</v>
      </c>
      <c r="M695">
        <f t="shared" si="203"/>
        <v>0.30000000000001137</v>
      </c>
      <c r="N695">
        <f t="shared" si="204"/>
        <v>-0.30000000000001137</v>
      </c>
      <c r="O695" s="2">
        <f t="shared" si="197"/>
        <v>5000</v>
      </c>
      <c r="P695" s="2">
        <f t="shared" si="205"/>
        <v>1500.0000000000568</v>
      </c>
      <c r="Q695" s="2">
        <f t="shared" si="198"/>
        <v>1113000</v>
      </c>
      <c r="R695" s="2" t="str">
        <f t="shared" si="206"/>
        <v>kai</v>
      </c>
      <c r="S695" s="2" t="str">
        <f t="shared" si="207"/>
        <v>uri</v>
      </c>
      <c r="T695" s="2" t="str">
        <f t="shared" si="208"/>
        <v>kai</v>
      </c>
      <c r="U695" s="2" t="str">
        <f t="shared" si="209"/>
        <v/>
      </c>
      <c r="V695" s="2" t="str">
        <f t="shared" si="210"/>
        <v/>
      </c>
      <c r="W695" s="2">
        <f t="shared" si="213"/>
        <v>89.04</v>
      </c>
      <c r="X695" s="2" t="str">
        <f t="shared" si="211"/>
        <v/>
      </c>
      <c r="Y695" s="6">
        <f t="shared" si="199"/>
        <v>1114500</v>
      </c>
      <c r="Z695" s="6">
        <f t="shared" si="200"/>
        <v>0</v>
      </c>
      <c r="AA695" s="4">
        <f>SUM(P695:$P$1480)+$Z$25</f>
        <v>1711500.0000000007</v>
      </c>
      <c r="AB695" s="4">
        <f>SUM(V695:$W$1480)</f>
        <v>456087.47999999986</v>
      </c>
      <c r="AC695" s="4">
        <f t="shared" si="212"/>
        <v>597000.0000000007</v>
      </c>
    </row>
    <row r="696" spans="1:29" x14ac:dyDescent="0.15">
      <c r="A696" s="22">
        <v>3</v>
      </c>
      <c r="B696" s="1">
        <v>42111</v>
      </c>
      <c r="C696">
        <v>220.6</v>
      </c>
      <c r="D696">
        <v>224.2</v>
      </c>
      <c r="E696">
        <v>219.8</v>
      </c>
      <c r="F696">
        <v>222.6</v>
      </c>
      <c r="G696">
        <v>282139100</v>
      </c>
      <c r="H696" s="2">
        <f t="shared" si="201"/>
        <v>62804163660</v>
      </c>
      <c r="I696">
        <f t="shared" si="195"/>
        <v>1.9000000000000057</v>
      </c>
      <c r="J696" t="str">
        <f t="shared" si="202"/>
        <v>高値超、安値超</v>
      </c>
      <c r="L696">
        <f t="shared" si="196"/>
        <v>1.9000000000000057</v>
      </c>
      <c r="M696">
        <f t="shared" si="203"/>
        <v>1.9000000000000057</v>
      </c>
      <c r="N696">
        <f t="shared" si="204"/>
        <v>-1.9000000000000057</v>
      </c>
      <c r="O696" s="2">
        <f t="shared" si="197"/>
        <v>5000</v>
      </c>
      <c r="P696" s="2">
        <f t="shared" si="205"/>
        <v>9500.0000000000291</v>
      </c>
      <c r="Q696" s="2">
        <f t="shared" si="198"/>
        <v>1103500</v>
      </c>
      <c r="R696" s="2" t="str">
        <f t="shared" si="206"/>
        <v>kai</v>
      </c>
      <c r="S696" s="2" t="str">
        <f t="shared" si="207"/>
        <v>uri</v>
      </c>
      <c r="T696" s="2" t="str">
        <f t="shared" si="208"/>
        <v>kai</v>
      </c>
      <c r="U696" s="2" t="str">
        <f t="shared" si="209"/>
        <v/>
      </c>
      <c r="V696" s="2" t="str">
        <f t="shared" si="210"/>
        <v/>
      </c>
      <c r="W696" s="2">
        <f t="shared" si="213"/>
        <v>88.28</v>
      </c>
      <c r="X696" s="2" t="str">
        <f t="shared" si="211"/>
        <v/>
      </c>
      <c r="Y696" s="6">
        <f t="shared" si="199"/>
        <v>1113000</v>
      </c>
      <c r="Z696" s="6">
        <f t="shared" si="200"/>
        <v>0</v>
      </c>
      <c r="AA696" s="4">
        <f>SUM(P696:$P$1480)+$Z$25</f>
        <v>1710000.0000000005</v>
      </c>
      <c r="AB696" s="4">
        <f>SUM(V696:$W$1480)</f>
        <v>455998.43999999983</v>
      </c>
      <c r="AC696" s="4">
        <f t="shared" si="212"/>
        <v>597000.00000000047</v>
      </c>
    </row>
    <row r="697" spans="1:29" x14ac:dyDescent="0.15">
      <c r="A697" s="22">
        <v>3</v>
      </c>
      <c r="B697" s="1">
        <v>42110</v>
      </c>
      <c r="C697">
        <v>213.2</v>
      </c>
      <c r="D697">
        <v>221</v>
      </c>
      <c r="E697">
        <v>213.1</v>
      </c>
      <c r="F697">
        <v>220.7</v>
      </c>
      <c r="G697">
        <v>248759700</v>
      </c>
      <c r="H697" s="2">
        <f t="shared" si="201"/>
        <v>54901265790</v>
      </c>
      <c r="I697">
        <f t="shared" si="195"/>
        <v>7.5999999999999943</v>
      </c>
      <c r="J697" t="str">
        <f t="shared" si="202"/>
        <v>高値超、安値超</v>
      </c>
      <c r="L697">
        <f t="shared" si="196"/>
        <v>7.5999999999999943</v>
      </c>
      <c r="M697">
        <f t="shared" si="203"/>
        <v>7.5999999999999943</v>
      </c>
      <c r="N697">
        <f t="shared" si="204"/>
        <v>7.5999999999999943</v>
      </c>
      <c r="O697" s="2">
        <f t="shared" si="197"/>
        <v>5000</v>
      </c>
      <c r="P697" s="2">
        <f t="shared" si="205"/>
        <v>37999.999999999971</v>
      </c>
      <c r="Q697" s="2">
        <f t="shared" si="198"/>
        <v>1065500</v>
      </c>
      <c r="R697" s="2" t="str">
        <f t="shared" si="206"/>
        <v>kai</v>
      </c>
      <c r="S697" s="2" t="str">
        <f t="shared" si="207"/>
        <v>kai</v>
      </c>
      <c r="T697" s="2" t="str">
        <f t="shared" si="208"/>
        <v>kai</v>
      </c>
      <c r="U697" s="2" t="str">
        <f t="shared" si="209"/>
        <v/>
      </c>
      <c r="V697" s="2" t="str">
        <f t="shared" si="210"/>
        <v/>
      </c>
      <c r="W697" s="2">
        <f t="shared" si="213"/>
        <v>85.24</v>
      </c>
      <c r="X697" s="2" t="str">
        <f t="shared" si="211"/>
        <v/>
      </c>
      <c r="Y697" s="6">
        <f t="shared" si="199"/>
        <v>1103500</v>
      </c>
      <c r="Z697" s="6">
        <f t="shared" si="200"/>
        <v>0</v>
      </c>
      <c r="AA697" s="4">
        <f>SUM(P697:$P$1480)+$Z$25</f>
        <v>1700500.0000000005</v>
      </c>
      <c r="AB697" s="4">
        <f>SUM(V697:$W$1480)</f>
        <v>455910.15999999986</v>
      </c>
      <c r="AC697" s="4">
        <f t="shared" si="212"/>
        <v>597000.00000000047</v>
      </c>
    </row>
    <row r="698" spans="1:29" x14ac:dyDescent="0.15">
      <c r="A698" s="22">
        <v>3</v>
      </c>
      <c r="B698" s="1">
        <v>42109</v>
      </c>
      <c r="C698">
        <v>212.8</v>
      </c>
      <c r="D698">
        <v>214.2</v>
      </c>
      <c r="E698">
        <v>212.7</v>
      </c>
      <c r="F698">
        <v>213.1</v>
      </c>
      <c r="G698">
        <v>85136800</v>
      </c>
      <c r="H698" s="2">
        <f t="shared" si="201"/>
        <v>18142652080</v>
      </c>
      <c r="I698">
        <f t="shared" si="195"/>
        <v>-0.80000000000001137</v>
      </c>
      <c r="J698" t="str">
        <f t="shared" si="202"/>
        <v/>
      </c>
      <c r="L698">
        <f t="shared" si="196"/>
        <v>-0.80000000000001137</v>
      </c>
      <c r="M698">
        <f t="shared" si="203"/>
        <v>-0.80000000000001137</v>
      </c>
      <c r="N698">
        <f t="shared" si="204"/>
        <v>0.80000000000001137</v>
      </c>
      <c r="O698" s="2">
        <f t="shared" si="197"/>
        <v>5000</v>
      </c>
      <c r="P698" s="2">
        <f t="shared" si="205"/>
        <v>-4000.0000000000568</v>
      </c>
      <c r="Q698" s="2">
        <f t="shared" si="198"/>
        <v>1069500</v>
      </c>
      <c r="R698" s="2" t="str">
        <f t="shared" si="206"/>
        <v>kai</v>
      </c>
      <c r="S698" s="2" t="str">
        <f t="shared" si="207"/>
        <v>uri</v>
      </c>
      <c r="T698" s="2" t="str">
        <f t="shared" si="208"/>
        <v>kai</v>
      </c>
      <c r="U698" s="2">
        <f t="shared" si="209"/>
        <v>1069500</v>
      </c>
      <c r="V698" s="2">
        <f t="shared" si="210"/>
        <v>1512</v>
      </c>
      <c r="W698" s="2">
        <f t="shared" si="213"/>
        <v>171.12</v>
      </c>
      <c r="X698" s="2" t="str">
        <f t="shared" si="211"/>
        <v/>
      </c>
      <c r="Y698" s="6">
        <f t="shared" si="199"/>
        <v>1065500</v>
      </c>
      <c r="Z698" s="6">
        <f t="shared" si="200"/>
        <v>0</v>
      </c>
      <c r="AA698" s="4">
        <f>SUM(P698:$P$1480)+$Z$25</f>
        <v>1662500.0000000007</v>
      </c>
      <c r="AB698" s="4">
        <f>SUM(V698:$W$1480)</f>
        <v>455824.91999999981</v>
      </c>
      <c r="AC698" s="4">
        <f t="shared" si="212"/>
        <v>597000.0000000007</v>
      </c>
    </row>
    <row r="699" spans="1:29" x14ac:dyDescent="0.15">
      <c r="A699" s="22">
        <v>3</v>
      </c>
      <c r="B699" s="1">
        <v>42108</v>
      </c>
      <c r="C699">
        <v>213.6</v>
      </c>
      <c r="D699">
        <v>214.3</v>
      </c>
      <c r="E699">
        <v>212.5</v>
      </c>
      <c r="F699">
        <v>213.9</v>
      </c>
      <c r="G699">
        <v>89913100</v>
      </c>
      <c r="H699" s="2">
        <f t="shared" si="201"/>
        <v>19232412090</v>
      </c>
      <c r="I699">
        <f t="shared" si="195"/>
        <v>0.59999999999999432</v>
      </c>
      <c r="J699" t="str">
        <f t="shared" si="202"/>
        <v>高値超、安値超</v>
      </c>
      <c r="L699">
        <f t="shared" si="196"/>
        <v>-0.59999999999999432</v>
      </c>
      <c r="M699">
        <f t="shared" si="203"/>
        <v>-0.59999999999999432</v>
      </c>
      <c r="N699">
        <f t="shared" si="204"/>
        <v>0.59999999999999432</v>
      </c>
      <c r="O699" s="2">
        <f t="shared" si="197"/>
        <v>5000</v>
      </c>
      <c r="P699" s="2">
        <f t="shared" si="205"/>
        <v>-2999.9999999999718</v>
      </c>
      <c r="Q699" s="2">
        <f t="shared" si="198"/>
        <v>1066500</v>
      </c>
      <c r="R699" s="2" t="str">
        <f t="shared" si="206"/>
        <v>uri</v>
      </c>
      <c r="S699" s="2" t="str">
        <f t="shared" si="207"/>
        <v>kai</v>
      </c>
      <c r="T699" s="2" t="str">
        <f t="shared" si="208"/>
        <v>uri</v>
      </c>
      <c r="U699" s="2" t="str">
        <f t="shared" si="209"/>
        <v/>
      </c>
      <c r="V699" s="2" t="str">
        <f t="shared" si="210"/>
        <v/>
      </c>
      <c r="W699" s="2" t="str">
        <f t="shared" si="213"/>
        <v/>
      </c>
      <c r="X699" s="2">
        <f t="shared" si="211"/>
        <v>85.32</v>
      </c>
      <c r="Y699" s="6">
        <f t="shared" si="199"/>
        <v>1069500</v>
      </c>
      <c r="Z699" s="6">
        <f t="shared" si="200"/>
        <v>0</v>
      </c>
      <c r="AA699" s="4">
        <f>SUM(P699:$P$1480)+$Z$25</f>
        <v>1666500.0000000007</v>
      </c>
      <c r="AB699" s="4">
        <f>SUM(V699:$W$1480)</f>
        <v>454141.79999999987</v>
      </c>
      <c r="AC699" s="4">
        <f t="shared" si="212"/>
        <v>597000.0000000007</v>
      </c>
    </row>
    <row r="700" spans="1:29" x14ac:dyDescent="0.15">
      <c r="A700" s="22">
        <v>3</v>
      </c>
      <c r="B700" s="1">
        <v>42107</v>
      </c>
      <c r="C700">
        <v>213.9</v>
      </c>
      <c r="D700">
        <v>213.9</v>
      </c>
      <c r="E700">
        <v>212.3</v>
      </c>
      <c r="F700">
        <v>213.3</v>
      </c>
      <c r="G700">
        <v>68979200</v>
      </c>
      <c r="H700" s="2">
        <f t="shared" si="201"/>
        <v>14713263360</v>
      </c>
      <c r="I700">
        <f t="shared" si="195"/>
        <v>-0.29999999999998295</v>
      </c>
      <c r="J700" t="str">
        <f t="shared" si="202"/>
        <v>高値割、安値割</v>
      </c>
      <c r="L700">
        <f t="shared" si="196"/>
        <v>0.29999999999998295</v>
      </c>
      <c r="M700">
        <f t="shared" si="203"/>
        <v>0.29999999999998295</v>
      </c>
      <c r="N700">
        <f t="shared" si="204"/>
        <v>-0.29999999999998295</v>
      </c>
      <c r="O700" s="2">
        <f t="shared" si="197"/>
        <v>5000</v>
      </c>
      <c r="P700" s="2">
        <f t="shared" si="205"/>
        <v>1499.9999999999147</v>
      </c>
      <c r="Q700" s="2">
        <f t="shared" si="198"/>
        <v>1068000</v>
      </c>
      <c r="R700" s="2" t="str">
        <f t="shared" si="206"/>
        <v>uri</v>
      </c>
      <c r="S700" s="2" t="str">
        <f t="shared" si="207"/>
        <v>kai</v>
      </c>
      <c r="T700" s="2" t="str">
        <f t="shared" si="208"/>
        <v>uri</v>
      </c>
      <c r="U700" s="2" t="str">
        <f t="shared" si="209"/>
        <v/>
      </c>
      <c r="V700" s="2" t="str">
        <f t="shared" si="210"/>
        <v/>
      </c>
      <c r="W700" s="2" t="str">
        <f t="shared" si="213"/>
        <v/>
      </c>
      <c r="X700" s="2">
        <f t="shared" si="211"/>
        <v>85.44</v>
      </c>
      <c r="Y700" s="6">
        <f t="shared" si="199"/>
        <v>1066500</v>
      </c>
      <c r="Z700" s="6">
        <f t="shared" si="200"/>
        <v>0</v>
      </c>
      <c r="AA700" s="4">
        <f>SUM(P700:$P$1480)+$Z$25</f>
        <v>1669500.0000000007</v>
      </c>
      <c r="AB700" s="4">
        <f>SUM(V700:$W$1480)</f>
        <v>454141.79999999987</v>
      </c>
      <c r="AC700" s="4">
        <f t="shared" si="212"/>
        <v>603000.0000000007</v>
      </c>
    </row>
    <row r="701" spans="1:29" x14ac:dyDescent="0.15">
      <c r="A701" s="22">
        <v>3</v>
      </c>
      <c r="B701" s="1">
        <v>42104</v>
      </c>
      <c r="C701">
        <v>214.5</v>
      </c>
      <c r="D701">
        <v>214.7</v>
      </c>
      <c r="E701">
        <v>213</v>
      </c>
      <c r="F701">
        <v>213.6</v>
      </c>
      <c r="G701">
        <v>99610700</v>
      </c>
      <c r="H701" s="2">
        <f t="shared" si="201"/>
        <v>21276845520</v>
      </c>
      <c r="I701">
        <f t="shared" si="195"/>
        <v>-0.70000000000001705</v>
      </c>
      <c r="J701" t="str">
        <f t="shared" si="202"/>
        <v>高値割、安値割</v>
      </c>
      <c r="L701">
        <f t="shared" si="196"/>
        <v>0.70000000000001705</v>
      </c>
      <c r="M701">
        <f t="shared" si="203"/>
        <v>0.70000000000001705</v>
      </c>
      <c r="N701">
        <f t="shared" si="204"/>
        <v>-0.70000000000001705</v>
      </c>
      <c r="O701" s="2">
        <f t="shared" si="197"/>
        <v>5000</v>
      </c>
      <c r="P701" s="2">
        <f t="shared" si="205"/>
        <v>3500.0000000000855</v>
      </c>
      <c r="Q701" s="2">
        <f t="shared" si="198"/>
        <v>1071500</v>
      </c>
      <c r="R701" s="2" t="str">
        <f t="shared" si="206"/>
        <v>uri</v>
      </c>
      <c r="S701" s="2" t="str">
        <f t="shared" si="207"/>
        <v>kai</v>
      </c>
      <c r="T701" s="2" t="str">
        <f t="shared" si="208"/>
        <v>uri</v>
      </c>
      <c r="U701" s="2">
        <f t="shared" si="209"/>
        <v>1071500</v>
      </c>
      <c r="V701" s="2">
        <f t="shared" si="210"/>
        <v>1512</v>
      </c>
      <c r="W701" s="2" t="str">
        <f t="shared" si="213"/>
        <v/>
      </c>
      <c r="X701" s="2">
        <f t="shared" si="211"/>
        <v>171.44</v>
      </c>
      <c r="Y701" s="6">
        <f t="shared" si="199"/>
        <v>1068000</v>
      </c>
      <c r="Z701" s="6">
        <f t="shared" si="200"/>
        <v>0</v>
      </c>
      <c r="AA701" s="4">
        <f>SUM(P701:$P$1480)+$Z$25</f>
        <v>1668000.0000000007</v>
      </c>
      <c r="AB701" s="4">
        <f>SUM(V701:$W$1480)</f>
        <v>454141.79999999987</v>
      </c>
      <c r="AC701" s="4">
        <f t="shared" si="212"/>
        <v>600000.0000000007</v>
      </c>
    </row>
    <row r="702" spans="1:29" x14ac:dyDescent="0.15">
      <c r="A702" s="22">
        <v>3</v>
      </c>
      <c r="B702" s="1">
        <v>42103</v>
      </c>
      <c r="C702">
        <v>214.8</v>
      </c>
      <c r="D702">
        <v>215.1</v>
      </c>
      <c r="E702">
        <v>213.3</v>
      </c>
      <c r="F702">
        <v>214.3</v>
      </c>
      <c r="G702">
        <v>99823000</v>
      </c>
      <c r="H702" s="2">
        <f t="shared" si="201"/>
        <v>21392068900</v>
      </c>
      <c r="I702">
        <f t="shared" si="195"/>
        <v>-0.29999999999998295</v>
      </c>
      <c r="J702" t="str">
        <f t="shared" si="202"/>
        <v>高値割、安値割</v>
      </c>
      <c r="L702">
        <f t="shared" si="196"/>
        <v>-0.29999999999998295</v>
      </c>
      <c r="M702">
        <f t="shared" si="203"/>
        <v>-0.29999999999998295</v>
      </c>
      <c r="N702">
        <f t="shared" si="204"/>
        <v>0.29999999999998295</v>
      </c>
      <c r="O702" s="2">
        <f t="shared" si="197"/>
        <v>5000</v>
      </c>
      <c r="P702" s="2">
        <f t="shared" si="205"/>
        <v>-1499.9999999999147</v>
      </c>
      <c r="Q702" s="2">
        <f t="shared" si="198"/>
        <v>1073000</v>
      </c>
      <c r="R702" s="2" t="str">
        <f t="shared" si="206"/>
        <v>kai</v>
      </c>
      <c r="S702" s="2" t="str">
        <f t="shared" si="207"/>
        <v>uri</v>
      </c>
      <c r="T702" s="2" t="str">
        <f t="shared" si="208"/>
        <v>kai</v>
      </c>
      <c r="U702" s="2" t="str">
        <f t="shared" si="209"/>
        <v/>
      </c>
      <c r="V702" s="2" t="str">
        <f t="shared" si="210"/>
        <v/>
      </c>
      <c r="W702" s="2">
        <f t="shared" si="213"/>
        <v>85.84</v>
      </c>
      <c r="X702" s="2" t="str">
        <f t="shared" si="211"/>
        <v/>
      </c>
      <c r="Y702" s="6">
        <f t="shared" si="199"/>
        <v>1071500</v>
      </c>
      <c r="Z702" s="6">
        <f t="shared" si="200"/>
        <v>0</v>
      </c>
      <c r="AA702" s="4">
        <f>SUM(P702:$P$1480)+$Z$25</f>
        <v>1664500.0000000007</v>
      </c>
      <c r="AB702" s="4">
        <f>SUM(V702:$W$1480)</f>
        <v>452629.79999999981</v>
      </c>
      <c r="AC702" s="4">
        <f t="shared" si="212"/>
        <v>593000.0000000007</v>
      </c>
    </row>
    <row r="703" spans="1:29" x14ac:dyDescent="0.15">
      <c r="A703" s="22">
        <v>3</v>
      </c>
      <c r="B703" s="1">
        <v>42102</v>
      </c>
      <c r="C703">
        <v>215.1</v>
      </c>
      <c r="D703">
        <v>216.6</v>
      </c>
      <c r="E703">
        <v>214.2</v>
      </c>
      <c r="F703">
        <v>214.6</v>
      </c>
      <c r="G703">
        <v>137771700</v>
      </c>
      <c r="H703" s="2">
        <f t="shared" si="201"/>
        <v>29565806820</v>
      </c>
      <c r="I703">
        <f t="shared" si="195"/>
        <v>-0.40000000000000568</v>
      </c>
      <c r="J703" t="str">
        <f t="shared" si="202"/>
        <v>高値超、安値超</v>
      </c>
      <c r="L703">
        <f t="shared" si="196"/>
        <v>-0.40000000000000568</v>
      </c>
      <c r="M703">
        <f t="shared" si="203"/>
        <v>-0.40000000000000568</v>
      </c>
      <c r="N703">
        <f t="shared" si="204"/>
        <v>0.40000000000000568</v>
      </c>
      <c r="O703" s="2">
        <f t="shared" si="197"/>
        <v>5000</v>
      </c>
      <c r="P703" s="2">
        <f t="shared" si="205"/>
        <v>-2000.0000000000284</v>
      </c>
      <c r="Q703" s="2">
        <f t="shared" si="198"/>
        <v>1075000</v>
      </c>
      <c r="R703" s="2" t="str">
        <f t="shared" si="206"/>
        <v>kai</v>
      </c>
      <c r="S703" s="2" t="str">
        <f t="shared" si="207"/>
        <v>uri</v>
      </c>
      <c r="T703" s="2" t="str">
        <f t="shared" si="208"/>
        <v>kai</v>
      </c>
      <c r="U703" s="2">
        <f t="shared" si="209"/>
        <v>1075000</v>
      </c>
      <c r="V703" s="2">
        <f t="shared" si="210"/>
        <v>1512</v>
      </c>
      <c r="W703" s="2">
        <f t="shared" si="213"/>
        <v>172</v>
      </c>
      <c r="X703" s="2" t="str">
        <f t="shared" si="211"/>
        <v/>
      </c>
      <c r="Y703" s="6">
        <f t="shared" si="199"/>
        <v>1073000</v>
      </c>
      <c r="Z703" s="6">
        <f t="shared" si="200"/>
        <v>0</v>
      </c>
      <c r="AA703" s="4">
        <f>SUM(P703:$P$1480)+$Z$25</f>
        <v>1666000.0000000005</v>
      </c>
      <c r="AB703" s="4">
        <f>SUM(V703:$W$1480)</f>
        <v>452543.95999999979</v>
      </c>
      <c r="AC703" s="4">
        <f t="shared" si="212"/>
        <v>593000.00000000047</v>
      </c>
    </row>
    <row r="704" spans="1:29" x14ac:dyDescent="0.15">
      <c r="A704" s="22">
        <v>3</v>
      </c>
      <c r="B704" s="1">
        <v>42101</v>
      </c>
      <c r="C704">
        <v>213.3</v>
      </c>
      <c r="D704">
        <v>215.9</v>
      </c>
      <c r="E704">
        <v>213.1</v>
      </c>
      <c r="F704">
        <v>215</v>
      </c>
      <c r="G704">
        <v>128957900</v>
      </c>
      <c r="H704" s="2">
        <f t="shared" si="201"/>
        <v>27725948500</v>
      </c>
      <c r="I704">
        <f t="shared" si="195"/>
        <v>2.9000000000000057</v>
      </c>
      <c r="J704" t="str">
        <f t="shared" si="202"/>
        <v>高値超、安値超</v>
      </c>
      <c r="L704">
        <f t="shared" si="196"/>
        <v>-2.9000000000000057</v>
      </c>
      <c r="M704">
        <f t="shared" si="203"/>
        <v>-2.9000000000000057</v>
      </c>
      <c r="N704">
        <f t="shared" si="204"/>
        <v>2.9000000000000057</v>
      </c>
      <c r="O704" s="2">
        <f t="shared" si="197"/>
        <v>5000</v>
      </c>
      <c r="P704" s="2">
        <f t="shared" si="205"/>
        <v>-14500.000000000029</v>
      </c>
      <c r="Q704" s="2">
        <f t="shared" si="198"/>
        <v>1060500</v>
      </c>
      <c r="R704" s="2" t="str">
        <f t="shared" si="206"/>
        <v>uri</v>
      </c>
      <c r="S704" s="2" t="str">
        <f t="shared" si="207"/>
        <v>kai</v>
      </c>
      <c r="T704" s="2" t="str">
        <f t="shared" si="208"/>
        <v>uri</v>
      </c>
      <c r="U704" s="2" t="str">
        <f t="shared" si="209"/>
        <v/>
      </c>
      <c r="V704" s="2" t="str">
        <f t="shared" si="210"/>
        <v/>
      </c>
      <c r="W704" s="2" t="str">
        <f t="shared" si="213"/>
        <v/>
      </c>
      <c r="X704" s="2">
        <f t="shared" si="211"/>
        <v>84.84</v>
      </c>
      <c r="Y704" s="6">
        <f t="shared" si="199"/>
        <v>1075000</v>
      </c>
      <c r="Z704" s="6">
        <f t="shared" si="200"/>
        <v>0</v>
      </c>
      <c r="AA704" s="4">
        <f>SUM(P704:$P$1480)+$Z$25</f>
        <v>1668000.0000000005</v>
      </c>
      <c r="AB704" s="4">
        <f>SUM(V704:$W$1480)</f>
        <v>450859.95999999979</v>
      </c>
      <c r="AC704" s="4">
        <f t="shared" si="212"/>
        <v>593000.00000000047</v>
      </c>
    </row>
    <row r="705" spans="1:29" x14ac:dyDescent="0.15">
      <c r="A705" s="22">
        <v>3</v>
      </c>
      <c r="B705" s="1">
        <v>42100</v>
      </c>
      <c r="C705">
        <v>211.5</v>
      </c>
      <c r="D705">
        <v>212.5</v>
      </c>
      <c r="E705">
        <v>211</v>
      </c>
      <c r="F705">
        <v>212.1</v>
      </c>
      <c r="G705">
        <v>66964800</v>
      </c>
      <c r="H705" s="2">
        <f t="shared" si="201"/>
        <v>14203234080</v>
      </c>
      <c r="I705">
        <f t="shared" si="195"/>
        <v>-1.8000000000000114</v>
      </c>
      <c r="J705" t="str">
        <f t="shared" si="202"/>
        <v>高値割、安値割</v>
      </c>
      <c r="L705">
        <f t="shared" si="196"/>
        <v>1.8000000000000114</v>
      </c>
      <c r="M705">
        <f t="shared" si="203"/>
        <v>1.8000000000000114</v>
      </c>
      <c r="N705">
        <f t="shared" si="204"/>
        <v>-1.8000000000000114</v>
      </c>
      <c r="O705" s="2">
        <f t="shared" si="197"/>
        <v>5000</v>
      </c>
      <c r="P705" s="2">
        <f t="shared" si="205"/>
        <v>9000.0000000000564</v>
      </c>
      <c r="Q705" s="2">
        <f t="shared" si="198"/>
        <v>1069500</v>
      </c>
      <c r="R705" s="2" t="str">
        <f t="shared" si="206"/>
        <v>uri</v>
      </c>
      <c r="S705" s="2" t="str">
        <f t="shared" si="207"/>
        <v>kai</v>
      </c>
      <c r="T705" s="2" t="str">
        <f t="shared" si="208"/>
        <v>uri</v>
      </c>
      <c r="U705" s="2">
        <f t="shared" si="209"/>
        <v>1069500</v>
      </c>
      <c r="V705" s="2">
        <f t="shared" si="210"/>
        <v>1512</v>
      </c>
      <c r="W705" s="2" t="str">
        <f t="shared" si="213"/>
        <v/>
      </c>
      <c r="X705" s="2">
        <f t="shared" si="211"/>
        <v>171.12</v>
      </c>
      <c r="Y705" s="6">
        <f t="shared" si="199"/>
        <v>1060500</v>
      </c>
      <c r="Z705" s="6">
        <f t="shared" si="200"/>
        <v>0</v>
      </c>
      <c r="AA705" s="4">
        <f>SUM(P705:$P$1480)+$Z$25</f>
        <v>1682500.0000000005</v>
      </c>
      <c r="AB705" s="4">
        <f>SUM(V705:$W$1480)</f>
        <v>450859.95999999979</v>
      </c>
      <c r="AC705" s="4">
        <f t="shared" si="212"/>
        <v>622000.00000000047</v>
      </c>
    </row>
    <row r="706" spans="1:29" x14ac:dyDescent="0.15">
      <c r="A706" s="22">
        <v>3</v>
      </c>
      <c r="B706" s="1">
        <v>42097</v>
      </c>
      <c r="C706">
        <v>214.5</v>
      </c>
      <c r="D706">
        <v>214.6</v>
      </c>
      <c r="E706">
        <v>211.3</v>
      </c>
      <c r="F706">
        <v>213.9</v>
      </c>
      <c r="G706">
        <v>104339300</v>
      </c>
      <c r="H706" s="2">
        <f t="shared" si="201"/>
        <v>22318176270</v>
      </c>
      <c r="I706">
        <f t="shared" si="195"/>
        <v>-0.5</v>
      </c>
      <c r="J706" t="str">
        <f t="shared" si="202"/>
        <v>高値割、安値割</v>
      </c>
      <c r="L706">
        <f t="shared" si="196"/>
        <v>-0.5</v>
      </c>
      <c r="M706">
        <f t="shared" si="203"/>
        <v>-0.5</v>
      </c>
      <c r="N706">
        <f t="shared" si="204"/>
        <v>0.5</v>
      </c>
      <c r="O706" s="2">
        <f t="shared" si="197"/>
        <v>5000</v>
      </c>
      <c r="P706" s="2">
        <f t="shared" si="205"/>
        <v>-2500</v>
      </c>
      <c r="Q706" s="2">
        <f t="shared" si="198"/>
        <v>1072000</v>
      </c>
      <c r="R706" s="2" t="str">
        <f t="shared" si="206"/>
        <v>kai</v>
      </c>
      <c r="S706" s="2" t="str">
        <f t="shared" si="207"/>
        <v>uri</v>
      </c>
      <c r="T706" s="2" t="str">
        <f t="shared" si="208"/>
        <v>kai</v>
      </c>
      <c r="U706" s="2">
        <f t="shared" si="209"/>
        <v>1072000</v>
      </c>
      <c r="V706" s="2">
        <f t="shared" si="210"/>
        <v>1512</v>
      </c>
      <c r="W706" s="2">
        <f t="shared" si="213"/>
        <v>171.52</v>
      </c>
      <c r="X706" s="2" t="str">
        <f t="shared" si="211"/>
        <v/>
      </c>
      <c r="Y706" s="6">
        <f t="shared" si="199"/>
        <v>1069500</v>
      </c>
      <c r="Z706" s="6">
        <f t="shared" si="200"/>
        <v>0</v>
      </c>
      <c r="AA706" s="4">
        <f>SUM(P706:$P$1480)+$Z$25</f>
        <v>1673500.0000000005</v>
      </c>
      <c r="AB706" s="4">
        <f>SUM(V706:$W$1480)</f>
        <v>449347.95999999979</v>
      </c>
      <c r="AC706" s="4">
        <f t="shared" si="212"/>
        <v>604000.00000000047</v>
      </c>
    </row>
    <row r="707" spans="1:29" x14ac:dyDescent="0.15">
      <c r="A707" s="22">
        <v>3</v>
      </c>
      <c r="B707" s="1">
        <v>42096</v>
      </c>
      <c r="C707">
        <v>211.9</v>
      </c>
      <c r="D707">
        <v>216</v>
      </c>
      <c r="E707">
        <v>211.6</v>
      </c>
      <c r="F707">
        <v>214.4</v>
      </c>
      <c r="G707">
        <v>149134400</v>
      </c>
      <c r="H707" s="2">
        <f t="shared" si="201"/>
        <v>31974415360</v>
      </c>
      <c r="I707">
        <f t="shared" si="195"/>
        <v>3.8000000000000114</v>
      </c>
      <c r="J707" t="str">
        <f t="shared" si="202"/>
        <v>高値超、安値超</v>
      </c>
      <c r="L707">
        <f t="shared" si="196"/>
        <v>-3.8000000000000114</v>
      </c>
      <c r="M707">
        <f t="shared" si="203"/>
        <v>-3.8000000000000114</v>
      </c>
      <c r="N707">
        <f t="shared" si="204"/>
        <v>3.8000000000000114</v>
      </c>
      <c r="O707" s="2">
        <f t="shared" si="197"/>
        <v>5000</v>
      </c>
      <c r="P707" s="2">
        <f t="shared" si="205"/>
        <v>-19000.000000000058</v>
      </c>
      <c r="Q707" s="2">
        <f t="shared" si="198"/>
        <v>1053000</v>
      </c>
      <c r="R707" s="2" t="str">
        <f t="shared" si="206"/>
        <v>uri</v>
      </c>
      <c r="S707" s="2" t="str">
        <f t="shared" si="207"/>
        <v>kai</v>
      </c>
      <c r="T707" s="2" t="str">
        <f t="shared" si="208"/>
        <v>uri</v>
      </c>
      <c r="U707" s="2">
        <f t="shared" si="209"/>
        <v>1053000</v>
      </c>
      <c r="V707" s="2">
        <f t="shared" si="210"/>
        <v>1512</v>
      </c>
      <c r="W707" s="2" t="str">
        <f t="shared" si="213"/>
        <v/>
      </c>
      <c r="X707" s="2">
        <f t="shared" si="211"/>
        <v>168.48</v>
      </c>
      <c r="Y707" s="6">
        <f t="shared" si="199"/>
        <v>1072000</v>
      </c>
      <c r="Z707" s="6">
        <f t="shared" si="200"/>
        <v>0</v>
      </c>
      <c r="AA707" s="4">
        <f>SUM(P707:$P$1480)+$Z$25</f>
        <v>1676000.0000000005</v>
      </c>
      <c r="AB707" s="4">
        <f>SUM(V707:$W$1480)</f>
        <v>447664.43999999977</v>
      </c>
      <c r="AC707" s="4">
        <f t="shared" si="212"/>
        <v>604000.00000000047</v>
      </c>
    </row>
    <row r="708" spans="1:29" x14ac:dyDescent="0.15">
      <c r="A708" s="22">
        <v>3</v>
      </c>
      <c r="B708" s="1">
        <v>42095</v>
      </c>
      <c r="C708">
        <v>210.4</v>
      </c>
      <c r="D708">
        <v>212.7</v>
      </c>
      <c r="E708">
        <v>208.6</v>
      </c>
      <c r="F708">
        <v>210.6</v>
      </c>
      <c r="G708">
        <v>159202600</v>
      </c>
      <c r="H708" s="2">
        <f t="shared" si="201"/>
        <v>33528067560</v>
      </c>
      <c r="I708">
        <f t="shared" si="195"/>
        <v>-0.5</v>
      </c>
      <c r="J708" t="str">
        <f t="shared" si="202"/>
        <v>高値割、安値割</v>
      </c>
      <c r="L708">
        <f t="shared" si="196"/>
        <v>-0.5</v>
      </c>
      <c r="M708">
        <f t="shared" si="203"/>
        <v>-0.5</v>
      </c>
      <c r="N708">
        <f t="shared" si="204"/>
        <v>0.5</v>
      </c>
      <c r="O708" s="2">
        <f t="shared" si="197"/>
        <v>5000</v>
      </c>
      <c r="P708" s="2">
        <f t="shared" si="205"/>
        <v>-2500</v>
      </c>
      <c r="Q708" s="2">
        <f t="shared" si="198"/>
        <v>1055500</v>
      </c>
      <c r="R708" s="2" t="str">
        <f t="shared" si="206"/>
        <v>kai</v>
      </c>
      <c r="S708" s="2" t="str">
        <f t="shared" si="207"/>
        <v>uri</v>
      </c>
      <c r="T708" s="2" t="str">
        <f t="shared" si="208"/>
        <v>kai</v>
      </c>
      <c r="U708" s="2">
        <f t="shared" si="209"/>
        <v>1055500</v>
      </c>
      <c r="V708" s="2">
        <f t="shared" si="210"/>
        <v>1512</v>
      </c>
      <c r="W708" s="2">
        <f t="shared" si="213"/>
        <v>168.88</v>
      </c>
      <c r="X708" s="2" t="str">
        <f t="shared" si="211"/>
        <v/>
      </c>
      <c r="Y708" s="6">
        <f t="shared" si="199"/>
        <v>1053000</v>
      </c>
      <c r="Z708" s="6">
        <f t="shared" si="200"/>
        <v>0</v>
      </c>
      <c r="AA708" s="4">
        <f>SUM(P708:$P$1480)+$Z$25</f>
        <v>1695000.0000000005</v>
      </c>
      <c r="AB708" s="4">
        <f>SUM(V708:$W$1480)</f>
        <v>446152.43999999983</v>
      </c>
      <c r="AC708" s="4">
        <f t="shared" si="212"/>
        <v>642000.00000000047</v>
      </c>
    </row>
    <row r="709" spans="1:29" x14ac:dyDescent="0.15">
      <c r="A709" s="22">
        <v>3</v>
      </c>
      <c r="B709" s="1">
        <v>42094</v>
      </c>
      <c r="C709">
        <v>217.7</v>
      </c>
      <c r="D709">
        <v>217.9</v>
      </c>
      <c r="E709">
        <v>211.1</v>
      </c>
      <c r="F709">
        <v>211.1</v>
      </c>
      <c r="G709">
        <v>158500400</v>
      </c>
      <c r="H709" s="2">
        <f t="shared" si="201"/>
        <v>33459434440</v>
      </c>
      <c r="I709">
        <f t="shared" si="195"/>
        <v>-4.2000000000000171</v>
      </c>
      <c r="J709" t="str">
        <f t="shared" si="202"/>
        <v>高値超、安値超</v>
      </c>
      <c r="L709">
        <f t="shared" si="196"/>
        <v>4.2000000000000171</v>
      </c>
      <c r="M709">
        <f t="shared" si="203"/>
        <v>4.2000000000000171</v>
      </c>
      <c r="N709">
        <f t="shared" si="204"/>
        <v>-4.2000000000000171</v>
      </c>
      <c r="O709" s="2">
        <f t="shared" si="197"/>
        <v>5000</v>
      </c>
      <c r="P709" s="2">
        <f t="shared" si="205"/>
        <v>21000.000000000084</v>
      </c>
      <c r="Q709" s="2">
        <f t="shared" si="198"/>
        <v>1076500</v>
      </c>
      <c r="R709" s="2" t="str">
        <f t="shared" si="206"/>
        <v>uri</v>
      </c>
      <c r="S709" s="2" t="str">
        <f t="shared" si="207"/>
        <v>kai</v>
      </c>
      <c r="T709" s="2" t="str">
        <f t="shared" si="208"/>
        <v>uri</v>
      </c>
      <c r="U709" s="2" t="str">
        <f t="shared" si="209"/>
        <v/>
      </c>
      <c r="V709" s="2" t="str">
        <f t="shared" si="210"/>
        <v/>
      </c>
      <c r="W709" s="2" t="str">
        <f t="shared" si="213"/>
        <v/>
      </c>
      <c r="X709" s="2">
        <f t="shared" si="211"/>
        <v>86.12</v>
      </c>
      <c r="Y709" s="6">
        <f t="shared" si="199"/>
        <v>1055500</v>
      </c>
      <c r="Z709" s="6">
        <f t="shared" si="200"/>
        <v>0</v>
      </c>
      <c r="AA709" s="4">
        <f>SUM(P709:$P$1480)+$Z$25</f>
        <v>1697500.0000000005</v>
      </c>
      <c r="AB709" s="4">
        <f>SUM(V709:$W$1480)</f>
        <v>444471.55999999982</v>
      </c>
      <c r="AC709" s="4">
        <f t="shared" si="212"/>
        <v>642000.00000000047</v>
      </c>
    </row>
    <row r="710" spans="1:29" x14ac:dyDescent="0.15">
      <c r="A710" s="22">
        <v>3</v>
      </c>
      <c r="B710" s="1">
        <v>42093</v>
      </c>
      <c r="C710">
        <v>215.4</v>
      </c>
      <c r="D710">
        <v>215.5</v>
      </c>
      <c r="E710">
        <v>210.1</v>
      </c>
      <c r="F710">
        <v>215.3</v>
      </c>
      <c r="G710">
        <v>202366700</v>
      </c>
      <c r="H710" s="2">
        <f t="shared" si="201"/>
        <v>43569550510</v>
      </c>
      <c r="I710">
        <f t="shared" si="195"/>
        <v>0.20000000000001705</v>
      </c>
      <c r="J710" t="str">
        <f t="shared" si="202"/>
        <v>高値割、安値割</v>
      </c>
      <c r="L710">
        <f t="shared" si="196"/>
        <v>-0.20000000000001705</v>
      </c>
      <c r="M710">
        <f t="shared" si="203"/>
        <v>-0.20000000000001705</v>
      </c>
      <c r="N710">
        <f t="shared" si="204"/>
        <v>0.20000000000001705</v>
      </c>
      <c r="O710" s="2">
        <f t="shared" si="197"/>
        <v>5000</v>
      </c>
      <c r="P710" s="2">
        <f t="shared" si="205"/>
        <v>-1000.0000000000853</v>
      </c>
      <c r="Q710" s="2">
        <f t="shared" si="198"/>
        <v>1075500</v>
      </c>
      <c r="R710" s="2" t="str">
        <f t="shared" si="206"/>
        <v>uri</v>
      </c>
      <c r="S710" s="2" t="str">
        <f t="shared" si="207"/>
        <v>kai</v>
      </c>
      <c r="T710" s="2" t="str">
        <f t="shared" si="208"/>
        <v>uri</v>
      </c>
      <c r="U710" s="2" t="str">
        <f t="shared" si="209"/>
        <v/>
      </c>
      <c r="V710" s="2" t="str">
        <f t="shared" si="210"/>
        <v/>
      </c>
      <c r="W710" s="2" t="str">
        <f t="shared" si="213"/>
        <v/>
      </c>
      <c r="X710" s="2">
        <f t="shared" si="211"/>
        <v>86.04</v>
      </c>
      <c r="Y710" s="6">
        <f t="shared" si="199"/>
        <v>1076500</v>
      </c>
      <c r="Z710" s="6">
        <f t="shared" si="200"/>
        <v>0</v>
      </c>
      <c r="AA710" s="4">
        <f>SUM(P710:$P$1480)+$Z$25</f>
        <v>1676500.0000000005</v>
      </c>
      <c r="AB710" s="4">
        <f>SUM(V710:$W$1480)</f>
        <v>444471.55999999982</v>
      </c>
      <c r="AC710" s="4">
        <f t="shared" si="212"/>
        <v>600000.00000000047</v>
      </c>
    </row>
    <row r="711" spans="1:29" x14ac:dyDescent="0.15">
      <c r="A711" s="22">
        <v>3</v>
      </c>
      <c r="B711" s="1">
        <v>42090</v>
      </c>
      <c r="C711">
        <v>218.5</v>
      </c>
      <c r="D711">
        <v>220.5</v>
      </c>
      <c r="E711">
        <v>214.5</v>
      </c>
      <c r="F711">
        <v>215.1</v>
      </c>
      <c r="G711">
        <v>254624100</v>
      </c>
      <c r="H711" s="2">
        <f t="shared" si="201"/>
        <v>54769643910</v>
      </c>
      <c r="I711">
        <f t="shared" si="195"/>
        <v>-7.7000000000000171</v>
      </c>
      <c r="J711" t="str">
        <f t="shared" si="202"/>
        <v>高値割、安値割</v>
      </c>
      <c r="L711">
        <f t="shared" si="196"/>
        <v>7.7000000000000171</v>
      </c>
      <c r="M711">
        <f t="shared" si="203"/>
        <v>7.7000000000000171</v>
      </c>
      <c r="N711">
        <f t="shared" si="204"/>
        <v>-7.7000000000000171</v>
      </c>
      <c r="O711" s="2">
        <f t="shared" si="197"/>
        <v>5000</v>
      </c>
      <c r="P711" s="2">
        <f t="shared" si="205"/>
        <v>38500.000000000087</v>
      </c>
      <c r="Q711" s="2">
        <f t="shared" si="198"/>
        <v>1114000</v>
      </c>
      <c r="R711" s="2" t="str">
        <f t="shared" si="206"/>
        <v>uri</v>
      </c>
      <c r="S711" s="2" t="str">
        <f t="shared" si="207"/>
        <v>kai</v>
      </c>
      <c r="T711" s="2" t="str">
        <f t="shared" si="208"/>
        <v>uri</v>
      </c>
      <c r="U711" s="2" t="str">
        <f t="shared" si="209"/>
        <v/>
      </c>
      <c r="V711" s="2" t="str">
        <f t="shared" si="210"/>
        <v/>
      </c>
      <c r="W711" s="2" t="str">
        <f t="shared" si="213"/>
        <v/>
      </c>
      <c r="X711" s="2">
        <f t="shared" si="211"/>
        <v>89.12</v>
      </c>
      <c r="Y711" s="6">
        <f t="shared" si="199"/>
        <v>1075500</v>
      </c>
      <c r="Z711" s="6">
        <f t="shared" si="200"/>
        <v>0</v>
      </c>
      <c r="AA711" s="4">
        <f>SUM(P711:$P$1480)+$Z$25</f>
        <v>1677500.0000000007</v>
      </c>
      <c r="AB711" s="4">
        <f>SUM(V711:$W$1480)</f>
        <v>444471.55999999982</v>
      </c>
      <c r="AC711" s="4">
        <f t="shared" si="212"/>
        <v>602000.0000000007</v>
      </c>
    </row>
    <row r="712" spans="1:29" x14ac:dyDescent="0.15">
      <c r="A712" s="22">
        <v>3</v>
      </c>
      <c r="B712" s="1">
        <v>42089</v>
      </c>
      <c r="C712">
        <v>223.3</v>
      </c>
      <c r="D712">
        <v>223.7</v>
      </c>
      <c r="E712">
        <v>221.7</v>
      </c>
      <c r="F712">
        <v>222.8</v>
      </c>
      <c r="G712">
        <v>185451500</v>
      </c>
      <c r="H712" s="2">
        <f t="shared" si="201"/>
        <v>41318594200</v>
      </c>
      <c r="I712">
        <f t="shared" si="195"/>
        <v>-1.5999999999999943</v>
      </c>
      <c r="J712" t="str">
        <f t="shared" si="202"/>
        <v>高値割、安値割</v>
      </c>
      <c r="L712">
        <f t="shared" si="196"/>
        <v>1.5999999999999943</v>
      </c>
      <c r="M712">
        <f t="shared" si="203"/>
        <v>1.5999999999999943</v>
      </c>
      <c r="N712">
        <f t="shared" si="204"/>
        <v>-1.5999999999999943</v>
      </c>
      <c r="O712" s="2">
        <f t="shared" si="197"/>
        <v>5000</v>
      </c>
      <c r="P712" s="2">
        <f t="shared" si="205"/>
        <v>7999.9999999999718</v>
      </c>
      <c r="Q712" s="2">
        <f t="shared" si="198"/>
        <v>1122000</v>
      </c>
      <c r="R712" s="2" t="str">
        <f t="shared" si="206"/>
        <v>uri</v>
      </c>
      <c r="S712" s="2" t="str">
        <f t="shared" si="207"/>
        <v>kai</v>
      </c>
      <c r="T712" s="2" t="str">
        <f t="shared" si="208"/>
        <v>uri</v>
      </c>
      <c r="U712" s="2" t="str">
        <f t="shared" si="209"/>
        <v/>
      </c>
      <c r="V712" s="2" t="str">
        <f t="shared" si="210"/>
        <v/>
      </c>
      <c r="W712" s="2" t="str">
        <f t="shared" si="213"/>
        <v/>
      </c>
      <c r="X712" s="2">
        <f t="shared" si="211"/>
        <v>89.76</v>
      </c>
      <c r="Y712" s="6">
        <f t="shared" si="199"/>
        <v>1114000</v>
      </c>
      <c r="Z712" s="6">
        <f t="shared" si="200"/>
        <v>0</v>
      </c>
      <c r="AA712" s="4">
        <f>SUM(P712:$P$1480)+$Z$25</f>
        <v>1639000.0000000002</v>
      </c>
      <c r="AB712" s="4">
        <f>SUM(V712:$W$1480)</f>
        <v>444471.55999999982</v>
      </c>
      <c r="AC712" s="4">
        <f t="shared" si="212"/>
        <v>525000.00000000023</v>
      </c>
    </row>
    <row r="713" spans="1:29" x14ac:dyDescent="0.15">
      <c r="A713" s="22">
        <v>3</v>
      </c>
      <c r="B713" s="1">
        <v>42088</v>
      </c>
      <c r="C713">
        <v>224.2</v>
      </c>
      <c r="D713">
        <v>224.7</v>
      </c>
      <c r="E713">
        <v>222.8</v>
      </c>
      <c r="F713">
        <v>224.4</v>
      </c>
      <c r="G713">
        <v>139192000</v>
      </c>
      <c r="H713" s="2">
        <f t="shared" si="201"/>
        <v>31234684800</v>
      </c>
      <c r="I713">
        <f t="shared" si="195"/>
        <v>-0.29999999999998295</v>
      </c>
      <c r="J713" t="str">
        <f t="shared" si="202"/>
        <v>高値割、安値割</v>
      </c>
      <c r="L713">
        <f t="shared" si="196"/>
        <v>0.29999999999998295</v>
      </c>
      <c r="M713">
        <f t="shared" si="203"/>
        <v>0.29999999999998295</v>
      </c>
      <c r="N713">
        <f t="shared" si="204"/>
        <v>-0.29999999999998295</v>
      </c>
      <c r="O713" s="2">
        <f t="shared" si="197"/>
        <v>5000</v>
      </c>
      <c r="P713" s="2">
        <f t="shared" si="205"/>
        <v>1499.9999999999147</v>
      </c>
      <c r="Q713" s="2">
        <f t="shared" si="198"/>
        <v>1123500</v>
      </c>
      <c r="R713" s="2" t="str">
        <f t="shared" si="206"/>
        <v>uri</v>
      </c>
      <c r="S713" s="2" t="str">
        <f t="shared" si="207"/>
        <v>kai</v>
      </c>
      <c r="T713" s="2" t="str">
        <f t="shared" si="208"/>
        <v>uri</v>
      </c>
      <c r="U713" s="2">
        <f t="shared" si="209"/>
        <v>1123500</v>
      </c>
      <c r="V713" s="2">
        <f t="shared" si="210"/>
        <v>1512</v>
      </c>
      <c r="W713" s="2" t="str">
        <f t="shared" si="213"/>
        <v/>
      </c>
      <c r="X713" s="2">
        <f t="shared" si="211"/>
        <v>179.76</v>
      </c>
      <c r="Y713" s="6">
        <f t="shared" si="199"/>
        <v>1122000</v>
      </c>
      <c r="Z713" s="6">
        <f t="shared" si="200"/>
        <v>0</v>
      </c>
      <c r="AA713" s="4">
        <f>SUM(P713:$P$1480)+$Z$25</f>
        <v>1631000.0000000005</v>
      </c>
      <c r="AB713" s="4">
        <f>SUM(V713:$W$1480)</f>
        <v>444471.55999999982</v>
      </c>
      <c r="AC713" s="4">
        <f t="shared" si="212"/>
        <v>509000.00000000047</v>
      </c>
    </row>
    <row r="714" spans="1:29" x14ac:dyDescent="0.15">
      <c r="A714" s="22">
        <v>3</v>
      </c>
      <c r="B714" s="1">
        <v>42087</v>
      </c>
      <c r="C714">
        <v>225</v>
      </c>
      <c r="D714">
        <v>225.6</v>
      </c>
      <c r="E714">
        <v>223.3</v>
      </c>
      <c r="F714">
        <v>224.7</v>
      </c>
      <c r="G714">
        <v>131120100</v>
      </c>
      <c r="H714" s="2">
        <f t="shared" si="201"/>
        <v>29462686470</v>
      </c>
      <c r="I714">
        <f t="shared" si="195"/>
        <v>9.9999999999994316E-2</v>
      </c>
      <c r="J714" t="str">
        <f t="shared" si="202"/>
        <v>高値割、安値割</v>
      </c>
      <c r="L714">
        <f t="shared" si="196"/>
        <v>9.9999999999994316E-2</v>
      </c>
      <c r="M714">
        <f t="shared" si="203"/>
        <v>9.9999999999994316E-2</v>
      </c>
      <c r="N714">
        <f t="shared" si="204"/>
        <v>-9.9999999999994316E-2</v>
      </c>
      <c r="O714" s="2">
        <f t="shared" si="197"/>
        <v>5000</v>
      </c>
      <c r="P714" s="2">
        <f t="shared" si="205"/>
        <v>499.99999999997158</v>
      </c>
      <c r="Q714" s="2">
        <f t="shared" si="198"/>
        <v>1123000</v>
      </c>
      <c r="R714" s="2" t="str">
        <f t="shared" si="206"/>
        <v>kai</v>
      </c>
      <c r="S714" s="2" t="str">
        <f t="shared" si="207"/>
        <v>uri</v>
      </c>
      <c r="T714" s="2" t="str">
        <f t="shared" si="208"/>
        <v>kai</v>
      </c>
      <c r="U714" s="2" t="str">
        <f t="shared" si="209"/>
        <v/>
      </c>
      <c r="V714" s="2" t="str">
        <f t="shared" si="210"/>
        <v/>
      </c>
      <c r="W714" s="2">
        <f t="shared" si="213"/>
        <v>89.84</v>
      </c>
      <c r="X714" s="2" t="str">
        <f t="shared" si="211"/>
        <v/>
      </c>
      <c r="Y714" s="6">
        <f t="shared" si="199"/>
        <v>1123500</v>
      </c>
      <c r="Z714" s="6">
        <f t="shared" si="200"/>
        <v>0</v>
      </c>
      <c r="AA714" s="4">
        <f>SUM(P714:$P$1480)+$Z$25</f>
        <v>1629500.0000000005</v>
      </c>
      <c r="AB714" s="4">
        <f>SUM(V714:$W$1480)</f>
        <v>442959.55999999982</v>
      </c>
      <c r="AC714" s="4">
        <f t="shared" si="212"/>
        <v>506000.00000000047</v>
      </c>
    </row>
    <row r="715" spans="1:29" x14ac:dyDescent="0.15">
      <c r="A715" s="22">
        <v>3</v>
      </c>
      <c r="B715" s="1">
        <v>42086</v>
      </c>
      <c r="C715">
        <v>225</v>
      </c>
      <c r="D715">
        <v>226.6</v>
      </c>
      <c r="E715">
        <v>224.5</v>
      </c>
      <c r="F715">
        <v>224.6</v>
      </c>
      <c r="G715">
        <v>158412700</v>
      </c>
      <c r="H715" s="2">
        <f t="shared" si="201"/>
        <v>35579492420</v>
      </c>
      <c r="I715">
        <f t="shared" si="195"/>
        <v>-9.9999999999994316E-2</v>
      </c>
      <c r="J715" t="str">
        <f t="shared" si="202"/>
        <v>高値超、安値超</v>
      </c>
      <c r="L715">
        <f t="shared" si="196"/>
        <v>-9.9999999999994316E-2</v>
      </c>
      <c r="M715">
        <f t="shared" si="203"/>
        <v>-9.9999999999994316E-2</v>
      </c>
      <c r="N715">
        <f t="shared" si="204"/>
        <v>9.9999999999994316E-2</v>
      </c>
      <c r="O715" s="2">
        <f t="shared" si="197"/>
        <v>5000</v>
      </c>
      <c r="P715" s="2">
        <f t="shared" si="205"/>
        <v>-499.99999999997158</v>
      </c>
      <c r="Q715" s="2">
        <f t="shared" si="198"/>
        <v>1123500</v>
      </c>
      <c r="R715" s="2" t="str">
        <f t="shared" si="206"/>
        <v>kai</v>
      </c>
      <c r="S715" s="2" t="str">
        <f t="shared" si="207"/>
        <v>uri</v>
      </c>
      <c r="T715" s="2" t="str">
        <f t="shared" si="208"/>
        <v>kai</v>
      </c>
      <c r="U715" s="2">
        <f t="shared" si="209"/>
        <v>1123500</v>
      </c>
      <c r="V715" s="2">
        <f t="shared" si="210"/>
        <v>1512</v>
      </c>
      <c r="W715" s="2">
        <f t="shared" si="213"/>
        <v>179.76</v>
      </c>
      <c r="X715" s="2" t="str">
        <f t="shared" si="211"/>
        <v/>
      </c>
      <c r="Y715" s="6">
        <f t="shared" si="199"/>
        <v>1123000</v>
      </c>
      <c r="Z715" s="6">
        <f t="shared" si="200"/>
        <v>0</v>
      </c>
      <c r="AA715" s="4">
        <f>SUM(P715:$P$1480)+$Z$25</f>
        <v>1629000.0000000005</v>
      </c>
      <c r="AB715" s="4">
        <f>SUM(V715:$W$1480)</f>
        <v>442869.71999999986</v>
      </c>
      <c r="AC715" s="4">
        <f t="shared" si="212"/>
        <v>506000.00000000047</v>
      </c>
    </row>
    <row r="716" spans="1:29" x14ac:dyDescent="0.15">
      <c r="A716" s="22">
        <v>3</v>
      </c>
      <c r="B716" s="1">
        <v>42083</v>
      </c>
      <c r="C716">
        <v>222.3</v>
      </c>
      <c r="D716">
        <v>224.8</v>
      </c>
      <c r="E716">
        <v>221.7</v>
      </c>
      <c r="F716">
        <v>224.7</v>
      </c>
      <c r="G716">
        <v>143997000</v>
      </c>
      <c r="H716" s="2">
        <f t="shared" si="201"/>
        <v>32356125900</v>
      </c>
      <c r="I716">
        <f t="shared" si="195"/>
        <v>2.7999999999999829</v>
      </c>
      <c r="J716" t="str">
        <f t="shared" si="202"/>
        <v>高値超、安値超</v>
      </c>
      <c r="L716">
        <f t="shared" si="196"/>
        <v>-2.7999999999999829</v>
      </c>
      <c r="M716">
        <f t="shared" si="203"/>
        <v>-2.7999999999999829</v>
      </c>
      <c r="N716">
        <f t="shared" si="204"/>
        <v>2.7999999999999829</v>
      </c>
      <c r="O716" s="2">
        <f t="shared" si="197"/>
        <v>5000</v>
      </c>
      <c r="P716" s="2">
        <f t="shared" si="205"/>
        <v>-13999.999999999915</v>
      </c>
      <c r="Q716" s="2">
        <f t="shared" si="198"/>
        <v>1109500</v>
      </c>
      <c r="R716" s="2" t="str">
        <f t="shared" si="206"/>
        <v>uri</v>
      </c>
      <c r="S716" s="2" t="str">
        <f t="shared" si="207"/>
        <v>kai</v>
      </c>
      <c r="T716" s="2" t="str">
        <f t="shared" si="208"/>
        <v>uri</v>
      </c>
      <c r="U716" s="2" t="str">
        <f t="shared" si="209"/>
        <v/>
      </c>
      <c r="V716" s="2" t="str">
        <f t="shared" si="210"/>
        <v/>
      </c>
      <c r="W716" s="2" t="str">
        <f t="shared" si="213"/>
        <v/>
      </c>
      <c r="X716" s="2">
        <f t="shared" si="211"/>
        <v>88.76</v>
      </c>
      <c r="Y716" s="6">
        <f t="shared" si="199"/>
        <v>1123500</v>
      </c>
      <c r="Z716" s="6">
        <f t="shared" si="200"/>
        <v>0</v>
      </c>
      <c r="AA716" s="4">
        <f>SUM(P716:$P$1480)+$Z$25</f>
        <v>1629500.0000000005</v>
      </c>
      <c r="AB716" s="4">
        <f>SUM(V716:$W$1480)</f>
        <v>441177.95999999979</v>
      </c>
      <c r="AC716" s="4">
        <f t="shared" si="212"/>
        <v>506000.00000000047</v>
      </c>
    </row>
    <row r="717" spans="1:29" x14ac:dyDescent="0.15">
      <c r="A717" s="22">
        <v>3</v>
      </c>
      <c r="B717" s="1">
        <v>42082</v>
      </c>
      <c r="C717">
        <v>223.6</v>
      </c>
      <c r="D717">
        <v>223.7</v>
      </c>
      <c r="E717">
        <v>221</v>
      </c>
      <c r="F717">
        <v>221.9</v>
      </c>
      <c r="G717">
        <v>144083800</v>
      </c>
      <c r="H717" s="2">
        <f t="shared" si="201"/>
        <v>31972195220</v>
      </c>
      <c r="I717">
        <f t="shared" si="195"/>
        <v>-1.7999999999999829</v>
      </c>
      <c r="J717" t="str">
        <f t="shared" si="202"/>
        <v>高値割、安値割</v>
      </c>
      <c r="L717">
        <f t="shared" si="196"/>
        <v>1.7999999999999829</v>
      </c>
      <c r="M717">
        <f t="shared" si="203"/>
        <v>1.7999999999999829</v>
      </c>
      <c r="N717">
        <f t="shared" si="204"/>
        <v>-1.7999999999999829</v>
      </c>
      <c r="O717" s="2">
        <f t="shared" si="197"/>
        <v>5000</v>
      </c>
      <c r="P717" s="2">
        <f t="shared" si="205"/>
        <v>8999.9999999999145</v>
      </c>
      <c r="Q717" s="2">
        <f t="shared" si="198"/>
        <v>1118500</v>
      </c>
      <c r="R717" s="2" t="str">
        <f t="shared" si="206"/>
        <v>uri</v>
      </c>
      <c r="S717" s="2" t="str">
        <f t="shared" si="207"/>
        <v>kai</v>
      </c>
      <c r="T717" s="2" t="str">
        <f t="shared" si="208"/>
        <v>uri</v>
      </c>
      <c r="U717" s="2">
        <f t="shared" si="209"/>
        <v>1118500</v>
      </c>
      <c r="V717" s="2">
        <f t="shared" si="210"/>
        <v>1512</v>
      </c>
      <c r="W717" s="2" t="str">
        <f t="shared" si="213"/>
        <v/>
      </c>
      <c r="X717" s="2">
        <f t="shared" si="211"/>
        <v>178.96</v>
      </c>
      <c r="Y717" s="6">
        <f t="shared" si="199"/>
        <v>1109500</v>
      </c>
      <c r="Z717" s="6">
        <f t="shared" si="200"/>
        <v>0</v>
      </c>
      <c r="AA717" s="4">
        <f>SUM(P717:$P$1480)+$Z$25</f>
        <v>1643500.0000000005</v>
      </c>
      <c r="AB717" s="4">
        <f>SUM(V717:$W$1480)</f>
        <v>441177.95999999979</v>
      </c>
      <c r="AC717" s="4">
        <f t="shared" si="212"/>
        <v>534000.00000000047</v>
      </c>
    </row>
    <row r="718" spans="1:29" x14ac:dyDescent="0.15">
      <c r="A718" s="22">
        <v>3</v>
      </c>
      <c r="B718" s="1">
        <v>42081</v>
      </c>
      <c r="C718">
        <v>222.5</v>
      </c>
      <c r="D718">
        <v>224.2</v>
      </c>
      <c r="E718">
        <v>221.5</v>
      </c>
      <c r="F718">
        <v>223.7</v>
      </c>
      <c r="G718">
        <v>145565400</v>
      </c>
      <c r="H718" s="2">
        <f t="shared" si="201"/>
        <v>32562979980</v>
      </c>
      <c r="I718">
        <f t="shared" si="195"/>
        <v>1.5999999999999943</v>
      </c>
      <c r="J718" t="str">
        <f t="shared" si="202"/>
        <v>高値割、安値割</v>
      </c>
      <c r="L718">
        <f t="shared" si="196"/>
        <v>1.5999999999999943</v>
      </c>
      <c r="M718">
        <f t="shared" si="203"/>
        <v>1.5999999999999943</v>
      </c>
      <c r="N718">
        <f t="shared" si="204"/>
        <v>1.5999999999999943</v>
      </c>
      <c r="O718" s="2">
        <f t="shared" si="197"/>
        <v>5000</v>
      </c>
      <c r="P718" s="2">
        <f t="shared" si="205"/>
        <v>7999.9999999999718</v>
      </c>
      <c r="Q718" s="2">
        <f t="shared" si="198"/>
        <v>1110500</v>
      </c>
      <c r="R718" s="2" t="str">
        <f t="shared" si="206"/>
        <v>kai</v>
      </c>
      <c r="S718" s="2" t="str">
        <f t="shared" si="207"/>
        <v>kai</v>
      </c>
      <c r="T718" s="2" t="str">
        <f t="shared" si="208"/>
        <v>kai</v>
      </c>
      <c r="U718" s="2" t="str">
        <f t="shared" si="209"/>
        <v/>
      </c>
      <c r="V718" s="2" t="str">
        <f t="shared" si="210"/>
        <v/>
      </c>
      <c r="W718" s="2">
        <f t="shared" si="213"/>
        <v>88.84</v>
      </c>
      <c r="X718" s="2" t="str">
        <f t="shared" si="211"/>
        <v/>
      </c>
      <c r="Y718" s="6">
        <f t="shared" si="199"/>
        <v>1118500</v>
      </c>
      <c r="Z718" s="6">
        <f t="shared" si="200"/>
        <v>0</v>
      </c>
      <c r="AA718" s="4">
        <f>SUM(P718:$P$1480)+$Z$25</f>
        <v>1634500.0000000005</v>
      </c>
      <c r="AB718" s="4">
        <f>SUM(V718:$W$1480)</f>
        <v>439665.95999999979</v>
      </c>
      <c r="AC718" s="4">
        <f t="shared" si="212"/>
        <v>516000.00000000047</v>
      </c>
    </row>
    <row r="719" spans="1:29" x14ac:dyDescent="0.15">
      <c r="A719" s="22">
        <v>3</v>
      </c>
      <c r="B719" s="1">
        <v>42080</v>
      </c>
      <c r="C719">
        <v>224.6</v>
      </c>
      <c r="D719">
        <v>224.7</v>
      </c>
      <c r="E719">
        <v>222</v>
      </c>
      <c r="F719">
        <v>222.1</v>
      </c>
      <c r="G719">
        <v>145772400</v>
      </c>
      <c r="H719" s="2">
        <f t="shared" si="201"/>
        <v>32376050040</v>
      </c>
      <c r="I719">
        <f t="shared" si="195"/>
        <v>-1.0999999999999943</v>
      </c>
      <c r="J719" t="str">
        <f t="shared" si="202"/>
        <v/>
      </c>
      <c r="L719">
        <f t="shared" si="196"/>
        <v>-1.0999999999999943</v>
      </c>
      <c r="M719">
        <f t="shared" si="203"/>
        <v>-1.0999999999999943</v>
      </c>
      <c r="N719">
        <f t="shared" si="204"/>
        <v>1.0999999999999943</v>
      </c>
      <c r="O719" s="2">
        <f t="shared" si="197"/>
        <v>5000</v>
      </c>
      <c r="P719" s="2">
        <f t="shared" si="205"/>
        <v>-5499.9999999999718</v>
      </c>
      <c r="Q719" s="2">
        <f t="shared" si="198"/>
        <v>1116000</v>
      </c>
      <c r="R719" s="2" t="str">
        <f t="shared" si="206"/>
        <v>kai</v>
      </c>
      <c r="S719" s="2" t="str">
        <f t="shared" si="207"/>
        <v>uri</v>
      </c>
      <c r="T719" s="2" t="str">
        <f t="shared" si="208"/>
        <v>kai</v>
      </c>
      <c r="U719" s="2" t="str">
        <f t="shared" si="209"/>
        <v/>
      </c>
      <c r="V719" s="2" t="str">
        <f t="shared" si="210"/>
        <v/>
      </c>
      <c r="W719" s="2">
        <f t="shared" si="213"/>
        <v>89.28</v>
      </c>
      <c r="X719" s="2" t="str">
        <f t="shared" si="211"/>
        <v/>
      </c>
      <c r="Y719" s="6">
        <f t="shared" si="199"/>
        <v>1110500</v>
      </c>
      <c r="Z719" s="6">
        <f t="shared" si="200"/>
        <v>0</v>
      </c>
      <c r="AA719" s="4">
        <f>SUM(P719:$P$1480)+$Z$25</f>
        <v>1626500.0000000005</v>
      </c>
      <c r="AB719" s="4">
        <f>SUM(V719:$W$1480)</f>
        <v>439577.11999999976</v>
      </c>
      <c r="AC719" s="4">
        <f t="shared" si="212"/>
        <v>516000.00000000047</v>
      </c>
    </row>
    <row r="720" spans="1:29" x14ac:dyDescent="0.15">
      <c r="A720" s="22">
        <v>3</v>
      </c>
      <c r="B720" s="1">
        <v>42079</v>
      </c>
      <c r="C720">
        <v>223</v>
      </c>
      <c r="D720">
        <v>224.7</v>
      </c>
      <c r="E720">
        <v>222.5</v>
      </c>
      <c r="F720">
        <v>223.2</v>
      </c>
      <c r="G720">
        <v>151501000</v>
      </c>
      <c r="H720" s="2">
        <f t="shared" si="201"/>
        <v>33815023200</v>
      </c>
      <c r="I720">
        <f t="shared" si="195"/>
        <v>0.79999999999998295</v>
      </c>
      <c r="J720" t="str">
        <f t="shared" si="202"/>
        <v>高値超、安値超</v>
      </c>
      <c r="L720">
        <f t="shared" si="196"/>
        <v>0.79999999999998295</v>
      </c>
      <c r="M720">
        <f t="shared" si="203"/>
        <v>0.79999999999998295</v>
      </c>
      <c r="N720">
        <f t="shared" si="204"/>
        <v>-0.79999999999998295</v>
      </c>
      <c r="O720" s="2">
        <f t="shared" si="197"/>
        <v>5000</v>
      </c>
      <c r="P720" s="2">
        <f t="shared" si="205"/>
        <v>3999.9999999999145</v>
      </c>
      <c r="Q720" s="2">
        <f t="shared" si="198"/>
        <v>1112000</v>
      </c>
      <c r="R720" s="2" t="str">
        <f t="shared" si="206"/>
        <v>kai</v>
      </c>
      <c r="S720" s="2" t="str">
        <f t="shared" si="207"/>
        <v>uri</v>
      </c>
      <c r="T720" s="2" t="str">
        <f t="shared" si="208"/>
        <v>kai</v>
      </c>
      <c r="U720" s="2" t="str">
        <f t="shared" si="209"/>
        <v/>
      </c>
      <c r="V720" s="2" t="str">
        <f t="shared" si="210"/>
        <v/>
      </c>
      <c r="W720" s="2">
        <f t="shared" si="213"/>
        <v>88.96</v>
      </c>
      <c r="X720" s="2" t="str">
        <f t="shared" si="211"/>
        <v/>
      </c>
      <c r="Y720" s="6">
        <f t="shared" si="199"/>
        <v>1116000</v>
      </c>
      <c r="Z720" s="6">
        <f t="shared" si="200"/>
        <v>0</v>
      </c>
      <c r="AA720" s="4">
        <f>SUM(P720:$P$1480)+$Z$25</f>
        <v>1632000.0000000005</v>
      </c>
      <c r="AB720" s="4">
        <f>SUM(V720:$W$1480)</f>
        <v>439487.83999999979</v>
      </c>
      <c r="AC720" s="4">
        <f t="shared" si="212"/>
        <v>516000.00000000047</v>
      </c>
    </row>
    <row r="721" spans="1:29" x14ac:dyDescent="0.15">
      <c r="A721" s="22">
        <v>3</v>
      </c>
      <c r="B721" s="1">
        <v>42076</v>
      </c>
      <c r="C721">
        <v>221.5</v>
      </c>
      <c r="D721">
        <v>223.9</v>
      </c>
      <c r="E721">
        <v>221.1</v>
      </c>
      <c r="F721">
        <v>222.4</v>
      </c>
      <c r="G721">
        <v>261345000</v>
      </c>
      <c r="H721" s="2">
        <f t="shared" si="201"/>
        <v>58123128000</v>
      </c>
      <c r="I721">
        <f t="shared" si="195"/>
        <v>1.5999999999999943</v>
      </c>
      <c r="J721" t="str">
        <f t="shared" si="202"/>
        <v>高値超、安値超</v>
      </c>
      <c r="L721">
        <f t="shared" si="196"/>
        <v>1.5999999999999943</v>
      </c>
      <c r="M721">
        <f t="shared" si="203"/>
        <v>1.5999999999999943</v>
      </c>
      <c r="N721">
        <f t="shared" si="204"/>
        <v>-1.5999999999999943</v>
      </c>
      <c r="O721" s="2">
        <f t="shared" si="197"/>
        <v>5000</v>
      </c>
      <c r="P721" s="2">
        <f t="shared" si="205"/>
        <v>7999.9999999999718</v>
      </c>
      <c r="Q721" s="2">
        <f t="shared" si="198"/>
        <v>1104000</v>
      </c>
      <c r="R721" s="2" t="str">
        <f t="shared" si="206"/>
        <v>kai</v>
      </c>
      <c r="S721" s="2" t="str">
        <f t="shared" si="207"/>
        <v>uri</v>
      </c>
      <c r="T721" s="2" t="str">
        <f t="shared" si="208"/>
        <v>kai</v>
      </c>
      <c r="U721" s="2">
        <f t="shared" si="209"/>
        <v>1104000</v>
      </c>
      <c r="V721" s="2">
        <f t="shared" si="210"/>
        <v>1512</v>
      </c>
      <c r="W721" s="2">
        <f t="shared" si="213"/>
        <v>176.64</v>
      </c>
      <c r="X721" s="2" t="str">
        <f t="shared" si="211"/>
        <v/>
      </c>
      <c r="Y721" s="6">
        <f t="shared" si="199"/>
        <v>1112000</v>
      </c>
      <c r="Z721" s="6">
        <f t="shared" si="200"/>
        <v>0</v>
      </c>
      <c r="AA721" s="4">
        <f>SUM(P721:$P$1480)+$Z$25</f>
        <v>1628000.0000000005</v>
      </c>
      <c r="AB721" s="4">
        <f>SUM(V721:$W$1480)</f>
        <v>439398.87999999977</v>
      </c>
      <c r="AC721" s="4">
        <f t="shared" si="212"/>
        <v>516000.00000000047</v>
      </c>
    </row>
    <row r="722" spans="1:29" x14ac:dyDescent="0.15">
      <c r="A722" s="22">
        <v>3</v>
      </c>
      <c r="B722" s="1">
        <v>42075</v>
      </c>
      <c r="C722">
        <v>218</v>
      </c>
      <c r="D722">
        <v>221.5</v>
      </c>
      <c r="E722">
        <v>217.7</v>
      </c>
      <c r="F722">
        <v>220.8</v>
      </c>
      <c r="G722">
        <v>191122600</v>
      </c>
      <c r="H722" s="2">
        <f t="shared" si="201"/>
        <v>42199870080</v>
      </c>
      <c r="I722">
        <f t="shared" si="195"/>
        <v>3.3000000000000114</v>
      </c>
      <c r="J722" t="str">
        <f t="shared" si="202"/>
        <v>高値超、安値超</v>
      </c>
      <c r="L722">
        <f t="shared" si="196"/>
        <v>-3.3000000000000114</v>
      </c>
      <c r="M722">
        <f t="shared" si="203"/>
        <v>-3.3000000000000114</v>
      </c>
      <c r="N722">
        <f t="shared" si="204"/>
        <v>3.3000000000000114</v>
      </c>
      <c r="O722" s="2">
        <f t="shared" si="197"/>
        <v>5000</v>
      </c>
      <c r="P722" s="2">
        <f t="shared" si="205"/>
        <v>-16500.000000000058</v>
      </c>
      <c r="Q722" s="2">
        <f t="shared" si="198"/>
        <v>1087500</v>
      </c>
      <c r="R722" s="2" t="str">
        <f t="shared" si="206"/>
        <v>uri</v>
      </c>
      <c r="S722" s="2" t="str">
        <f t="shared" si="207"/>
        <v>kai</v>
      </c>
      <c r="T722" s="2" t="str">
        <f t="shared" si="208"/>
        <v>uri</v>
      </c>
      <c r="U722" s="2">
        <f t="shared" si="209"/>
        <v>1087500</v>
      </c>
      <c r="V722" s="2">
        <f t="shared" si="210"/>
        <v>1512</v>
      </c>
      <c r="W722" s="2" t="str">
        <f t="shared" si="213"/>
        <v/>
      </c>
      <c r="X722" s="2">
        <f t="shared" si="211"/>
        <v>174</v>
      </c>
      <c r="Y722" s="6">
        <f t="shared" si="199"/>
        <v>1104000</v>
      </c>
      <c r="Z722" s="6">
        <f t="shared" si="200"/>
        <v>0</v>
      </c>
      <c r="AA722" s="4">
        <f>SUM(P722:$P$1480)+$Z$25</f>
        <v>1620000.0000000005</v>
      </c>
      <c r="AB722" s="4">
        <f>SUM(V722:$W$1480)</f>
        <v>437710.23999999982</v>
      </c>
      <c r="AC722" s="4">
        <f t="shared" si="212"/>
        <v>516000.00000000047</v>
      </c>
    </row>
    <row r="723" spans="1:29" x14ac:dyDescent="0.15">
      <c r="A723" s="22">
        <v>3</v>
      </c>
      <c r="B723" s="1">
        <v>42074</v>
      </c>
      <c r="C723">
        <v>216.1</v>
      </c>
      <c r="D723">
        <v>218.3</v>
      </c>
      <c r="E723">
        <v>216</v>
      </c>
      <c r="F723">
        <v>217.5</v>
      </c>
      <c r="G723">
        <v>119771400</v>
      </c>
      <c r="H723" s="2">
        <f t="shared" si="201"/>
        <v>26050279500</v>
      </c>
      <c r="I723">
        <f t="shared" si="195"/>
        <v>-9.9999999999994316E-2</v>
      </c>
      <c r="J723" t="str">
        <f t="shared" si="202"/>
        <v>高値割、安値割</v>
      </c>
      <c r="L723">
        <f t="shared" si="196"/>
        <v>-9.9999999999994316E-2</v>
      </c>
      <c r="M723">
        <f t="shared" si="203"/>
        <v>-9.9999999999994316E-2</v>
      </c>
      <c r="N723">
        <f t="shared" si="204"/>
        <v>-9.9999999999994316E-2</v>
      </c>
      <c r="O723" s="2">
        <f t="shared" si="197"/>
        <v>5000</v>
      </c>
      <c r="P723" s="2">
        <f t="shared" si="205"/>
        <v>-499.99999999997158</v>
      </c>
      <c r="Q723" s="2">
        <f t="shared" si="198"/>
        <v>1088000</v>
      </c>
      <c r="R723" s="2" t="str">
        <f t="shared" si="206"/>
        <v>kai</v>
      </c>
      <c r="S723" s="2" t="str">
        <f t="shared" si="207"/>
        <v>kai</v>
      </c>
      <c r="T723" s="2" t="str">
        <f t="shared" si="208"/>
        <v>kai</v>
      </c>
      <c r="U723" s="2" t="str">
        <f t="shared" si="209"/>
        <v/>
      </c>
      <c r="V723" s="2" t="str">
        <f t="shared" si="210"/>
        <v/>
      </c>
      <c r="W723" s="2">
        <f t="shared" si="213"/>
        <v>87.04</v>
      </c>
      <c r="X723" s="2" t="str">
        <f t="shared" si="211"/>
        <v/>
      </c>
      <c r="Y723" s="6">
        <f t="shared" si="199"/>
        <v>1087500</v>
      </c>
      <c r="Z723" s="6">
        <f t="shared" si="200"/>
        <v>0</v>
      </c>
      <c r="AA723" s="4">
        <f>SUM(P723:$P$1480)+$Z$25</f>
        <v>1636500.0000000007</v>
      </c>
      <c r="AB723" s="4">
        <f>SUM(V723:$W$1480)</f>
        <v>436198.23999999982</v>
      </c>
      <c r="AC723" s="4">
        <f t="shared" si="212"/>
        <v>549000.0000000007</v>
      </c>
    </row>
    <row r="724" spans="1:29" x14ac:dyDescent="0.15">
      <c r="A724" s="22">
        <v>3</v>
      </c>
      <c r="B724" s="1">
        <v>42073</v>
      </c>
      <c r="C724">
        <v>220.6</v>
      </c>
      <c r="D724">
        <v>220.7</v>
      </c>
      <c r="E724">
        <v>216.3</v>
      </c>
      <c r="F724">
        <v>217.6</v>
      </c>
      <c r="G724">
        <v>178141800</v>
      </c>
      <c r="H724" s="2">
        <f t="shared" si="201"/>
        <v>38763655680</v>
      </c>
      <c r="I724">
        <f t="shared" si="195"/>
        <v>-2.5999999999999943</v>
      </c>
      <c r="J724" t="str">
        <f t="shared" si="202"/>
        <v/>
      </c>
      <c r="L724">
        <f t="shared" si="196"/>
        <v>-2.5999999999999943</v>
      </c>
      <c r="M724">
        <f t="shared" si="203"/>
        <v>-2.5999999999999943</v>
      </c>
      <c r="N724">
        <f t="shared" si="204"/>
        <v>-2.5999999999999943</v>
      </c>
      <c r="O724" s="2">
        <f t="shared" si="197"/>
        <v>5000</v>
      </c>
      <c r="P724" s="2">
        <f t="shared" si="205"/>
        <v>-12999.999999999971</v>
      </c>
      <c r="Q724" s="2">
        <f t="shared" si="198"/>
        <v>1101000</v>
      </c>
      <c r="R724" s="2" t="str">
        <f t="shared" si="206"/>
        <v>kai</v>
      </c>
      <c r="S724" s="2" t="str">
        <f t="shared" si="207"/>
        <v>kai</v>
      </c>
      <c r="T724" s="2" t="str">
        <f t="shared" si="208"/>
        <v>kai</v>
      </c>
      <c r="U724" s="2" t="str">
        <f t="shared" si="209"/>
        <v/>
      </c>
      <c r="V724" s="2" t="str">
        <f t="shared" si="210"/>
        <v/>
      </c>
      <c r="W724" s="2">
        <f t="shared" si="213"/>
        <v>88.08</v>
      </c>
      <c r="X724" s="2" t="str">
        <f t="shared" si="211"/>
        <v/>
      </c>
      <c r="Y724" s="6">
        <f t="shared" si="199"/>
        <v>1088000</v>
      </c>
      <c r="Z724" s="6">
        <f t="shared" si="200"/>
        <v>0</v>
      </c>
      <c r="AA724" s="4">
        <f>SUM(P724:$P$1480)+$Z$25</f>
        <v>1637000.0000000007</v>
      </c>
      <c r="AB724" s="4">
        <f>SUM(V724:$W$1480)</f>
        <v>436111.19999999984</v>
      </c>
      <c r="AC724" s="4">
        <f t="shared" si="212"/>
        <v>549000.0000000007</v>
      </c>
    </row>
    <row r="725" spans="1:29" x14ac:dyDescent="0.15">
      <c r="A725" s="22">
        <v>3</v>
      </c>
      <c r="B725" s="1">
        <v>42072</v>
      </c>
      <c r="C725">
        <v>220.1</v>
      </c>
      <c r="D725">
        <v>220.4</v>
      </c>
      <c r="E725">
        <v>219.1</v>
      </c>
      <c r="F725">
        <v>220.2</v>
      </c>
      <c r="G725">
        <v>126438800</v>
      </c>
      <c r="H725" s="2">
        <f t="shared" si="201"/>
        <v>27841823760</v>
      </c>
      <c r="I725">
        <f t="shared" si="195"/>
        <v>-0.5</v>
      </c>
      <c r="J725" t="str">
        <f t="shared" si="202"/>
        <v/>
      </c>
      <c r="L725">
        <f t="shared" si="196"/>
        <v>-0.5</v>
      </c>
      <c r="M725">
        <f t="shared" si="203"/>
        <v>-0.5</v>
      </c>
      <c r="N725">
        <f t="shared" si="204"/>
        <v>0.5</v>
      </c>
      <c r="O725" s="2">
        <f t="shared" si="197"/>
        <v>5000</v>
      </c>
      <c r="P725" s="2">
        <f t="shared" si="205"/>
        <v>-2500</v>
      </c>
      <c r="Q725" s="2">
        <f t="shared" si="198"/>
        <v>1103500</v>
      </c>
      <c r="R725" s="2" t="str">
        <f t="shared" si="206"/>
        <v>kai</v>
      </c>
      <c r="S725" s="2" t="str">
        <f t="shared" si="207"/>
        <v>uri</v>
      </c>
      <c r="T725" s="2" t="str">
        <f t="shared" si="208"/>
        <v>kai</v>
      </c>
      <c r="U725" s="2" t="str">
        <f t="shared" si="209"/>
        <v/>
      </c>
      <c r="V725" s="2" t="str">
        <f t="shared" si="210"/>
        <v/>
      </c>
      <c r="W725" s="2">
        <f t="shared" si="213"/>
        <v>88.28</v>
      </c>
      <c r="X725" s="2" t="str">
        <f t="shared" si="211"/>
        <v/>
      </c>
      <c r="Y725" s="6">
        <f t="shared" si="199"/>
        <v>1101000</v>
      </c>
      <c r="Z725" s="6">
        <f t="shared" si="200"/>
        <v>0</v>
      </c>
      <c r="AA725" s="4">
        <f>SUM(P725:$P$1480)+$Z$25</f>
        <v>1650000.0000000007</v>
      </c>
      <c r="AB725" s="4">
        <f>SUM(V725:$W$1480)</f>
        <v>436023.11999999982</v>
      </c>
      <c r="AC725" s="4">
        <f t="shared" si="212"/>
        <v>549000.0000000007</v>
      </c>
    </row>
    <row r="726" spans="1:29" x14ac:dyDescent="0.15">
      <c r="A726" s="22">
        <v>3</v>
      </c>
      <c r="B726" s="1">
        <v>42069</v>
      </c>
      <c r="C726">
        <v>218.5</v>
      </c>
      <c r="D726">
        <v>220.7</v>
      </c>
      <c r="E726">
        <v>218.1</v>
      </c>
      <c r="F726">
        <v>220.7</v>
      </c>
      <c r="G726">
        <v>203737300</v>
      </c>
      <c r="H726" s="2">
        <f t="shared" si="201"/>
        <v>44964822110</v>
      </c>
      <c r="I726">
        <f t="shared" si="195"/>
        <v>3</v>
      </c>
      <c r="J726" t="str">
        <f t="shared" si="202"/>
        <v>高値超、安値超</v>
      </c>
      <c r="L726">
        <f t="shared" si="196"/>
        <v>3</v>
      </c>
      <c r="M726">
        <f t="shared" si="203"/>
        <v>3</v>
      </c>
      <c r="N726">
        <f t="shared" si="204"/>
        <v>-3</v>
      </c>
      <c r="O726" s="2">
        <f t="shared" si="197"/>
        <v>5000</v>
      </c>
      <c r="P726" s="2">
        <f t="shared" si="205"/>
        <v>15000</v>
      </c>
      <c r="Q726" s="2">
        <f t="shared" si="198"/>
        <v>1088500</v>
      </c>
      <c r="R726" s="2" t="str">
        <f t="shared" si="206"/>
        <v>kai</v>
      </c>
      <c r="S726" s="2" t="str">
        <f t="shared" si="207"/>
        <v>uri</v>
      </c>
      <c r="T726" s="2" t="str">
        <f t="shared" si="208"/>
        <v>kai</v>
      </c>
      <c r="U726" s="2">
        <f t="shared" si="209"/>
        <v>1088500</v>
      </c>
      <c r="V726" s="2">
        <f t="shared" si="210"/>
        <v>1512</v>
      </c>
      <c r="W726" s="2">
        <f t="shared" si="213"/>
        <v>174.16</v>
      </c>
      <c r="X726" s="2" t="str">
        <f t="shared" si="211"/>
        <v/>
      </c>
      <c r="Y726" s="6">
        <f t="shared" si="199"/>
        <v>1103500</v>
      </c>
      <c r="Z726" s="6">
        <f t="shared" si="200"/>
        <v>0</v>
      </c>
      <c r="AA726" s="4">
        <f>SUM(P726:$P$1480)+$Z$25</f>
        <v>1652500.0000000007</v>
      </c>
      <c r="AB726" s="4">
        <f>SUM(V726:$W$1480)</f>
        <v>435934.83999999979</v>
      </c>
      <c r="AC726" s="4">
        <f t="shared" si="212"/>
        <v>549000.0000000007</v>
      </c>
    </row>
    <row r="727" spans="1:29" x14ac:dyDescent="0.15">
      <c r="A727" s="22">
        <v>3</v>
      </c>
      <c r="B727" s="1">
        <v>42068</v>
      </c>
      <c r="C727">
        <v>215.8</v>
      </c>
      <c r="D727">
        <v>217.7</v>
      </c>
      <c r="E727">
        <v>215.8</v>
      </c>
      <c r="F727">
        <v>217.7</v>
      </c>
      <c r="G727">
        <v>112914000</v>
      </c>
      <c r="H727" s="2">
        <f t="shared" si="201"/>
        <v>24581377800</v>
      </c>
      <c r="I727">
        <f t="shared" si="195"/>
        <v>1.7999999999999829</v>
      </c>
      <c r="J727" t="str">
        <f t="shared" si="202"/>
        <v>高値超、安値超</v>
      </c>
      <c r="L727">
        <f t="shared" si="196"/>
        <v>-1.7999999999999829</v>
      </c>
      <c r="M727">
        <f t="shared" si="203"/>
        <v>-1.7999999999999829</v>
      </c>
      <c r="N727">
        <f t="shared" si="204"/>
        <v>1.7999999999999829</v>
      </c>
      <c r="O727" s="2">
        <f t="shared" si="197"/>
        <v>5000</v>
      </c>
      <c r="P727" s="2">
        <f t="shared" si="205"/>
        <v>-8999.9999999999145</v>
      </c>
      <c r="Q727" s="2">
        <f t="shared" si="198"/>
        <v>1079500</v>
      </c>
      <c r="R727" s="2" t="str">
        <f t="shared" si="206"/>
        <v>uri</v>
      </c>
      <c r="S727" s="2" t="str">
        <f t="shared" si="207"/>
        <v>kai</v>
      </c>
      <c r="T727" s="2" t="str">
        <f t="shared" si="208"/>
        <v>uri</v>
      </c>
      <c r="U727" s="2" t="str">
        <f t="shared" si="209"/>
        <v/>
      </c>
      <c r="V727" s="2" t="str">
        <f t="shared" si="210"/>
        <v/>
      </c>
      <c r="W727" s="2" t="str">
        <f t="shared" si="213"/>
        <v/>
      </c>
      <c r="X727" s="2">
        <f t="shared" si="211"/>
        <v>86.36</v>
      </c>
      <c r="Y727" s="6">
        <f t="shared" si="199"/>
        <v>1088500</v>
      </c>
      <c r="Z727" s="6">
        <f t="shared" si="200"/>
        <v>0</v>
      </c>
      <c r="AA727" s="4">
        <f>SUM(P727:$P$1480)+$Z$25</f>
        <v>1637500.0000000005</v>
      </c>
      <c r="AB727" s="4">
        <f>SUM(V727:$W$1480)</f>
        <v>434248.67999999982</v>
      </c>
      <c r="AC727" s="4">
        <f t="shared" si="212"/>
        <v>549000.00000000047</v>
      </c>
    </row>
    <row r="728" spans="1:29" x14ac:dyDescent="0.15">
      <c r="A728" s="22">
        <v>3</v>
      </c>
      <c r="B728" s="1">
        <v>42067</v>
      </c>
      <c r="C728">
        <v>216</v>
      </c>
      <c r="D728">
        <v>216.9</v>
      </c>
      <c r="E728">
        <v>215.1</v>
      </c>
      <c r="F728">
        <v>215.9</v>
      </c>
      <c r="G728">
        <v>151044300</v>
      </c>
      <c r="H728" s="2">
        <f t="shared" si="201"/>
        <v>32610464370</v>
      </c>
      <c r="I728">
        <f t="shared" si="195"/>
        <v>-1.9000000000000057</v>
      </c>
      <c r="J728" t="str">
        <f t="shared" si="202"/>
        <v>高値割、安値割</v>
      </c>
      <c r="L728">
        <f t="shared" si="196"/>
        <v>1.9000000000000057</v>
      </c>
      <c r="M728">
        <f t="shared" si="203"/>
        <v>1.9000000000000057</v>
      </c>
      <c r="N728">
        <f t="shared" si="204"/>
        <v>-1.9000000000000057</v>
      </c>
      <c r="O728" s="2">
        <f t="shared" si="197"/>
        <v>5000</v>
      </c>
      <c r="P728" s="2">
        <f t="shared" si="205"/>
        <v>9500.0000000000291</v>
      </c>
      <c r="Q728" s="2">
        <f t="shared" si="198"/>
        <v>1089000</v>
      </c>
      <c r="R728" s="2" t="str">
        <f t="shared" si="206"/>
        <v>uri</v>
      </c>
      <c r="S728" s="2" t="str">
        <f t="shared" si="207"/>
        <v>kai</v>
      </c>
      <c r="T728" s="2" t="str">
        <f t="shared" si="208"/>
        <v>uri</v>
      </c>
      <c r="U728" s="2">
        <f t="shared" si="209"/>
        <v>1089000</v>
      </c>
      <c r="V728" s="2">
        <f t="shared" si="210"/>
        <v>1512</v>
      </c>
      <c r="W728" s="2" t="str">
        <f t="shared" si="213"/>
        <v/>
      </c>
      <c r="X728" s="2">
        <f t="shared" si="211"/>
        <v>174.24</v>
      </c>
      <c r="Y728" s="6">
        <f t="shared" si="199"/>
        <v>1079500</v>
      </c>
      <c r="Z728" s="6">
        <f t="shared" si="200"/>
        <v>0</v>
      </c>
      <c r="AA728" s="4">
        <f>SUM(P728:$P$1480)+$Z$25</f>
        <v>1646500.0000000005</v>
      </c>
      <c r="AB728" s="4">
        <f>SUM(V728:$W$1480)</f>
        <v>434248.67999999982</v>
      </c>
      <c r="AC728" s="4">
        <f t="shared" si="212"/>
        <v>567000.00000000047</v>
      </c>
    </row>
    <row r="729" spans="1:29" x14ac:dyDescent="0.15">
      <c r="A729" s="22">
        <v>3</v>
      </c>
      <c r="B729" s="1">
        <v>42066</v>
      </c>
      <c r="C729">
        <v>220.8</v>
      </c>
      <c r="D729">
        <v>220.8</v>
      </c>
      <c r="E729">
        <v>216.5</v>
      </c>
      <c r="F729">
        <v>217.8</v>
      </c>
      <c r="G729">
        <v>174180300</v>
      </c>
      <c r="H729" s="2">
        <f t="shared" si="201"/>
        <v>37936469340</v>
      </c>
      <c r="I729">
        <f t="shared" si="195"/>
        <v>-2.1999999999999886</v>
      </c>
      <c r="J729" t="str">
        <f t="shared" si="202"/>
        <v>高値割、安値割</v>
      </c>
      <c r="L729">
        <f t="shared" si="196"/>
        <v>-2.1999999999999886</v>
      </c>
      <c r="M729">
        <f t="shared" si="203"/>
        <v>-2.1999999999999886</v>
      </c>
      <c r="N729">
        <f t="shared" si="204"/>
        <v>2.1999999999999886</v>
      </c>
      <c r="O729" s="2">
        <f t="shared" si="197"/>
        <v>5000</v>
      </c>
      <c r="P729" s="2">
        <f t="shared" si="205"/>
        <v>-10999.999999999944</v>
      </c>
      <c r="Q729" s="2">
        <f t="shared" si="198"/>
        <v>1100000</v>
      </c>
      <c r="R729" s="2" t="str">
        <f t="shared" si="206"/>
        <v>kai</v>
      </c>
      <c r="S729" s="2" t="str">
        <f t="shared" si="207"/>
        <v>uri</v>
      </c>
      <c r="T729" s="2" t="str">
        <f t="shared" si="208"/>
        <v>kai</v>
      </c>
      <c r="U729" s="2" t="str">
        <f t="shared" si="209"/>
        <v/>
      </c>
      <c r="V729" s="2" t="str">
        <f t="shared" si="210"/>
        <v/>
      </c>
      <c r="W729" s="2">
        <f t="shared" si="213"/>
        <v>88</v>
      </c>
      <c r="X729" s="2" t="str">
        <f t="shared" si="211"/>
        <v/>
      </c>
      <c r="Y729" s="6">
        <f t="shared" si="199"/>
        <v>1089000</v>
      </c>
      <c r="Z729" s="6">
        <f t="shared" si="200"/>
        <v>0</v>
      </c>
      <c r="AA729" s="4">
        <f>SUM(P729:$P$1480)+$Z$25</f>
        <v>1637000.0000000005</v>
      </c>
      <c r="AB729" s="4">
        <f>SUM(V729:$W$1480)</f>
        <v>432736.67999999988</v>
      </c>
      <c r="AC729" s="4">
        <f t="shared" si="212"/>
        <v>548000.00000000047</v>
      </c>
    </row>
    <row r="730" spans="1:29" x14ac:dyDescent="0.15">
      <c r="A730" s="22">
        <v>3</v>
      </c>
      <c r="B730" s="1">
        <v>42065</v>
      </c>
      <c r="C730">
        <v>221.5</v>
      </c>
      <c r="D730">
        <v>221.8</v>
      </c>
      <c r="E730">
        <v>219.6</v>
      </c>
      <c r="F730">
        <v>220</v>
      </c>
      <c r="G730">
        <v>139441500</v>
      </c>
      <c r="H730" s="2">
        <f t="shared" si="201"/>
        <v>30677130000</v>
      </c>
      <c r="I730">
        <f t="shared" ref="I730:I755" si="214">IF(F731="","",F730-F731)</f>
        <v>-0.5</v>
      </c>
      <c r="J730" t="str">
        <f t="shared" si="202"/>
        <v>高値超、安値超</v>
      </c>
      <c r="L730">
        <f t="shared" ref="L730:L757" si="215">IF($M$25&gt;$N$25,M730,N730)</f>
        <v>-0.5</v>
      </c>
      <c r="M730">
        <f t="shared" si="203"/>
        <v>-0.5</v>
      </c>
      <c r="N730">
        <f t="shared" si="204"/>
        <v>0.5</v>
      </c>
      <c r="O730" s="2">
        <f t="shared" ref="O730:O793" si="216">$B$3*1</f>
        <v>5000</v>
      </c>
      <c r="P730" s="2">
        <f t="shared" si="205"/>
        <v>-2500</v>
      </c>
      <c r="Q730" s="2">
        <f t="shared" ref="Q730:Q757" si="217">IF(L731&lt;&gt;"",F731*O730,0)</f>
        <v>1102500</v>
      </c>
      <c r="R730" s="2" t="str">
        <f t="shared" si="206"/>
        <v>kai</v>
      </c>
      <c r="S730" s="2" t="str">
        <f t="shared" si="207"/>
        <v>uri</v>
      </c>
      <c r="T730" s="2" t="str">
        <f t="shared" si="208"/>
        <v>kai</v>
      </c>
      <c r="U730" s="2" t="str">
        <f t="shared" si="209"/>
        <v/>
      </c>
      <c r="V730" s="2" t="str">
        <f t="shared" si="210"/>
        <v/>
      </c>
      <c r="W730" s="2">
        <f t="shared" si="213"/>
        <v>88.2</v>
      </c>
      <c r="X730" s="2" t="str">
        <f t="shared" si="211"/>
        <v/>
      </c>
      <c r="Y730" s="6">
        <f t="shared" ref="Y730:Y755" si="218">+F730*$B$3</f>
        <v>1100000</v>
      </c>
      <c r="Z730" s="6">
        <f t="shared" ref="Z730:Z743" si="219">IF(AND(Y730&gt;0,Y731=0),Y730,0)</f>
        <v>0</v>
      </c>
      <c r="AA730" s="4">
        <f>SUM(P730:$P$1480)+$Z$25</f>
        <v>1648000.0000000005</v>
      </c>
      <c r="AB730" s="4">
        <f>SUM(V730:$W$1480)</f>
        <v>432648.67999999988</v>
      </c>
      <c r="AC730" s="4">
        <f t="shared" si="212"/>
        <v>548000.00000000047</v>
      </c>
    </row>
    <row r="731" spans="1:29" x14ac:dyDescent="0.15">
      <c r="A731" s="22">
        <v>3</v>
      </c>
      <c r="B731" s="1">
        <v>42062</v>
      </c>
      <c r="C731">
        <v>220.6</v>
      </c>
      <c r="D731">
        <v>221.5</v>
      </c>
      <c r="E731">
        <v>218.5</v>
      </c>
      <c r="F731">
        <v>220.5</v>
      </c>
      <c r="G731">
        <v>242310800</v>
      </c>
      <c r="H731" s="2">
        <f t="shared" ref="H731:H757" si="220">+F731*G731</f>
        <v>53429531400</v>
      </c>
      <c r="I731">
        <f t="shared" si="214"/>
        <v>0.40000000000000568</v>
      </c>
      <c r="J731" t="str">
        <f t="shared" ref="J731:J757" si="221">IF(AND(D731&lt;D732,E731&lt;E732,AVERAGE(H731:H740)&gt;50000000),"高値割、安値割",IF(AND(D731&gt;D732,E731&gt;E732,AVERAGE(H731:H740)&gt;50000000),"高値超、安値超",""))</f>
        <v>高値超、安値超</v>
      </c>
      <c r="L731">
        <f t="shared" si="215"/>
        <v>0.40000000000000568</v>
      </c>
      <c r="M731">
        <f t="shared" ref="M731:M757" si="222">IF(F732="",0,IF(J732="高値割、安値割",F732-F731,-F732+F731))</f>
        <v>0.40000000000000568</v>
      </c>
      <c r="N731">
        <f t="shared" ref="N731:N757" si="223">IF(F732="",0,IF(J732&lt;&gt;"高値超、安値超",-F732+F731,F732-F731))</f>
        <v>0.40000000000000568</v>
      </c>
      <c r="O731" s="2">
        <f t="shared" si="216"/>
        <v>5000</v>
      </c>
      <c r="P731" s="2">
        <f t="shared" ref="P731:P757" si="224">IF(L731&lt;&gt;"",L731*O731,"")</f>
        <v>2000.0000000000284</v>
      </c>
      <c r="Q731" s="2">
        <f t="shared" si="217"/>
        <v>1100500</v>
      </c>
      <c r="R731" s="2" t="str">
        <f t="shared" ref="R731:R757" si="225">IF(J732="高値割、安値割","uri","kai")</f>
        <v>kai</v>
      </c>
      <c r="S731" s="2" t="str">
        <f t="shared" ref="S731:S757" si="226">IF(J732="高値超、安値超","uri","kai")</f>
        <v>kai</v>
      </c>
      <c r="T731" s="2" t="str">
        <f t="shared" ref="T731:T757" si="227">IF($M$25&gt;$N$25,R731,S731)</f>
        <v>kai</v>
      </c>
      <c r="U731" s="2" t="str">
        <f t="shared" ref="U731:U757" si="228">IF(T731&lt;&gt;T732,Q731*1,"")</f>
        <v/>
      </c>
      <c r="V731" s="2" t="str">
        <f t="shared" ref="V731:V757" si="229">IF(U731="","",IF(U731&lt;$AD$26,$AE$26,IF(U731&lt;$AD$27,$AE$27,IF(U731&lt;$AD$28,$AE$28,IF(U731&lt;$AD$29,$AE$29,IF(U731&lt;$AD$30,$AE$30,IF(U731&lt;$AD$31,$AE$31,$AE$32))))))*2)</f>
        <v/>
      </c>
      <c r="W731" s="2">
        <f t="shared" si="213"/>
        <v>88.04</v>
      </c>
      <c r="X731" s="2" t="str">
        <f t="shared" ref="X731:X757" si="230">IF(AND(T732&lt;&gt;"uri",T731="uri"),Q731*2%/250*2,IF(AND(T732="uri",T731="uri"),Q731*2%/250,""))</f>
        <v/>
      </c>
      <c r="Y731" s="6">
        <f t="shared" si="218"/>
        <v>1102500</v>
      </c>
      <c r="Z731" s="6">
        <f t="shared" si="219"/>
        <v>0</v>
      </c>
      <c r="AA731" s="4">
        <f>SUM(P731:$P$1480)+$Z$25</f>
        <v>1650500.0000000005</v>
      </c>
      <c r="AB731" s="4">
        <f>SUM(V731:$W$1480)</f>
        <v>432560.47999999981</v>
      </c>
      <c r="AC731" s="4">
        <f t="shared" ref="AC731:AC757" si="231">+AA731-Y731</f>
        <v>548000.00000000047</v>
      </c>
    </row>
    <row r="732" spans="1:29" x14ac:dyDescent="0.15">
      <c r="A732" s="22">
        <v>3</v>
      </c>
      <c r="B732" s="1">
        <v>42061</v>
      </c>
      <c r="C732">
        <v>218.7</v>
      </c>
      <c r="D732">
        <v>220.3</v>
      </c>
      <c r="E732">
        <v>218.3</v>
      </c>
      <c r="F732">
        <v>220.1</v>
      </c>
      <c r="G732">
        <v>192281200</v>
      </c>
      <c r="H732" s="2">
        <f t="shared" si="220"/>
        <v>42321092120</v>
      </c>
      <c r="I732">
        <f t="shared" si="214"/>
        <v>1.1999999999999886</v>
      </c>
      <c r="J732" t="str">
        <f t="shared" si="221"/>
        <v/>
      </c>
      <c r="L732">
        <f t="shared" si="215"/>
        <v>1.1999999999999886</v>
      </c>
      <c r="M732">
        <f t="shared" si="222"/>
        <v>1.1999999999999886</v>
      </c>
      <c r="N732">
        <f t="shared" si="223"/>
        <v>-1.1999999999999886</v>
      </c>
      <c r="O732" s="2">
        <f t="shared" si="216"/>
        <v>5000</v>
      </c>
      <c r="P732" s="2">
        <f t="shared" si="224"/>
        <v>5999.9999999999436</v>
      </c>
      <c r="Q732" s="2">
        <f t="shared" si="217"/>
        <v>1094500</v>
      </c>
      <c r="R732" s="2" t="str">
        <f t="shared" si="225"/>
        <v>kai</v>
      </c>
      <c r="S732" s="2" t="str">
        <f t="shared" si="226"/>
        <v>uri</v>
      </c>
      <c r="T732" s="2" t="str">
        <f t="shared" si="227"/>
        <v>kai</v>
      </c>
      <c r="U732" s="2" t="str">
        <f t="shared" si="228"/>
        <v/>
      </c>
      <c r="V732" s="2" t="str">
        <f t="shared" si="229"/>
        <v/>
      </c>
      <c r="W732" s="2">
        <f t="shared" si="213"/>
        <v>87.56</v>
      </c>
      <c r="X732" s="2" t="str">
        <f t="shared" si="230"/>
        <v/>
      </c>
      <c r="Y732" s="6">
        <f t="shared" si="218"/>
        <v>1100500</v>
      </c>
      <c r="Z732" s="6">
        <f t="shared" si="219"/>
        <v>0</v>
      </c>
      <c r="AA732" s="4">
        <f>SUM(P732:$P$1480)+$Z$25</f>
        <v>1648500.0000000005</v>
      </c>
      <c r="AB732" s="4">
        <f>SUM(V732:$W$1480)</f>
        <v>432472.43999999989</v>
      </c>
      <c r="AC732" s="4">
        <f t="shared" si="231"/>
        <v>548000.00000000047</v>
      </c>
    </row>
    <row r="733" spans="1:29" x14ac:dyDescent="0.15">
      <c r="A733" s="22">
        <v>3</v>
      </c>
      <c r="B733" s="1">
        <v>42060</v>
      </c>
      <c r="C733">
        <v>219.9</v>
      </c>
      <c r="D733">
        <v>220.8</v>
      </c>
      <c r="E733">
        <v>218.1</v>
      </c>
      <c r="F733">
        <v>218.9</v>
      </c>
      <c r="G733">
        <v>175941200</v>
      </c>
      <c r="H733" s="2">
        <f t="shared" si="220"/>
        <v>38513528680</v>
      </c>
      <c r="I733">
        <f t="shared" si="214"/>
        <v>-9.9999999999994316E-2</v>
      </c>
      <c r="J733" t="str">
        <f t="shared" si="221"/>
        <v>高値超、安値超</v>
      </c>
      <c r="L733">
        <f t="shared" si="215"/>
        <v>-9.9999999999994316E-2</v>
      </c>
      <c r="M733">
        <f t="shared" si="222"/>
        <v>-9.9999999999994316E-2</v>
      </c>
      <c r="N733">
        <f t="shared" si="223"/>
        <v>9.9999999999994316E-2</v>
      </c>
      <c r="O733" s="2">
        <f t="shared" si="216"/>
        <v>5000</v>
      </c>
      <c r="P733" s="2">
        <f t="shared" si="224"/>
        <v>-499.99999999997158</v>
      </c>
      <c r="Q733" s="2">
        <f t="shared" si="217"/>
        <v>1095000</v>
      </c>
      <c r="R733" s="2" t="str">
        <f t="shared" si="225"/>
        <v>kai</v>
      </c>
      <c r="S733" s="2" t="str">
        <f t="shared" si="226"/>
        <v>uri</v>
      </c>
      <c r="T733" s="2" t="str">
        <f t="shared" si="227"/>
        <v>kai</v>
      </c>
      <c r="U733" s="2" t="str">
        <f t="shared" si="228"/>
        <v/>
      </c>
      <c r="V733" s="2" t="str">
        <f t="shared" si="229"/>
        <v/>
      </c>
      <c r="W733" s="2">
        <f t="shared" si="213"/>
        <v>87.6</v>
      </c>
      <c r="X733" s="2" t="str">
        <f t="shared" si="230"/>
        <v/>
      </c>
      <c r="Y733" s="6">
        <f t="shared" si="218"/>
        <v>1094500</v>
      </c>
      <c r="Z733" s="6">
        <f t="shared" si="219"/>
        <v>0</v>
      </c>
      <c r="AA733" s="4">
        <f>SUM(P733:$P$1480)+$Z$25</f>
        <v>1642500.0000000005</v>
      </c>
      <c r="AB733" s="4">
        <f>SUM(V733:$W$1480)</f>
        <v>432384.87999999983</v>
      </c>
      <c r="AC733" s="4">
        <f t="shared" si="231"/>
        <v>548000.00000000047</v>
      </c>
    </row>
    <row r="734" spans="1:29" x14ac:dyDescent="0.15">
      <c r="A734" s="22">
        <v>3</v>
      </c>
      <c r="B734" s="1">
        <v>42059</v>
      </c>
      <c r="C734">
        <v>217.4</v>
      </c>
      <c r="D734">
        <v>220.3</v>
      </c>
      <c r="E734">
        <v>217.4</v>
      </c>
      <c r="F734">
        <v>219</v>
      </c>
      <c r="G734">
        <v>221587700</v>
      </c>
      <c r="H734" s="2">
        <f t="shared" si="220"/>
        <v>48527706300</v>
      </c>
      <c r="I734">
        <f t="shared" si="214"/>
        <v>0.30000000000001137</v>
      </c>
      <c r="J734" t="str">
        <f t="shared" si="221"/>
        <v>高値超、安値超</v>
      </c>
      <c r="L734">
        <f t="shared" si="215"/>
        <v>0.30000000000001137</v>
      </c>
      <c r="M734">
        <f t="shared" si="222"/>
        <v>0.30000000000001137</v>
      </c>
      <c r="N734">
        <f t="shared" si="223"/>
        <v>0.30000000000001137</v>
      </c>
      <c r="O734" s="2">
        <f t="shared" si="216"/>
        <v>5000</v>
      </c>
      <c r="P734" s="2">
        <f t="shared" si="224"/>
        <v>1500.0000000000568</v>
      </c>
      <c r="Q734" s="2">
        <f t="shared" si="217"/>
        <v>1093500</v>
      </c>
      <c r="R734" s="2" t="str">
        <f t="shared" si="225"/>
        <v>kai</v>
      </c>
      <c r="S734" s="2" t="str">
        <f t="shared" si="226"/>
        <v>kai</v>
      </c>
      <c r="T734" s="2" t="str">
        <f t="shared" si="227"/>
        <v>kai</v>
      </c>
      <c r="U734" s="2" t="str">
        <f t="shared" si="228"/>
        <v/>
      </c>
      <c r="V734" s="2" t="str">
        <f t="shared" si="229"/>
        <v/>
      </c>
      <c r="W734" s="2">
        <f t="shared" si="213"/>
        <v>87.48</v>
      </c>
      <c r="X734" s="2" t="str">
        <f t="shared" si="230"/>
        <v/>
      </c>
      <c r="Y734" s="6">
        <f t="shared" si="218"/>
        <v>1095000</v>
      </c>
      <c r="Z734" s="6">
        <f t="shared" si="219"/>
        <v>0</v>
      </c>
      <c r="AA734" s="4">
        <f>SUM(P734:$P$1480)+$Z$25</f>
        <v>1643000.0000000005</v>
      </c>
      <c r="AB734" s="4">
        <f>SUM(V734:$W$1480)</f>
        <v>432297.27999999985</v>
      </c>
      <c r="AC734" s="4">
        <f t="shared" si="231"/>
        <v>548000.00000000047</v>
      </c>
    </row>
    <row r="735" spans="1:29" x14ac:dyDescent="0.15">
      <c r="A735" s="22">
        <v>3</v>
      </c>
      <c r="B735" s="1">
        <v>42058</v>
      </c>
      <c r="C735">
        <v>219.1</v>
      </c>
      <c r="D735">
        <v>220</v>
      </c>
      <c r="E735">
        <v>214.6</v>
      </c>
      <c r="F735">
        <v>218.7</v>
      </c>
      <c r="G735">
        <v>304239400</v>
      </c>
      <c r="H735" s="2">
        <f t="shared" si="220"/>
        <v>66537156780</v>
      </c>
      <c r="I735">
        <f t="shared" si="214"/>
        <v>1.6999999999999886</v>
      </c>
      <c r="J735" t="str">
        <f t="shared" si="221"/>
        <v/>
      </c>
      <c r="L735">
        <f t="shared" si="215"/>
        <v>1.6999999999999886</v>
      </c>
      <c r="M735">
        <f t="shared" si="222"/>
        <v>1.6999999999999886</v>
      </c>
      <c r="N735">
        <f t="shared" si="223"/>
        <v>-1.6999999999999886</v>
      </c>
      <c r="O735" s="2">
        <f t="shared" si="216"/>
        <v>5000</v>
      </c>
      <c r="P735" s="2">
        <f t="shared" si="224"/>
        <v>8499.9999999999436</v>
      </c>
      <c r="Q735" s="2">
        <f t="shared" si="217"/>
        <v>1085000</v>
      </c>
      <c r="R735" s="2" t="str">
        <f t="shared" si="225"/>
        <v>kai</v>
      </c>
      <c r="S735" s="2" t="str">
        <f t="shared" si="226"/>
        <v>uri</v>
      </c>
      <c r="T735" s="2" t="str">
        <f t="shared" si="227"/>
        <v>kai</v>
      </c>
      <c r="U735" s="2" t="str">
        <f t="shared" si="228"/>
        <v/>
      </c>
      <c r="V735" s="2" t="str">
        <f t="shared" si="229"/>
        <v/>
      </c>
      <c r="W735" s="2">
        <f t="shared" si="213"/>
        <v>86.8</v>
      </c>
      <c r="X735" s="2" t="str">
        <f t="shared" si="230"/>
        <v/>
      </c>
      <c r="Y735" s="6">
        <f t="shared" si="218"/>
        <v>1093500</v>
      </c>
      <c r="Z735" s="6">
        <f t="shared" si="219"/>
        <v>0</v>
      </c>
      <c r="AA735" s="4">
        <f>SUM(P735:$P$1480)+$Z$25</f>
        <v>1641500.0000000005</v>
      </c>
      <c r="AB735" s="4">
        <f>SUM(V735:$W$1480)</f>
        <v>432209.79999999987</v>
      </c>
      <c r="AC735" s="4">
        <f t="shared" si="231"/>
        <v>548000.00000000047</v>
      </c>
    </row>
    <row r="736" spans="1:29" x14ac:dyDescent="0.15">
      <c r="A736" s="22">
        <v>3</v>
      </c>
      <c r="B736" s="1">
        <v>42055</v>
      </c>
      <c r="C736">
        <v>218.8</v>
      </c>
      <c r="D736">
        <v>218.8</v>
      </c>
      <c r="E736">
        <v>215</v>
      </c>
      <c r="F736">
        <v>217</v>
      </c>
      <c r="G736">
        <v>230692100</v>
      </c>
      <c r="H736" s="2">
        <f t="shared" si="220"/>
        <v>50060185700</v>
      </c>
      <c r="I736">
        <f t="shared" si="214"/>
        <v>-1.1999999999999886</v>
      </c>
      <c r="J736" t="str">
        <f t="shared" si="221"/>
        <v>高値超、安値超</v>
      </c>
      <c r="L736">
        <f t="shared" si="215"/>
        <v>-1.1999999999999886</v>
      </c>
      <c r="M736">
        <f t="shared" si="222"/>
        <v>-1.1999999999999886</v>
      </c>
      <c r="N736">
        <f t="shared" si="223"/>
        <v>1.1999999999999886</v>
      </c>
      <c r="O736" s="2">
        <f t="shared" si="216"/>
        <v>5000</v>
      </c>
      <c r="P736" s="2">
        <f t="shared" si="224"/>
        <v>-5999.9999999999436</v>
      </c>
      <c r="Q736" s="2">
        <f t="shared" si="217"/>
        <v>1091000</v>
      </c>
      <c r="R736" s="2" t="str">
        <f t="shared" si="225"/>
        <v>kai</v>
      </c>
      <c r="S736" s="2" t="str">
        <f t="shared" si="226"/>
        <v>uri</v>
      </c>
      <c r="T736" s="2" t="str">
        <f t="shared" si="227"/>
        <v>kai</v>
      </c>
      <c r="U736" s="2" t="str">
        <f t="shared" si="228"/>
        <v/>
      </c>
      <c r="V736" s="2" t="str">
        <f t="shared" si="229"/>
        <v/>
      </c>
      <c r="W736" s="2">
        <f t="shared" si="213"/>
        <v>87.28</v>
      </c>
      <c r="X736" s="2" t="str">
        <f t="shared" si="230"/>
        <v/>
      </c>
      <c r="Y736" s="6">
        <f t="shared" si="218"/>
        <v>1085000</v>
      </c>
      <c r="Z736" s="6">
        <f t="shared" si="219"/>
        <v>0</v>
      </c>
      <c r="AA736" s="4">
        <f>SUM(P736:$P$1480)+$Z$25</f>
        <v>1633000.0000000005</v>
      </c>
      <c r="AB736" s="4">
        <f>SUM(V736:$W$1480)</f>
        <v>432122.99999999988</v>
      </c>
      <c r="AC736" s="4">
        <f t="shared" si="231"/>
        <v>548000.00000000047</v>
      </c>
    </row>
    <row r="737" spans="1:29" x14ac:dyDescent="0.15">
      <c r="A737" s="22">
        <v>3</v>
      </c>
      <c r="B737" s="1">
        <v>42054</v>
      </c>
      <c r="C737">
        <v>212.4</v>
      </c>
      <c r="D737">
        <v>218.7</v>
      </c>
      <c r="E737">
        <v>212.4</v>
      </c>
      <c r="F737">
        <v>218.2</v>
      </c>
      <c r="G737">
        <v>393934600</v>
      </c>
      <c r="H737" s="2">
        <f t="shared" si="220"/>
        <v>85956529720</v>
      </c>
      <c r="I737">
        <f t="shared" si="214"/>
        <v>7.5999999999999943</v>
      </c>
      <c r="J737" t="str">
        <f t="shared" si="221"/>
        <v>高値超、安値超</v>
      </c>
      <c r="L737">
        <f t="shared" si="215"/>
        <v>7.5999999999999943</v>
      </c>
      <c r="M737">
        <f t="shared" si="222"/>
        <v>7.5999999999999943</v>
      </c>
      <c r="N737">
        <f t="shared" si="223"/>
        <v>-7.5999999999999943</v>
      </c>
      <c r="O737" s="2">
        <f t="shared" si="216"/>
        <v>5000</v>
      </c>
      <c r="P737" s="2">
        <f t="shared" si="224"/>
        <v>37999.999999999971</v>
      </c>
      <c r="Q737" s="2">
        <f t="shared" si="217"/>
        <v>1053000</v>
      </c>
      <c r="R737" s="2" t="str">
        <f t="shared" si="225"/>
        <v>kai</v>
      </c>
      <c r="S737" s="2" t="str">
        <f t="shared" si="226"/>
        <v>uri</v>
      </c>
      <c r="T737" s="2" t="str">
        <f t="shared" si="227"/>
        <v>kai</v>
      </c>
      <c r="U737" s="2" t="str">
        <f t="shared" si="228"/>
        <v/>
      </c>
      <c r="V737" s="2" t="str">
        <f t="shared" si="229"/>
        <v/>
      </c>
      <c r="W737" s="2">
        <f t="shared" ref="W737:W757" si="232">IF(AND(T738&lt;&gt;"kai",T737="kai"),Q737*2%/250*2,IF(AND(T738="kai",T737="kai"),Q737*2%/250,""))</f>
        <v>84.24</v>
      </c>
      <c r="X737" s="2" t="str">
        <f t="shared" si="230"/>
        <v/>
      </c>
      <c r="Y737" s="6">
        <f t="shared" si="218"/>
        <v>1091000</v>
      </c>
      <c r="Z737" s="6">
        <f t="shared" si="219"/>
        <v>0</v>
      </c>
      <c r="AA737" s="4">
        <f>SUM(P737:$P$1480)+$Z$25</f>
        <v>1639000.0000000002</v>
      </c>
      <c r="AB737" s="4">
        <f>SUM(V737:$W$1480)</f>
        <v>432035.71999999986</v>
      </c>
      <c r="AC737" s="4">
        <f t="shared" si="231"/>
        <v>548000.00000000023</v>
      </c>
    </row>
    <row r="738" spans="1:29" x14ac:dyDescent="0.15">
      <c r="A738" s="22">
        <v>3</v>
      </c>
      <c r="B738" s="1">
        <v>42053</v>
      </c>
      <c r="C738">
        <v>208.9</v>
      </c>
      <c r="D738">
        <v>211</v>
      </c>
      <c r="E738">
        <v>208.8</v>
      </c>
      <c r="F738">
        <v>210.6</v>
      </c>
      <c r="G738">
        <v>242489900</v>
      </c>
      <c r="H738" s="2">
        <f t="shared" si="220"/>
        <v>51068372940</v>
      </c>
      <c r="I738">
        <f t="shared" si="214"/>
        <v>2.9000000000000057</v>
      </c>
      <c r="J738" t="str">
        <f t="shared" si="221"/>
        <v>高値超、安値超</v>
      </c>
      <c r="L738">
        <f t="shared" si="215"/>
        <v>2.9000000000000057</v>
      </c>
      <c r="M738">
        <f t="shared" si="222"/>
        <v>2.9000000000000057</v>
      </c>
      <c r="N738">
        <f t="shared" si="223"/>
        <v>-2.9000000000000057</v>
      </c>
      <c r="O738" s="2">
        <f t="shared" si="216"/>
        <v>5000</v>
      </c>
      <c r="P738" s="2">
        <f t="shared" si="224"/>
        <v>14500.000000000029</v>
      </c>
      <c r="Q738" s="2">
        <f t="shared" si="217"/>
        <v>1038500</v>
      </c>
      <c r="R738" s="2" t="str">
        <f t="shared" si="225"/>
        <v>kai</v>
      </c>
      <c r="S738" s="2" t="str">
        <f t="shared" si="226"/>
        <v>uri</v>
      </c>
      <c r="T738" s="2" t="str">
        <f t="shared" si="227"/>
        <v>kai</v>
      </c>
      <c r="U738" s="2" t="str">
        <f t="shared" si="228"/>
        <v/>
      </c>
      <c r="V738" s="2" t="str">
        <f t="shared" si="229"/>
        <v/>
      </c>
      <c r="W738" s="2">
        <f t="shared" si="232"/>
        <v>83.08</v>
      </c>
      <c r="X738" s="2" t="str">
        <f t="shared" si="230"/>
        <v/>
      </c>
      <c r="Y738" s="6">
        <f t="shared" si="218"/>
        <v>1053000</v>
      </c>
      <c r="Z738" s="6">
        <f t="shared" si="219"/>
        <v>0</v>
      </c>
      <c r="AA738" s="4">
        <f>SUM(P738:$P$1480)+$Z$25</f>
        <v>1601000.0000000005</v>
      </c>
      <c r="AB738" s="4">
        <f>SUM(V738:$W$1480)</f>
        <v>431951.47999999986</v>
      </c>
      <c r="AC738" s="4">
        <f t="shared" si="231"/>
        <v>548000.00000000047</v>
      </c>
    </row>
    <row r="739" spans="1:29" x14ac:dyDescent="0.15">
      <c r="A739" s="22">
        <v>3</v>
      </c>
      <c r="B739" s="1">
        <v>42052</v>
      </c>
      <c r="C739">
        <v>206.3</v>
      </c>
      <c r="D739">
        <v>208.5</v>
      </c>
      <c r="E739">
        <v>206.2</v>
      </c>
      <c r="F739">
        <v>207.7</v>
      </c>
      <c r="G739">
        <v>187409900</v>
      </c>
      <c r="H739" s="2">
        <f t="shared" si="220"/>
        <v>38925036230</v>
      </c>
      <c r="I739">
        <f t="shared" si="214"/>
        <v>1</v>
      </c>
      <c r="J739" t="str">
        <f t="shared" si="221"/>
        <v>高値超、安値超</v>
      </c>
      <c r="L739">
        <f t="shared" si="215"/>
        <v>1</v>
      </c>
      <c r="M739">
        <f t="shared" si="222"/>
        <v>1</v>
      </c>
      <c r="N739">
        <f t="shared" si="223"/>
        <v>-1</v>
      </c>
      <c r="O739" s="2">
        <f t="shared" si="216"/>
        <v>5000</v>
      </c>
      <c r="P739" s="2">
        <f t="shared" si="224"/>
        <v>5000</v>
      </c>
      <c r="Q739" s="2">
        <f t="shared" si="217"/>
        <v>1033500</v>
      </c>
      <c r="R739" s="2" t="str">
        <f t="shared" si="225"/>
        <v>kai</v>
      </c>
      <c r="S739" s="2" t="str">
        <f t="shared" si="226"/>
        <v>uri</v>
      </c>
      <c r="T739" s="2" t="str">
        <f t="shared" si="227"/>
        <v>kai</v>
      </c>
      <c r="U739" s="2" t="str">
        <f t="shared" si="228"/>
        <v/>
      </c>
      <c r="V739" s="2" t="str">
        <f t="shared" si="229"/>
        <v/>
      </c>
      <c r="W739" s="2">
        <f t="shared" si="232"/>
        <v>82.68</v>
      </c>
      <c r="X739" s="2" t="str">
        <f t="shared" si="230"/>
        <v/>
      </c>
      <c r="Y739" s="6">
        <f t="shared" si="218"/>
        <v>1038500</v>
      </c>
      <c r="Z739" s="6">
        <f t="shared" si="219"/>
        <v>0</v>
      </c>
      <c r="AA739" s="4">
        <f>SUM(P739:$P$1480)+$Z$25</f>
        <v>1586500.0000000005</v>
      </c>
      <c r="AB739" s="4">
        <f>SUM(V739:$W$1480)</f>
        <v>431868.39999999979</v>
      </c>
      <c r="AC739" s="4">
        <f t="shared" si="231"/>
        <v>548000.00000000047</v>
      </c>
    </row>
    <row r="740" spans="1:29" x14ac:dyDescent="0.15">
      <c r="A740" s="22">
        <v>3</v>
      </c>
      <c r="B740" s="1">
        <v>42051</v>
      </c>
      <c r="C740">
        <v>204.3</v>
      </c>
      <c r="D740">
        <v>207.8</v>
      </c>
      <c r="E740">
        <v>204.3</v>
      </c>
      <c r="F740">
        <v>206.7</v>
      </c>
      <c r="G740">
        <v>215548100</v>
      </c>
      <c r="H740" s="2">
        <f t="shared" si="220"/>
        <v>44553792270</v>
      </c>
      <c r="I740">
        <f t="shared" si="214"/>
        <v>3.2999999999999829</v>
      </c>
      <c r="J740" t="str">
        <f t="shared" si="221"/>
        <v>高値超、安値超</v>
      </c>
      <c r="L740">
        <f t="shared" si="215"/>
        <v>3.2999999999999829</v>
      </c>
      <c r="M740">
        <f t="shared" si="222"/>
        <v>3.2999999999999829</v>
      </c>
      <c r="N740">
        <f t="shared" si="223"/>
        <v>-3.2999999999999829</v>
      </c>
      <c r="O740" s="2">
        <f t="shared" si="216"/>
        <v>5000</v>
      </c>
      <c r="P740" s="2">
        <f t="shared" si="224"/>
        <v>16499.999999999916</v>
      </c>
      <c r="Q740" s="2">
        <f t="shared" si="217"/>
        <v>1017000</v>
      </c>
      <c r="R740" s="2" t="str">
        <f t="shared" si="225"/>
        <v>kai</v>
      </c>
      <c r="S740" s="2" t="str">
        <f t="shared" si="226"/>
        <v>uri</v>
      </c>
      <c r="T740" s="2" t="str">
        <f t="shared" si="227"/>
        <v>kai</v>
      </c>
      <c r="U740" s="2" t="str">
        <f t="shared" si="228"/>
        <v/>
      </c>
      <c r="V740" s="2" t="str">
        <f t="shared" si="229"/>
        <v/>
      </c>
      <c r="W740" s="2">
        <f t="shared" si="232"/>
        <v>81.36</v>
      </c>
      <c r="X740" s="2" t="str">
        <f t="shared" si="230"/>
        <v/>
      </c>
      <c r="Y740" s="6">
        <f t="shared" si="218"/>
        <v>1033500</v>
      </c>
      <c r="Z740" s="6">
        <f t="shared" si="219"/>
        <v>0</v>
      </c>
      <c r="AA740" s="4">
        <f>SUM(P740:$P$1480)+$Z$25</f>
        <v>1581500.0000000005</v>
      </c>
      <c r="AB740" s="4">
        <f>SUM(V740:$W$1480)</f>
        <v>431785.71999999986</v>
      </c>
      <c r="AC740" s="4">
        <f t="shared" si="231"/>
        <v>548000.00000000047</v>
      </c>
    </row>
    <row r="741" spans="1:29" x14ac:dyDescent="0.15">
      <c r="A741" s="22">
        <v>3</v>
      </c>
      <c r="B741" s="1">
        <v>42048</v>
      </c>
      <c r="C741">
        <v>202.6</v>
      </c>
      <c r="D741">
        <v>203.7</v>
      </c>
      <c r="E741">
        <v>202.2</v>
      </c>
      <c r="F741">
        <v>203.4</v>
      </c>
      <c r="G741">
        <v>168640900</v>
      </c>
      <c r="H741" s="2">
        <f t="shared" si="220"/>
        <v>34301559060</v>
      </c>
      <c r="I741">
        <f t="shared" si="214"/>
        <v>1</v>
      </c>
      <c r="J741" t="str">
        <f t="shared" si="221"/>
        <v>高値超、安値超</v>
      </c>
      <c r="L741">
        <f t="shared" si="215"/>
        <v>1</v>
      </c>
      <c r="M741">
        <f t="shared" si="222"/>
        <v>1</v>
      </c>
      <c r="N741">
        <f t="shared" si="223"/>
        <v>-1</v>
      </c>
      <c r="O741" s="2">
        <f t="shared" si="216"/>
        <v>5000</v>
      </c>
      <c r="P741" s="2">
        <f t="shared" si="224"/>
        <v>5000</v>
      </c>
      <c r="Q741" s="2">
        <f t="shared" si="217"/>
        <v>1012000</v>
      </c>
      <c r="R741" s="2" t="str">
        <f t="shared" si="225"/>
        <v>kai</v>
      </c>
      <c r="S741" s="2" t="str">
        <f t="shared" si="226"/>
        <v>uri</v>
      </c>
      <c r="T741" s="2" t="str">
        <f t="shared" si="227"/>
        <v>kai</v>
      </c>
      <c r="U741" s="2" t="str">
        <f t="shared" si="228"/>
        <v/>
      </c>
      <c r="V741" s="2" t="str">
        <f t="shared" si="229"/>
        <v/>
      </c>
      <c r="W741" s="2">
        <f t="shared" si="232"/>
        <v>80.959999999999994</v>
      </c>
      <c r="X741" s="2" t="str">
        <f t="shared" si="230"/>
        <v/>
      </c>
      <c r="Y741" s="6">
        <f t="shared" si="218"/>
        <v>1017000</v>
      </c>
      <c r="Z741" s="6">
        <f t="shared" si="219"/>
        <v>0</v>
      </c>
      <c r="AA741" s="4">
        <f>SUM(P741:$P$1480)+$Z$25</f>
        <v>1565000.0000000005</v>
      </c>
      <c r="AB741" s="4">
        <f>SUM(V741:$W$1480)</f>
        <v>431704.35999999987</v>
      </c>
      <c r="AC741" s="4">
        <f t="shared" si="231"/>
        <v>548000.00000000047</v>
      </c>
    </row>
    <row r="742" spans="1:29" x14ac:dyDescent="0.15">
      <c r="A742" s="22">
        <v>3</v>
      </c>
      <c r="B742" s="1">
        <v>42047</v>
      </c>
      <c r="C742">
        <v>201.7</v>
      </c>
      <c r="D742">
        <v>202.6</v>
      </c>
      <c r="E742">
        <v>200.9</v>
      </c>
      <c r="F742">
        <v>202.4</v>
      </c>
      <c r="G742">
        <v>177581200</v>
      </c>
      <c r="H742" s="2">
        <f t="shared" si="220"/>
        <v>35942434880</v>
      </c>
      <c r="I742">
        <f t="shared" si="214"/>
        <v>2.5</v>
      </c>
      <c r="J742" t="str">
        <f t="shared" si="221"/>
        <v>高値超、安値超</v>
      </c>
      <c r="L742">
        <f t="shared" si="215"/>
        <v>2.5</v>
      </c>
      <c r="M742">
        <f t="shared" si="222"/>
        <v>2.5</v>
      </c>
      <c r="N742">
        <f t="shared" si="223"/>
        <v>2.5</v>
      </c>
      <c r="O742" s="2">
        <f t="shared" si="216"/>
        <v>5000</v>
      </c>
      <c r="P742" s="2">
        <f t="shared" si="224"/>
        <v>12500</v>
      </c>
      <c r="Q742" s="2">
        <f t="shared" si="217"/>
        <v>999500</v>
      </c>
      <c r="R742" s="2" t="str">
        <f t="shared" si="225"/>
        <v>kai</v>
      </c>
      <c r="S742" s="2" t="str">
        <f t="shared" si="226"/>
        <v>kai</v>
      </c>
      <c r="T742" s="2" t="str">
        <f t="shared" si="227"/>
        <v>kai</v>
      </c>
      <c r="U742" s="2" t="str">
        <f t="shared" si="228"/>
        <v/>
      </c>
      <c r="V742" s="2" t="str">
        <f t="shared" si="229"/>
        <v/>
      </c>
      <c r="W742" s="2">
        <f t="shared" si="232"/>
        <v>79.959999999999994</v>
      </c>
      <c r="X742" s="2" t="str">
        <f t="shared" si="230"/>
        <v/>
      </c>
      <c r="Y742" s="6">
        <f t="shared" si="218"/>
        <v>1012000</v>
      </c>
      <c r="Z742" s="6">
        <f t="shared" si="219"/>
        <v>0</v>
      </c>
      <c r="AA742" s="4">
        <f>SUM(P742:$P$1480)+$Z$25</f>
        <v>1560000.0000000005</v>
      </c>
      <c r="AB742" s="4">
        <f>SUM(V742:$W$1480)</f>
        <v>431623.39999999985</v>
      </c>
      <c r="AC742" s="4">
        <f t="shared" si="231"/>
        <v>548000.00000000047</v>
      </c>
    </row>
    <row r="743" spans="1:29" x14ac:dyDescent="0.15">
      <c r="A743" s="22">
        <v>3</v>
      </c>
      <c r="B743" s="1">
        <v>42045</v>
      </c>
      <c r="C743">
        <v>199.6</v>
      </c>
      <c r="D743">
        <v>200</v>
      </c>
      <c r="E743">
        <v>199</v>
      </c>
      <c r="F743">
        <v>199.9</v>
      </c>
      <c r="G743">
        <v>91129800</v>
      </c>
      <c r="H743" s="2">
        <f t="shared" si="220"/>
        <v>18216847020</v>
      </c>
      <c r="I743">
        <f t="shared" si="214"/>
        <v>0</v>
      </c>
      <c r="J743" t="str">
        <f t="shared" si="221"/>
        <v/>
      </c>
      <c r="L743">
        <f t="shared" si="215"/>
        <v>0</v>
      </c>
      <c r="M743">
        <f t="shared" si="222"/>
        <v>0</v>
      </c>
      <c r="N743">
        <f t="shared" si="223"/>
        <v>0</v>
      </c>
      <c r="O743" s="2">
        <f t="shared" si="216"/>
        <v>5000</v>
      </c>
      <c r="P743" s="2">
        <f t="shared" si="224"/>
        <v>0</v>
      </c>
      <c r="Q743" s="2">
        <f t="shared" si="217"/>
        <v>999500</v>
      </c>
      <c r="R743" s="2" t="str">
        <f t="shared" si="225"/>
        <v>kai</v>
      </c>
      <c r="S743" s="2" t="str">
        <f t="shared" si="226"/>
        <v>uri</v>
      </c>
      <c r="T743" s="2" t="str">
        <f t="shared" si="227"/>
        <v>kai</v>
      </c>
      <c r="U743" s="2" t="str">
        <f t="shared" si="228"/>
        <v/>
      </c>
      <c r="V743" s="2" t="str">
        <f t="shared" si="229"/>
        <v/>
      </c>
      <c r="W743" s="2">
        <f t="shared" si="232"/>
        <v>79.959999999999994</v>
      </c>
      <c r="X743" s="2" t="str">
        <f t="shared" si="230"/>
        <v/>
      </c>
      <c r="Y743" s="6">
        <f t="shared" si="218"/>
        <v>999500</v>
      </c>
      <c r="Z743" s="6">
        <f t="shared" si="219"/>
        <v>0</v>
      </c>
      <c r="AA743" s="4">
        <f>SUM(P743:$P$1480)+$Z$25</f>
        <v>1547500.0000000005</v>
      </c>
      <c r="AB743" s="4">
        <f>SUM(V743:$W$1480)</f>
        <v>431543.43999999983</v>
      </c>
      <c r="AC743" s="4">
        <f t="shared" si="231"/>
        <v>548000.00000000047</v>
      </c>
    </row>
    <row r="744" spans="1:29" x14ac:dyDescent="0.15">
      <c r="A744" s="22">
        <v>3</v>
      </c>
      <c r="B744" s="1">
        <v>42044</v>
      </c>
      <c r="C744">
        <v>199.8</v>
      </c>
      <c r="D744">
        <v>200</v>
      </c>
      <c r="E744">
        <v>198.3</v>
      </c>
      <c r="F744">
        <v>199.9</v>
      </c>
      <c r="G744">
        <v>115290400</v>
      </c>
      <c r="H744" s="2">
        <f t="shared" si="220"/>
        <v>23046550960</v>
      </c>
      <c r="I744">
        <f t="shared" si="214"/>
        <v>2</v>
      </c>
      <c r="J744" t="str">
        <f t="shared" si="221"/>
        <v>高値超、安値超</v>
      </c>
      <c r="L744">
        <f t="shared" si="215"/>
        <v>2</v>
      </c>
      <c r="M744">
        <f t="shared" si="222"/>
        <v>2</v>
      </c>
      <c r="N744">
        <f t="shared" si="223"/>
        <v>-2</v>
      </c>
      <c r="O744" s="2">
        <f t="shared" si="216"/>
        <v>5000</v>
      </c>
      <c r="P744" s="2">
        <f t="shared" si="224"/>
        <v>10000</v>
      </c>
      <c r="Q744" s="2">
        <f t="shared" si="217"/>
        <v>989500</v>
      </c>
      <c r="R744" s="2" t="str">
        <f t="shared" si="225"/>
        <v>kai</v>
      </c>
      <c r="S744" s="2" t="str">
        <f t="shared" si="226"/>
        <v>uri</v>
      </c>
      <c r="T744" s="2" t="str">
        <f t="shared" si="227"/>
        <v>kai</v>
      </c>
      <c r="U744" s="2" t="str">
        <f t="shared" si="228"/>
        <v/>
      </c>
      <c r="V744" s="2" t="str">
        <f t="shared" si="229"/>
        <v/>
      </c>
      <c r="W744" s="2">
        <f t="shared" si="232"/>
        <v>79.16</v>
      </c>
      <c r="X744" s="2" t="str">
        <f t="shared" si="230"/>
        <v/>
      </c>
      <c r="Y744" s="6">
        <f t="shared" si="218"/>
        <v>999500</v>
      </c>
      <c r="Z744" s="6">
        <f t="shared" ref="Z744:Z757" si="233">IF(AND(Y744&gt;0,Y745=0),Y744,0)</f>
        <v>0</v>
      </c>
      <c r="AA744" s="4">
        <f>SUM(P744:$P$1480)+$Z$25</f>
        <v>1547500.0000000005</v>
      </c>
      <c r="AB744" s="4">
        <f>SUM(V744:$W$1480)</f>
        <v>431463.47999999986</v>
      </c>
      <c r="AC744" s="4">
        <f t="shared" si="231"/>
        <v>548000.00000000047</v>
      </c>
    </row>
    <row r="745" spans="1:29" x14ac:dyDescent="0.15">
      <c r="A745" s="22">
        <v>3</v>
      </c>
      <c r="B745" s="1">
        <v>42041</v>
      </c>
      <c r="C745">
        <v>197</v>
      </c>
      <c r="D745">
        <v>197.9</v>
      </c>
      <c r="E745">
        <v>196.2</v>
      </c>
      <c r="F745">
        <v>197.9</v>
      </c>
      <c r="G745">
        <v>136370400</v>
      </c>
      <c r="H745" s="2">
        <f t="shared" si="220"/>
        <v>26987702160</v>
      </c>
      <c r="I745">
        <f t="shared" si="214"/>
        <v>2.5</v>
      </c>
      <c r="J745" t="str">
        <f t="shared" si="221"/>
        <v>高値超、安値超</v>
      </c>
      <c r="L745">
        <f t="shared" si="215"/>
        <v>2.5</v>
      </c>
      <c r="M745">
        <f t="shared" si="222"/>
        <v>2.5</v>
      </c>
      <c r="N745">
        <f t="shared" si="223"/>
        <v>-2.5</v>
      </c>
      <c r="O745" s="2">
        <f t="shared" si="216"/>
        <v>5000</v>
      </c>
      <c r="P745" s="2">
        <f t="shared" si="224"/>
        <v>12500</v>
      </c>
      <c r="Q745" s="2">
        <f t="shared" si="217"/>
        <v>977000</v>
      </c>
      <c r="R745" s="2" t="str">
        <f t="shared" si="225"/>
        <v>kai</v>
      </c>
      <c r="S745" s="2" t="str">
        <f t="shared" si="226"/>
        <v>uri</v>
      </c>
      <c r="T745" s="2" t="str">
        <f t="shared" si="227"/>
        <v>kai</v>
      </c>
      <c r="U745" s="2" t="str">
        <f t="shared" si="228"/>
        <v/>
      </c>
      <c r="V745" s="2" t="str">
        <f t="shared" si="229"/>
        <v/>
      </c>
      <c r="W745" s="2">
        <f t="shared" si="232"/>
        <v>78.16</v>
      </c>
      <c r="X745" s="2" t="str">
        <f t="shared" si="230"/>
        <v/>
      </c>
      <c r="Y745" s="6">
        <f t="shared" si="218"/>
        <v>989500</v>
      </c>
      <c r="Z745" s="6">
        <f t="shared" si="233"/>
        <v>0</v>
      </c>
      <c r="AA745" s="4">
        <f>SUM(P745:$P$1480)+$Z$25</f>
        <v>1537500.0000000005</v>
      </c>
      <c r="AB745" s="4">
        <f>SUM(V745:$W$1480)</f>
        <v>431384.31999999983</v>
      </c>
      <c r="AC745" s="4">
        <f t="shared" si="231"/>
        <v>548000.00000000047</v>
      </c>
    </row>
    <row r="746" spans="1:29" x14ac:dyDescent="0.15">
      <c r="A746" s="22">
        <v>3</v>
      </c>
      <c r="B746" s="1">
        <v>42040</v>
      </c>
      <c r="C746">
        <v>193.8</v>
      </c>
      <c r="D746">
        <v>197.5</v>
      </c>
      <c r="E746">
        <v>192.8</v>
      </c>
      <c r="F746">
        <v>195.4</v>
      </c>
      <c r="G746">
        <v>167274400</v>
      </c>
      <c r="H746" s="2">
        <f t="shared" si="220"/>
        <v>32685417760</v>
      </c>
      <c r="I746">
        <f t="shared" si="214"/>
        <v>2</v>
      </c>
      <c r="J746" t="str">
        <f t="shared" si="221"/>
        <v>高値超、安値超</v>
      </c>
      <c r="L746">
        <f t="shared" si="215"/>
        <v>2</v>
      </c>
      <c r="M746">
        <f t="shared" si="222"/>
        <v>2</v>
      </c>
      <c r="N746">
        <f t="shared" si="223"/>
        <v>-2</v>
      </c>
      <c r="O746" s="2">
        <f t="shared" si="216"/>
        <v>5000</v>
      </c>
      <c r="P746" s="2">
        <f t="shared" si="224"/>
        <v>10000</v>
      </c>
      <c r="Q746" s="2">
        <f t="shared" si="217"/>
        <v>967000</v>
      </c>
      <c r="R746" s="2" t="str">
        <f t="shared" si="225"/>
        <v>kai</v>
      </c>
      <c r="S746" s="2" t="str">
        <f t="shared" si="226"/>
        <v>uri</v>
      </c>
      <c r="T746" s="2" t="str">
        <f t="shared" si="227"/>
        <v>kai</v>
      </c>
      <c r="U746" s="2" t="str">
        <f t="shared" si="228"/>
        <v/>
      </c>
      <c r="V746" s="2" t="str">
        <f t="shared" si="229"/>
        <v/>
      </c>
      <c r="W746" s="2">
        <f t="shared" si="232"/>
        <v>77.36</v>
      </c>
      <c r="X746" s="2" t="str">
        <f t="shared" si="230"/>
        <v/>
      </c>
      <c r="Y746" s="6">
        <f t="shared" si="218"/>
        <v>977000</v>
      </c>
      <c r="Z746" s="6">
        <f t="shared" si="233"/>
        <v>0</v>
      </c>
      <c r="AA746" s="4">
        <f>SUM(P746:$P$1480)+$Z$25</f>
        <v>1525000.0000000005</v>
      </c>
      <c r="AB746" s="4">
        <f>SUM(V746:$W$1480)</f>
        <v>431306.1599999998</v>
      </c>
      <c r="AC746" s="4">
        <f t="shared" si="231"/>
        <v>548000.00000000047</v>
      </c>
    </row>
    <row r="747" spans="1:29" x14ac:dyDescent="0.15">
      <c r="A747" s="22">
        <v>3</v>
      </c>
      <c r="B747" s="1">
        <v>42039</v>
      </c>
      <c r="C747">
        <v>192.7</v>
      </c>
      <c r="D747">
        <v>195.4</v>
      </c>
      <c r="E747">
        <v>192.1</v>
      </c>
      <c r="F747">
        <v>193.4</v>
      </c>
      <c r="G747">
        <v>193831600</v>
      </c>
      <c r="H747" s="2">
        <f t="shared" si="220"/>
        <v>37487031440</v>
      </c>
      <c r="I747">
        <f t="shared" si="214"/>
        <v>2.4000000000000057</v>
      </c>
      <c r="J747" t="str">
        <f t="shared" si="221"/>
        <v>高値超、安値超</v>
      </c>
      <c r="L747">
        <f t="shared" si="215"/>
        <v>2.4000000000000057</v>
      </c>
      <c r="M747">
        <f t="shared" si="222"/>
        <v>2.4000000000000057</v>
      </c>
      <c r="N747">
        <f t="shared" si="223"/>
        <v>2.4000000000000057</v>
      </c>
      <c r="O747" s="2">
        <f t="shared" si="216"/>
        <v>5000</v>
      </c>
      <c r="P747" s="2">
        <f t="shared" si="224"/>
        <v>12000.000000000029</v>
      </c>
      <c r="Q747" s="2">
        <f t="shared" si="217"/>
        <v>955000</v>
      </c>
      <c r="R747" s="2" t="str">
        <f t="shared" si="225"/>
        <v>kai</v>
      </c>
      <c r="S747" s="2" t="str">
        <f t="shared" si="226"/>
        <v>kai</v>
      </c>
      <c r="T747" s="2" t="str">
        <f t="shared" si="227"/>
        <v>kai</v>
      </c>
      <c r="U747" s="2">
        <f t="shared" si="228"/>
        <v>955000</v>
      </c>
      <c r="V747" s="2">
        <f t="shared" si="229"/>
        <v>1080</v>
      </c>
      <c r="W747" s="2">
        <f t="shared" si="232"/>
        <v>152.80000000000001</v>
      </c>
      <c r="X747" s="2" t="str">
        <f t="shared" si="230"/>
        <v/>
      </c>
      <c r="Y747" s="6">
        <f t="shared" si="218"/>
        <v>967000</v>
      </c>
      <c r="Z747" s="6">
        <f t="shared" si="233"/>
        <v>0</v>
      </c>
      <c r="AA747" s="4">
        <f>SUM(P747:$P$1480)+$Z$25</f>
        <v>1515000.0000000005</v>
      </c>
      <c r="AB747" s="4">
        <f>SUM(V747:$W$1480)</f>
        <v>431228.79999999981</v>
      </c>
      <c r="AC747" s="4">
        <f t="shared" si="231"/>
        <v>548000.00000000047</v>
      </c>
    </row>
    <row r="748" spans="1:29" x14ac:dyDescent="0.15">
      <c r="A748" s="22">
        <v>3</v>
      </c>
      <c r="B748" s="1">
        <v>42038</v>
      </c>
      <c r="C748">
        <v>193</v>
      </c>
      <c r="D748">
        <v>193.2</v>
      </c>
      <c r="E748">
        <v>191</v>
      </c>
      <c r="F748">
        <v>191</v>
      </c>
      <c r="G748">
        <v>141490200</v>
      </c>
      <c r="H748" s="2">
        <f t="shared" si="220"/>
        <v>27024628200</v>
      </c>
      <c r="I748">
        <f t="shared" si="214"/>
        <v>-1.4000000000000057</v>
      </c>
      <c r="J748" t="str">
        <f t="shared" si="221"/>
        <v/>
      </c>
      <c r="L748">
        <f t="shared" si="215"/>
        <v>1.4000000000000057</v>
      </c>
      <c r="M748">
        <f t="shared" si="222"/>
        <v>1.4000000000000057</v>
      </c>
      <c r="N748">
        <f t="shared" si="223"/>
        <v>-1.4000000000000057</v>
      </c>
      <c r="O748" s="2">
        <f t="shared" si="216"/>
        <v>5000</v>
      </c>
      <c r="P748" s="2">
        <f t="shared" si="224"/>
        <v>7000.0000000000282</v>
      </c>
      <c r="Q748" s="2">
        <f t="shared" si="217"/>
        <v>962000</v>
      </c>
      <c r="R748" s="2" t="str">
        <f t="shared" si="225"/>
        <v>uri</v>
      </c>
      <c r="S748" s="2" t="str">
        <f t="shared" si="226"/>
        <v>kai</v>
      </c>
      <c r="T748" s="2" t="str">
        <f t="shared" si="227"/>
        <v>uri</v>
      </c>
      <c r="U748" s="2" t="str">
        <f t="shared" si="228"/>
        <v/>
      </c>
      <c r="V748" s="2" t="str">
        <f t="shared" si="229"/>
        <v/>
      </c>
      <c r="W748" s="2" t="str">
        <f t="shared" si="232"/>
        <v/>
      </c>
      <c r="X748" s="2">
        <f t="shared" si="230"/>
        <v>76.959999999999994</v>
      </c>
      <c r="Y748" s="6">
        <f t="shared" si="218"/>
        <v>955000</v>
      </c>
      <c r="Z748" s="6">
        <f t="shared" si="233"/>
        <v>0</v>
      </c>
      <c r="AA748" s="4">
        <f>SUM(P748:$P$1480)+$Z$25</f>
        <v>1503000.0000000005</v>
      </c>
      <c r="AB748" s="4">
        <f>SUM(V748:$W$1480)</f>
        <v>429995.99999999983</v>
      </c>
      <c r="AC748" s="4">
        <f t="shared" si="231"/>
        <v>548000.00000000047</v>
      </c>
    </row>
    <row r="749" spans="1:29" x14ac:dyDescent="0.15">
      <c r="A749" s="22">
        <v>3</v>
      </c>
      <c r="B749" s="1">
        <v>42037</v>
      </c>
      <c r="C749">
        <v>193</v>
      </c>
      <c r="D749">
        <v>193</v>
      </c>
      <c r="E749">
        <v>191.8</v>
      </c>
      <c r="F749">
        <v>192.4</v>
      </c>
      <c r="G749">
        <v>140615800</v>
      </c>
      <c r="H749" s="2">
        <f t="shared" si="220"/>
        <v>27054479920</v>
      </c>
      <c r="I749">
        <f t="shared" si="214"/>
        <v>-1.5999999999999943</v>
      </c>
      <c r="J749" t="str">
        <f t="shared" si="221"/>
        <v>高値割、安値割</v>
      </c>
      <c r="L749">
        <f t="shared" si="215"/>
        <v>1.5999999999999943</v>
      </c>
      <c r="M749">
        <f t="shared" si="222"/>
        <v>1.5999999999999943</v>
      </c>
      <c r="N749">
        <f t="shared" si="223"/>
        <v>-1.5999999999999943</v>
      </c>
      <c r="O749" s="2">
        <f t="shared" si="216"/>
        <v>5000</v>
      </c>
      <c r="P749" s="2">
        <f t="shared" si="224"/>
        <v>7999.9999999999718</v>
      </c>
      <c r="Q749" s="2">
        <f t="shared" si="217"/>
        <v>970000</v>
      </c>
      <c r="R749" s="2" t="str">
        <f t="shared" si="225"/>
        <v>uri</v>
      </c>
      <c r="S749" s="2" t="str">
        <f t="shared" si="226"/>
        <v>kai</v>
      </c>
      <c r="T749" s="2" t="str">
        <f t="shared" si="227"/>
        <v>uri</v>
      </c>
      <c r="U749" s="2" t="str">
        <f t="shared" si="228"/>
        <v/>
      </c>
      <c r="V749" s="2" t="str">
        <f t="shared" si="229"/>
        <v/>
      </c>
      <c r="W749" s="2" t="str">
        <f t="shared" si="232"/>
        <v/>
      </c>
      <c r="X749" s="2">
        <f t="shared" si="230"/>
        <v>77.599999999999994</v>
      </c>
      <c r="Y749" s="6">
        <f t="shared" si="218"/>
        <v>962000</v>
      </c>
      <c r="Z749" s="6">
        <f t="shared" si="233"/>
        <v>0</v>
      </c>
      <c r="AA749" s="4">
        <f>SUM(P749:$P$1480)+$Z$25</f>
        <v>1496000.0000000005</v>
      </c>
      <c r="AB749" s="4">
        <f>SUM(V749:$W$1480)</f>
        <v>429995.99999999983</v>
      </c>
      <c r="AC749" s="4">
        <f t="shared" si="231"/>
        <v>534000.00000000047</v>
      </c>
    </row>
    <row r="750" spans="1:29" x14ac:dyDescent="0.15">
      <c r="A750" s="22">
        <v>3</v>
      </c>
      <c r="B750" s="1">
        <v>42034</v>
      </c>
      <c r="C750">
        <v>195.8</v>
      </c>
      <c r="D750">
        <v>196</v>
      </c>
      <c r="E750">
        <v>194</v>
      </c>
      <c r="F750">
        <v>194</v>
      </c>
      <c r="G750">
        <v>149554800</v>
      </c>
      <c r="H750" s="2">
        <f t="shared" si="220"/>
        <v>29013631200</v>
      </c>
      <c r="I750">
        <f t="shared" si="214"/>
        <v>-1.8000000000000114</v>
      </c>
      <c r="J750" t="str">
        <f t="shared" si="221"/>
        <v>高値割、安値割</v>
      </c>
      <c r="L750">
        <f t="shared" si="215"/>
        <v>1.8000000000000114</v>
      </c>
      <c r="M750">
        <f t="shared" si="222"/>
        <v>1.8000000000000114</v>
      </c>
      <c r="N750">
        <f t="shared" si="223"/>
        <v>-1.8000000000000114</v>
      </c>
      <c r="O750" s="2">
        <f t="shared" si="216"/>
        <v>5000</v>
      </c>
      <c r="P750" s="2">
        <f t="shared" si="224"/>
        <v>9000.0000000000564</v>
      </c>
      <c r="Q750" s="2">
        <f t="shared" si="217"/>
        <v>979000</v>
      </c>
      <c r="R750" s="2" t="str">
        <f t="shared" si="225"/>
        <v>uri</v>
      </c>
      <c r="S750" s="2" t="str">
        <f t="shared" si="226"/>
        <v>kai</v>
      </c>
      <c r="T750" s="2" t="str">
        <f t="shared" si="227"/>
        <v>uri</v>
      </c>
      <c r="U750" s="2">
        <f t="shared" si="228"/>
        <v>979000</v>
      </c>
      <c r="V750" s="2">
        <f t="shared" si="229"/>
        <v>1080</v>
      </c>
      <c r="W750" s="2" t="str">
        <f t="shared" si="232"/>
        <v/>
      </c>
      <c r="X750" s="2">
        <f t="shared" si="230"/>
        <v>156.63999999999999</v>
      </c>
      <c r="Y750" s="6">
        <f t="shared" si="218"/>
        <v>970000</v>
      </c>
      <c r="Z750" s="6">
        <f t="shared" si="233"/>
        <v>0</v>
      </c>
      <c r="AA750" s="4">
        <f>SUM(P750:$P$1480)+$Z$25</f>
        <v>1488000.0000000005</v>
      </c>
      <c r="AB750" s="4">
        <f>SUM(V750:$W$1480)</f>
        <v>429995.99999999983</v>
      </c>
      <c r="AC750" s="4">
        <f t="shared" si="231"/>
        <v>518000.00000000047</v>
      </c>
    </row>
    <row r="751" spans="1:29" x14ac:dyDescent="0.15">
      <c r="A751" s="22">
        <v>3</v>
      </c>
      <c r="B751" s="1">
        <v>42033</v>
      </c>
      <c r="C751">
        <v>197.8</v>
      </c>
      <c r="D751">
        <v>197.8</v>
      </c>
      <c r="E751">
        <v>195.2</v>
      </c>
      <c r="F751">
        <v>195.8</v>
      </c>
      <c r="G751">
        <v>143828000</v>
      </c>
      <c r="H751" s="2">
        <f t="shared" si="220"/>
        <v>28161522400</v>
      </c>
      <c r="I751">
        <f t="shared" si="214"/>
        <v>-2.7999999999999829</v>
      </c>
      <c r="J751" t="str">
        <f t="shared" si="221"/>
        <v>高値割、安値割</v>
      </c>
      <c r="L751">
        <f t="shared" si="215"/>
        <v>-2.7999999999999829</v>
      </c>
      <c r="M751">
        <f t="shared" si="222"/>
        <v>-2.7999999999999829</v>
      </c>
      <c r="N751">
        <f t="shared" si="223"/>
        <v>-2.7999999999999829</v>
      </c>
      <c r="O751" s="2">
        <f t="shared" si="216"/>
        <v>5000</v>
      </c>
      <c r="P751" s="2">
        <f t="shared" si="224"/>
        <v>-13999.999999999915</v>
      </c>
      <c r="Q751" s="2">
        <f t="shared" si="217"/>
        <v>993000</v>
      </c>
      <c r="R751" s="2" t="str">
        <f t="shared" si="225"/>
        <v>kai</v>
      </c>
      <c r="S751" s="2" t="str">
        <f t="shared" si="226"/>
        <v>kai</v>
      </c>
      <c r="T751" s="2" t="str">
        <f t="shared" si="227"/>
        <v>kai</v>
      </c>
      <c r="U751" s="2" t="str">
        <f t="shared" si="228"/>
        <v/>
      </c>
      <c r="V751" s="2" t="str">
        <f t="shared" si="229"/>
        <v/>
      </c>
      <c r="W751" s="2">
        <f t="shared" si="232"/>
        <v>79.44</v>
      </c>
      <c r="X751" s="2" t="str">
        <f t="shared" si="230"/>
        <v/>
      </c>
      <c r="Y751" s="6">
        <f t="shared" si="218"/>
        <v>979000</v>
      </c>
      <c r="Z751" s="6">
        <f t="shared" si="233"/>
        <v>0</v>
      </c>
      <c r="AA751" s="4">
        <f>SUM(P751:$P$1480)+$Z$25</f>
        <v>1479000.0000000005</v>
      </c>
      <c r="AB751" s="4">
        <f>SUM(V751:$W$1480)</f>
        <v>428915.99999999983</v>
      </c>
      <c r="AC751" s="4">
        <f t="shared" si="231"/>
        <v>500000.00000000047</v>
      </c>
    </row>
    <row r="752" spans="1:29" x14ac:dyDescent="0.15">
      <c r="A752" s="22">
        <v>3</v>
      </c>
      <c r="B752" s="1">
        <v>42032</v>
      </c>
      <c r="C752">
        <v>198.2</v>
      </c>
      <c r="D752">
        <v>199.6</v>
      </c>
      <c r="E752">
        <v>198.1</v>
      </c>
      <c r="F752">
        <v>198.6</v>
      </c>
      <c r="G752">
        <v>105290100</v>
      </c>
      <c r="H752" s="2">
        <f t="shared" si="220"/>
        <v>20910613860</v>
      </c>
      <c r="I752">
        <f t="shared" si="214"/>
        <v>-1.4000000000000057</v>
      </c>
      <c r="J752" t="str">
        <f t="shared" si="221"/>
        <v/>
      </c>
      <c r="L752">
        <f t="shared" si="215"/>
        <v>-1.4000000000000057</v>
      </c>
      <c r="M752">
        <f t="shared" si="222"/>
        <v>-1.4000000000000057</v>
      </c>
      <c r="N752">
        <f t="shared" si="223"/>
        <v>1.4000000000000057</v>
      </c>
      <c r="O752" s="2">
        <f t="shared" si="216"/>
        <v>5000</v>
      </c>
      <c r="P752" s="2">
        <f t="shared" si="224"/>
        <v>-7000.0000000000282</v>
      </c>
      <c r="Q752" s="2">
        <f t="shared" si="217"/>
        <v>1000000</v>
      </c>
      <c r="R752" s="2" t="str">
        <f t="shared" si="225"/>
        <v>kai</v>
      </c>
      <c r="S752" s="2" t="str">
        <f t="shared" si="226"/>
        <v>uri</v>
      </c>
      <c r="T752" s="2" t="str">
        <f t="shared" si="227"/>
        <v>kai</v>
      </c>
      <c r="U752" s="2">
        <f t="shared" si="228"/>
        <v>1000000</v>
      </c>
      <c r="V752" s="2">
        <f t="shared" si="229"/>
        <v>1512</v>
      </c>
      <c r="W752" s="2">
        <f t="shared" si="232"/>
        <v>160</v>
      </c>
      <c r="X752" s="2" t="str">
        <f t="shared" si="230"/>
        <v/>
      </c>
      <c r="Y752" s="6">
        <f t="shared" si="218"/>
        <v>993000</v>
      </c>
      <c r="Z752" s="6">
        <f t="shared" si="233"/>
        <v>0</v>
      </c>
      <c r="AA752" s="4">
        <f>SUM(P752:$P$1480)+$Z$25</f>
        <v>1493000.0000000002</v>
      </c>
      <c r="AB752" s="4">
        <f>SUM(V752:$W$1480)</f>
        <v>428836.55999999982</v>
      </c>
      <c r="AC752" s="4">
        <f t="shared" si="231"/>
        <v>500000.00000000023</v>
      </c>
    </row>
    <row r="753" spans="1:29" x14ac:dyDescent="0.15">
      <c r="A753" s="22">
        <v>3</v>
      </c>
      <c r="B753" s="1">
        <v>42031</v>
      </c>
      <c r="C753">
        <v>197.6</v>
      </c>
      <c r="D753">
        <v>200.3</v>
      </c>
      <c r="E753">
        <v>197.3</v>
      </c>
      <c r="F753">
        <v>200</v>
      </c>
      <c r="G753">
        <v>137314600</v>
      </c>
      <c r="H753" s="2">
        <f t="shared" si="220"/>
        <v>27462920000</v>
      </c>
      <c r="I753">
        <f t="shared" si="214"/>
        <v>3.5999999999999943</v>
      </c>
      <c r="J753" t="str">
        <f t="shared" si="221"/>
        <v>高値超、安値超</v>
      </c>
      <c r="L753">
        <f t="shared" si="215"/>
        <v>-3.5999999999999943</v>
      </c>
      <c r="M753">
        <f t="shared" si="222"/>
        <v>-3.5999999999999943</v>
      </c>
      <c r="N753">
        <f t="shared" si="223"/>
        <v>3.5999999999999943</v>
      </c>
      <c r="O753" s="2">
        <f t="shared" si="216"/>
        <v>5000</v>
      </c>
      <c r="P753" s="2">
        <f t="shared" si="224"/>
        <v>-17999.999999999971</v>
      </c>
      <c r="Q753" s="2">
        <f t="shared" si="217"/>
        <v>982000</v>
      </c>
      <c r="R753" s="2" t="str">
        <f t="shared" si="225"/>
        <v>uri</v>
      </c>
      <c r="S753" s="2" t="str">
        <f t="shared" si="226"/>
        <v>kai</v>
      </c>
      <c r="T753" s="2" t="str">
        <f t="shared" si="227"/>
        <v>uri</v>
      </c>
      <c r="U753" s="2">
        <f t="shared" si="228"/>
        <v>982000</v>
      </c>
      <c r="V753" s="2">
        <f t="shared" si="229"/>
        <v>1080</v>
      </c>
      <c r="W753" s="2" t="str">
        <f t="shared" si="232"/>
        <v/>
      </c>
      <c r="X753" s="2">
        <f t="shared" si="230"/>
        <v>157.12</v>
      </c>
      <c r="Y753" s="6">
        <f t="shared" si="218"/>
        <v>1000000</v>
      </c>
      <c r="Z753" s="6">
        <f t="shared" si="233"/>
        <v>0</v>
      </c>
      <c r="AA753" s="4">
        <f>SUM(P753:$P$1480)+$Z$25</f>
        <v>1500000.0000000005</v>
      </c>
      <c r="AB753" s="4">
        <f>SUM(V753:$W$1480)</f>
        <v>427164.55999999988</v>
      </c>
      <c r="AC753" s="4">
        <f t="shared" si="231"/>
        <v>500000.00000000047</v>
      </c>
    </row>
    <row r="754" spans="1:29" x14ac:dyDescent="0.15">
      <c r="A754" s="22">
        <v>3</v>
      </c>
      <c r="B754" s="1">
        <v>42030</v>
      </c>
      <c r="C754">
        <v>196</v>
      </c>
      <c r="D754">
        <v>197.2</v>
      </c>
      <c r="E754">
        <v>195.1</v>
      </c>
      <c r="F754">
        <v>196.4</v>
      </c>
      <c r="G754">
        <v>107156400</v>
      </c>
      <c r="H754" s="2">
        <f t="shared" si="220"/>
        <v>21045516960</v>
      </c>
      <c r="I754">
        <f t="shared" si="214"/>
        <v>-1.0999999999999943</v>
      </c>
      <c r="J754" t="str">
        <f t="shared" si="221"/>
        <v>高値割、安値割</v>
      </c>
      <c r="L754">
        <f t="shared" si="215"/>
        <v>-1.0999999999999943</v>
      </c>
      <c r="M754">
        <f t="shared" si="222"/>
        <v>-1.0999999999999943</v>
      </c>
      <c r="N754">
        <f t="shared" si="223"/>
        <v>1.0999999999999943</v>
      </c>
      <c r="O754" s="2">
        <f t="shared" si="216"/>
        <v>5000</v>
      </c>
      <c r="P754" s="2">
        <f t="shared" si="224"/>
        <v>-5499.9999999999718</v>
      </c>
      <c r="Q754" s="2">
        <f t="shared" si="217"/>
        <v>987500</v>
      </c>
      <c r="R754" s="2" t="str">
        <f t="shared" si="225"/>
        <v>kai</v>
      </c>
      <c r="S754" s="2" t="str">
        <f t="shared" si="226"/>
        <v>uri</v>
      </c>
      <c r="T754" s="2" t="str">
        <f t="shared" si="227"/>
        <v>kai</v>
      </c>
      <c r="U754" s="2">
        <f t="shared" si="228"/>
        <v>987500</v>
      </c>
      <c r="V754" s="2">
        <f t="shared" si="229"/>
        <v>1080</v>
      </c>
      <c r="W754" s="2">
        <f t="shared" si="232"/>
        <v>158</v>
      </c>
      <c r="X754" s="2" t="str">
        <f t="shared" si="230"/>
        <v/>
      </c>
      <c r="Y754" s="6">
        <f t="shared" si="218"/>
        <v>982000</v>
      </c>
      <c r="Z754" s="6">
        <f t="shared" si="233"/>
        <v>0</v>
      </c>
      <c r="AA754" s="4">
        <f>SUM(P754:$P$1480)+$Z$25</f>
        <v>1518000.0000000002</v>
      </c>
      <c r="AB754" s="4">
        <f>SUM(V754:$W$1480)</f>
        <v>426084.55999999988</v>
      </c>
      <c r="AC754" s="4">
        <f t="shared" si="231"/>
        <v>536000.00000000023</v>
      </c>
    </row>
    <row r="755" spans="1:29" x14ac:dyDescent="0.15">
      <c r="A755" s="22">
        <v>3</v>
      </c>
      <c r="B755" s="1">
        <v>42027</v>
      </c>
      <c r="C755">
        <v>197.5</v>
      </c>
      <c r="D755">
        <v>198.9</v>
      </c>
      <c r="E755">
        <v>196.9</v>
      </c>
      <c r="F755">
        <v>197.5</v>
      </c>
      <c r="G755">
        <v>103906500</v>
      </c>
      <c r="H755" s="2">
        <f t="shared" si="220"/>
        <v>20521533750</v>
      </c>
      <c r="I755">
        <f t="shared" si="214"/>
        <v>1.5</v>
      </c>
      <c r="J755" t="str">
        <f t="shared" si="221"/>
        <v>高値超、安値超</v>
      </c>
      <c r="L755">
        <f t="shared" si="215"/>
        <v>-1.5</v>
      </c>
      <c r="M755">
        <f t="shared" si="222"/>
        <v>-1.5</v>
      </c>
      <c r="N755">
        <f t="shared" si="223"/>
        <v>1.5</v>
      </c>
      <c r="O755" s="2">
        <f t="shared" si="216"/>
        <v>5000</v>
      </c>
      <c r="P755" s="2">
        <f t="shared" si="224"/>
        <v>-7500</v>
      </c>
      <c r="Q755" s="2">
        <f t="shared" si="217"/>
        <v>980000</v>
      </c>
      <c r="R755" s="2" t="str">
        <f t="shared" si="225"/>
        <v>uri</v>
      </c>
      <c r="S755" s="2" t="str">
        <f t="shared" si="226"/>
        <v>kai</v>
      </c>
      <c r="T755" s="2" t="str">
        <f t="shared" si="227"/>
        <v>uri</v>
      </c>
      <c r="U755" s="2">
        <f t="shared" si="228"/>
        <v>980000</v>
      </c>
      <c r="V755" s="2">
        <f t="shared" si="229"/>
        <v>1080</v>
      </c>
      <c r="W755" s="2" t="str">
        <f t="shared" si="232"/>
        <v/>
      </c>
      <c r="X755" s="2">
        <f t="shared" si="230"/>
        <v>156.80000000000001</v>
      </c>
      <c r="Y755" s="6">
        <f t="shared" si="218"/>
        <v>987500</v>
      </c>
      <c r="Z755" s="6">
        <f t="shared" si="233"/>
        <v>0</v>
      </c>
      <c r="AA755" s="4">
        <f>SUM(P755:$P$1480)+$Z$25</f>
        <v>1523500.0000000002</v>
      </c>
      <c r="AB755" s="4">
        <f>SUM(V755:$W$1480)</f>
        <v>424846.55999999988</v>
      </c>
      <c r="AC755" s="4">
        <f t="shared" si="231"/>
        <v>536000.00000000023</v>
      </c>
    </row>
    <row r="756" spans="1:29" x14ac:dyDescent="0.15">
      <c r="A756" s="22">
        <v>3</v>
      </c>
      <c r="B756" s="1">
        <v>42026</v>
      </c>
      <c r="C756">
        <v>196</v>
      </c>
      <c r="D756">
        <v>196.2</v>
      </c>
      <c r="E756">
        <v>194.6</v>
      </c>
      <c r="F756">
        <v>196</v>
      </c>
      <c r="G756">
        <v>71860200</v>
      </c>
      <c r="H756" s="2">
        <f t="shared" ref="H756:H819" si="234">+F756*G756</f>
        <v>14084599200</v>
      </c>
      <c r="I756">
        <f t="shared" ref="I756:I819" si="235">IF(F757="","",F756-F757)</f>
        <v>0</v>
      </c>
      <c r="J756" t="str">
        <f t="shared" ref="J756:J819" si="236">IF(AND(D756&lt;D757,E756&lt;E757,AVERAGE(H756:H765)&gt;50000000),"高値割、安値割",IF(AND(D756&gt;D757,E756&gt;E757,AVERAGE(H756:H765)&gt;50000000),"高値超、安値超",""))</f>
        <v>高値割、安値割</v>
      </c>
      <c r="L756">
        <f t="shared" ref="L756:L819" si="237">IF($M$25&gt;$N$25,M756,N756)</f>
        <v>0</v>
      </c>
      <c r="M756">
        <f t="shared" ref="M756:M819" si="238">IF(F757="",0,IF(J757="高値割、安値割",F757-F756,-F757+F756))</f>
        <v>0</v>
      </c>
      <c r="N756">
        <f t="shared" ref="N756:N819" si="239">IF(F757="",0,IF(J757&lt;&gt;"高値超、安値超",-F757+F756,F757-F756))</f>
        <v>0</v>
      </c>
      <c r="O756" s="2">
        <f t="shared" si="216"/>
        <v>5000</v>
      </c>
      <c r="P756" s="2">
        <f t="shared" ref="P756:P819" si="240">IF(L756&lt;&gt;"",L756*O756,"")</f>
        <v>0</v>
      </c>
      <c r="Q756" s="2">
        <f t="shared" ref="Q756:Q819" si="241">IF(L757&lt;&gt;"",F757*O756,0)</f>
        <v>980000</v>
      </c>
      <c r="R756" s="2" t="str">
        <f t="shared" ref="R756:R819" si="242">IF(J757="高値割、安値割","uri","kai")</f>
        <v>kai</v>
      </c>
      <c r="S756" s="2" t="str">
        <f t="shared" ref="S756:S819" si="243">IF(J757="高値超、安値超","uri","kai")</f>
        <v>kai</v>
      </c>
      <c r="T756" s="2" t="str">
        <f t="shared" ref="T756:T819" si="244">IF($M$25&gt;$N$25,R756,S756)</f>
        <v>kai</v>
      </c>
      <c r="U756" s="2" t="str">
        <f t="shared" ref="U756:U819" si="245">IF(T756&lt;&gt;T757,Q756*1,"")</f>
        <v/>
      </c>
      <c r="V756" s="2" t="str">
        <f t="shared" ref="V756:V819" si="246">IF(U756="","",IF(U756&lt;$AD$26,$AE$26,IF(U756&lt;$AD$27,$AE$27,IF(U756&lt;$AD$28,$AE$28,IF(U756&lt;$AD$29,$AE$29,IF(U756&lt;$AD$30,$AE$30,IF(U756&lt;$AD$31,$AE$31,$AE$32))))))*2)</f>
        <v/>
      </c>
      <c r="W756" s="2">
        <f t="shared" ref="W756:W819" si="247">IF(AND(T757&lt;&gt;"kai",T756="kai"),Q756*2%/250*2,IF(AND(T757="kai",T756="kai"),Q756*2%/250,""))</f>
        <v>78.400000000000006</v>
      </c>
      <c r="X756" s="2" t="str">
        <f t="shared" ref="X756:X819" si="248">IF(AND(T757&lt;&gt;"uri",T756="uri"),Q756*2%/250*2,IF(AND(T757="uri",T756="uri"),Q756*2%/250,""))</f>
        <v/>
      </c>
      <c r="Y756" s="6">
        <f t="shared" ref="Y756:Y819" si="249">+F756*$B$3</f>
        <v>980000</v>
      </c>
      <c r="Z756" s="6">
        <f t="shared" ref="Z756:Z819" si="250">IF(AND(Y756&gt;0,Y757=0),Y756,0)</f>
        <v>0</v>
      </c>
      <c r="AA756" s="4">
        <f>SUM(P756:$P$1480)+$Z$25</f>
        <v>1531000.0000000002</v>
      </c>
      <c r="AB756" s="4">
        <f>SUM(V756:$W$1480)</f>
        <v>423766.55999999982</v>
      </c>
      <c r="AC756" s="4">
        <f t="shared" ref="AC756:AC819" si="251">+AA756-Y756</f>
        <v>551000.00000000023</v>
      </c>
    </row>
    <row r="757" spans="1:29" x14ac:dyDescent="0.15">
      <c r="A757" s="22">
        <v>3</v>
      </c>
      <c r="B757" s="1">
        <v>42025</v>
      </c>
      <c r="C757">
        <v>197.3</v>
      </c>
      <c r="D757">
        <v>197.3</v>
      </c>
      <c r="E757">
        <v>194.8</v>
      </c>
      <c r="F757">
        <v>196</v>
      </c>
      <c r="G757">
        <v>95807100</v>
      </c>
      <c r="H757" s="2">
        <f t="shared" si="234"/>
        <v>18778191600</v>
      </c>
      <c r="I757">
        <f t="shared" si="235"/>
        <v>-1.3000000000000114</v>
      </c>
      <c r="J757" t="str">
        <f t="shared" si="236"/>
        <v/>
      </c>
      <c r="L757">
        <f t="shared" si="237"/>
        <v>-1.3000000000000114</v>
      </c>
      <c r="M757">
        <f t="shared" si="238"/>
        <v>-1.3000000000000114</v>
      </c>
      <c r="N757">
        <f t="shared" si="239"/>
        <v>1.3000000000000114</v>
      </c>
      <c r="O757" s="2">
        <f t="shared" si="216"/>
        <v>5000</v>
      </c>
      <c r="P757" s="2">
        <f t="shared" si="240"/>
        <v>-6500.0000000000564</v>
      </c>
      <c r="Q757" s="2">
        <f t="shared" si="241"/>
        <v>986500</v>
      </c>
      <c r="R757" s="2" t="str">
        <f t="shared" si="242"/>
        <v>kai</v>
      </c>
      <c r="S757" s="2" t="str">
        <f t="shared" si="243"/>
        <v>uri</v>
      </c>
      <c r="T757" s="2" t="str">
        <f t="shared" si="244"/>
        <v>kai</v>
      </c>
      <c r="U757" s="2" t="str">
        <f t="shared" si="245"/>
        <v/>
      </c>
      <c r="V757" s="2" t="str">
        <f t="shared" si="246"/>
        <v/>
      </c>
      <c r="W757" s="2">
        <f t="shared" si="247"/>
        <v>78.92</v>
      </c>
      <c r="X757" s="2" t="str">
        <f t="shared" si="248"/>
        <v/>
      </c>
      <c r="Y757" s="6">
        <f t="shared" si="249"/>
        <v>980000</v>
      </c>
      <c r="Z757" s="6">
        <f t="shared" si="250"/>
        <v>0</v>
      </c>
      <c r="AA757" s="4">
        <f>SUM(P757:$P$1480)+$Z$25</f>
        <v>1531000.0000000002</v>
      </c>
      <c r="AB757" s="4">
        <f>SUM(V757:$W$1480)</f>
        <v>423688.1599999998</v>
      </c>
      <c r="AC757" s="4">
        <f t="shared" si="251"/>
        <v>551000.00000000023</v>
      </c>
    </row>
    <row r="758" spans="1:29" x14ac:dyDescent="0.15">
      <c r="A758" s="22">
        <v>3</v>
      </c>
      <c r="B758" s="1">
        <v>42024</v>
      </c>
      <c r="C758">
        <v>194.5</v>
      </c>
      <c r="D758">
        <v>197.8</v>
      </c>
      <c r="E758">
        <v>194</v>
      </c>
      <c r="F758">
        <v>197.3</v>
      </c>
      <c r="G758">
        <v>107664200</v>
      </c>
      <c r="H758" s="2">
        <f t="shared" si="234"/>
        <v>21242146660</v>
      </c>
      <c r="I758">
        <f t="shared" si="235"/>
        <v>3.4000000000000057</v>
      </c>
      <c r="J758" t="str">
        <f t="shared" si="236"/>
        <v>高値超、安値超</v>
      </c>
      <c r="L758">
        <f t="shared" si="237"/>
        <v>3.4000000000000057</v>
      </c>
      <c r="M758">
        <f t="shared" si="238"/>
        <v>3.4000000000000057</v>
      </c>
      <c r="N758">
        <f t="shared" si="239"/>
        <v>-3.4000000000000057</v>
      </c>
      <c r="O758" s="2">
        <f t="shared" si="216"/>
        <v>5000</v>
      </c>
      <c r="P758" s="2">
        <f t="shared" si="240"/>
        <v>17000.000000000029</v>
      </c>
      <c r="Q758" s="2">
        <f t="shared" si="241"/>
        <v>969500</v>
      </c>
      <c r="R758" s="2" t="str">
        <f t="shared" si="242"/>
        <v>kai</v>
      </c>
      <c r="S758" s="2" t="str">
        <f t="shared" si="243"/>
        <v>uri</v>
      </c>
      <c r="T758" s="2" t="str">
        <f t="shared" si="244"/>
        <v>kai</v>
      </c>
      <c r="U758" s="2">
        <f t="shared" si="245"/>
        <v>969500</v>
      </c>
      <c r="V758" s="2">
        <f t="shared" si="246"/>
        <v>1080</v>
      </c>
      <c r="W758" s="2">
        <f t="shared" si="247"/>
        <v>155.12</v>
      </c>
      <c r="X758" s="2" t="str">
        <f t="shared" si="248"/>
        <v/>
      </c>
      <c r="Y758" s="6">
        <f t="shared" si="249"/>
        <v>986500</v>
      </c>
      <c r="Z758" s="6">
        <f t="shared" si="250"/>
        <v>0</v>
      </c>
      <c r="AA758" s="4">
        <f>SUM(P758:$P$1480)+$Z$25</f>
        <v>1537500.0000000002</v>
      </c>
      <c r="AB758" s="4">
        <f>SUM(V758:$W$1480)</f>
        <v>423609.23999999982</v>
      </c>
      <c r="AC758" s="4">
        <f t="shared" si="251"/>
        <v>551000.00000000023</v>
      </c>
    </row>
    <row r="759" spans="1:29" x14ac:dyDescent="0.15">
      <c r="A759" s="22">
        <v>3</v>
      </c>
      <c r="B759" s="1">
        <v>42023</v>
      </c>
      <c r="C759">
        <v>194.8</v>
      </c>
      <c r="D759">
        <v>195.5</v>
      </c>
      <c r="E759">
        <v>193.2</v>
      </c>
      <c r="F759">
        <v>193.9</v>
      </c>
      <c r="G759">
        <v>92486300</v>
      </c>
      <c r="H759" s="2">
        <f t="shared" si="234"/>
        <v>17933093570</v>
      </c>
      <c r="I759">
        <f t="shared" si="235"/>
        <v>-0.40000000000000568</v>
      </c>
      <c r="J759" t="str">
        <f t="shared" si="236"/>
        <v>高値超、安値超</v>
      </c>
      <c r="L759">
        <f t="shared" si="237"/>
        <v>0.40000000000000568</v>
      </c>
      <c r="M759">
        <f t="shared" si="238"/>
        <v>0.40000000000000568</v>
      </c>
      <c r="N759">
        <f t="shared" si="239"/>
        <v>-0.40000000000000568</v>
      </c>
      <c r="O759" s="2">
        <f t="shared" si="216"/>
        <v>5000</v>
      </c>
      <c r="P759" s="2">
        <f t="shared" si="240"/>
        <v>2000.0000000000284</v>
      </c>
      <c r="Q759" s="2">
        <f t="shared" si="241"/>
        <v>971500</v>
      </c>
      <c r="R759" s="2" t="str">
        <f t="shared" si="242"/>
        <v>uri</v>
      </c>
      <c r="S759" s="2" t="str">
        <f t="shared" si="243"/>
        <v>kai</v>
      </c>
      <c r="T759" s="2" t="str">
        <f t="shared" si="244"/>
        <v>uri</v>
      </c>
      <c r="U759" s="2" t="str">
        <f t="shared" si="245"/>
        <v/>
      </c>
      <c r="V759" s="2" t="str">
        <f t="shared" si="246"/>
        <v/>
      </c>
      <c r="W759" s="2" t="str">
        <f t="shared" si="247"/>
        <v/>
      </c>
      <c r="X759" s="2">
        <f t="shared" si="248"/>
        <v>77.72</v>
      </c>
      <c r="Y759" s="6">
        <f t="shared" si="249"/>
        <v>969500</v>
      </c>
      <c r="Z759" s="6">
        <f t="shared" si="250"/>
        <v>0</v>
      </c>
      <c r="AA759" s="4">
        <f>SUM(P759:$P$1480)+$Z$25</f>
        <v>1520500.0000000002</v>
      </c>
      <c r="AB759" s="4">
        <f>SUM(V759:$W$1480)</f>
        <v>422374.11999999988</v>
      </c>
      <c r="AC759" s="4">
        <f t="shared" si="251"/>
        <v>551000.00000000023</v>
      </c>
    </row>
    <row r="760" spans="1:29" x14ac:dyDescent="0.15">
      <c r="A760" s="22">
        <v>3</v>
      </c>
      <c r="B760" s="1">
        <v>42020</v>
      </c>
      <c r="C760">
        <v>193</v>
      </c>
      <c r="D760">
        <v>194.3</v>
      </c>
      <c r="E760">
        <v>191.6</v>
      </c>
      <c r="F760">
        <v>194.3</v>
      </c>
      <c r="G760">
        <v>139028500</v>
      </c>
      <c r="H760" s="2">
        <f t="shared" si="234"/>
        <v>27013237550</v>
      </c>
      <c r="I760">
        <f t="shared" si="235"/>
        <v>-9.9999999999994316E-2</v>
      </c>
      <c r="J760" t="str">
        <f t="shared" si="236"/>
        <v>高値割、安値割</v>
      </c>
      <c r="L760">
        <f t="shared" si="237"/>
        <v>9.9999999999994316E-2</v>
      </c>
      <c r="M760">
        <f t="shared" si="238"/>
        <v>9.9999999999994316E-2</v>
      </c>
      <c r="N760">
        <f t="shared" si="239"/>
        <v>-9.9999999999994316E-2</v>
      </c>
      <c r="O760" s="2">
        <f t="shared" si="216"/>
        <v>5000</v>
      </c>
      <c r="P760" s="2">
        <f t="shared" si="240"/>
        <v>499.99999999997158</v>
      </c>
      <c r="Q760" s="2">
        <f t="shared" si="241"/>
        <v>972000</v>
      </c>
      <c r="R760" s="2" t="str">
        <f t="shared" si="242"/>
        <v>uri</v>
      </c>
      <c r="S760" s="2" t="str">
        <f t="shared" si="243"/>
        <v>kai</v>
      </c>
      <c r="T760" s="2" t="str">
        <f t="shared" si="244"/>
        <v>uri</v>
      </c>
      <c r="U760" s="2" t="str">
        <f t="shared" si="245"/>
        <v/>
      </c>
      <c r="V760" s="2" t="str">
        <f t="shared" si="246"/>
        <v/>
      </c>
      <c r="W760" s="2" t="str">
        <f t="shared" si="247"/>
        <v/>
      </c>
      <c r="X760" s="2">
        <f t="shared" si="248"/>
        <v>77.760000000000005</v>
      </c>
      <c r="Y760" s="6">
        <f t="shared" si="249"/>
        <v>971500</v>
      </c>
      <c r="Z760" s="6">
        <f t="shared" si="250"/>
        <v>0</v>
      </c>
      <c r="AA760" s="4">
        <f>SUM(P760:$P$1480)+$Z$25</f>
        <v>1518500.0000000002</v>
      </c>
      <c r="AB760" s="4">
        <f>SUM(V760:$W$1480)</f>
        <v>422374.11999999988</v>
      </c>
      <c r="AC760" s="4">
        <f t="shared" si="251"/>
        <v>547000.00000000023</v>
      </c>
    </row>
    <row r="761" spans="1:29" x14ac:dyDescent="0.15">
      <c r="A761" s="22">
        <v>3</v>
      </c>
      <c r="B761" s="1">
        <v>42019</v>
      </c>
      <c r="C761">
        <v>194.5</v>
      </c>
      <c r="D761">
        <v>195</v>
      </c>
      <c r="E761">
        <v>193.9</v>
      </c>
      <c r="F761">
        <v>194.4</v>
      </c>
      <c r="G761">
        <v>130134600</v>
      </c>
      <c r="H761" s="2">
        <f t="shared" si="234"/>
        <v>25298166240</v>
      </c>
      <c r="I761">
        <f t="shared" si="235"/>
        <v>0.20000000000001705</v>
      </c>
      <c r="J761" t="str">
        <f t="shared" si="236"/>
        <v>高値割、安値割</v>
      </c>
      <c r="L761">
        <f t="shared" si="237"/>
        <v>-0.20000000000001705</v>
      </c>
      <c r="M761">
        <f t="shared" si="238"/>
        <v>-0.20000000000001705</v>
      </c>
      <c r="N761">
        <f t="shared" si="239"/>
        <v>0.20000000000001705</v>
      </c>
      <c r="O761" s="2">
        <f t="shared" si="216"/>
        <v>5000</v>
      </c>
      <c r="P761" s="2">
        <f t="shared" si="240"/>
        <v>-1000.0000000000853</v>
      </c>
      <c r="Q761" s="2">
        <f t="shared" si="241"/>
        <v>971000</v>
      </c>
      <c r="R761" s="2" t="str">
        <f t="shared" si="242"/>
        <v>uri</v>
      </c>
      <c r="S761" s="2" t="str">
        <f t="shared" si="243"/>
        <v>kai</v>
      </c>
      <c r="T761" s="2" t="str">
        <f t="shared" si="244"/>
        <v>uri</v>
      </c>
      <c r="U761" s="2" t="str">
        <f t="shared" si="245"/>
        <v/>
      </c>
      <c r="V761" s="2" t="str">
        <f t="shared" si="246"/>
        <v/>
      </c>
      <c r="W761" s="2" t="str">
        <f t="shared" si="247"/>
        <v/>
      </c>
      <c r="X761" s="2">
        <f t="shared" si="248"/>
        <v>77.680000000000007</v>
      </c>
      <c r="Y761" s="6">
        <f t="shared" si="249"/>
        <v>972000</v>
      </c>
      <c r="Z761" s="6">
        <f t="shared" si="250"/>
        <v>0</v>
      </c>
      <c r="AA761" s="4">
        <f>SUM(P761:$P$1480)+$Z$25</f>
        <v>1518000.0000000002</v>
      </c>
      <c r="AB761" s="4">
        <f>SUM(V761:$W$1480)</f>
        <v>422374.11999999988</v>
      </c>
      <c r="AC761" s="4">
        <f t="shared" si="251"/>
        <v>546000.00000000023</v>
      </c>
    </row>
    <row r="762" spans="1:29" x14ac:dyDescent="0.15">
      <c r="A762" s="22">
        <v>3</v>
      </c>
      <c r="B762" s="1">
        <v>42018</v>
      </c>
      <c r="C762">
        <v>195.3</v>
      </c>
      <c r="D762">
        <v>195.5</v>
      </c>
      <c r="E762">
        <v>194</v>
      </c>
      <c r="F762">
        <v>194.2</v>
      </c>
      <c r="G762">
        <v>134416000</v>
      </c>
      <c r="H762" s="2">
        <f t="shared" si="234"/>
        <v>26103587200</v>
      </c>
      <c r="I762">
        <f t="shared" si="235"/>
        <v>-2.1000000000000227</v>
      </c>
      <c r="J762" t="str">
        <f t="shared" si="236"/>
        <v>高値割、安値割</v>
      </c>
      <c r="L762">
        <f t="shared" si="237"/>
        <v>2.1000000000000227</v>
      </c>
      <c r="M762">
        <f t="shared" si="238"/>
        <v>2.1000000000000227</v>
      </c>
      <c r="N762">
        <f t="shared" si="239"/>
        <v>-2.1000000000000227</v>
      </c>
      <c r="O762" s="2">
        <f t="shared" si="216"/>
        <v>5000</v>
      </c>
      <c r="P762" s="2">
        <f t="shared" si="240"/>
        <v>10500.000000000113</v>
      </c>
      <c r="Q762" s="2">
        <f t="shared" si="241"/>
        <v>981500</v>
      </c>
      <c r="R762" s="2" t="str">
        <f t="shared" si="242"/>
        <v>uri</v>
      </c>
      <c r="S762" s="2" t="str">
        <f t="shared" si="243"/>
        <v>kai</v>
      </c>
      <c r="T762" s="2" t="str">
        <f t="shared" si="244"/>
        <v>uri</v>
      </c>
      <c r="U762" s="2" t="str">
        <f t="shared" si="245"/>
        <v/>
      </c>
      <c r="V762" s="2" t="str">
        <f t="shared" si="246"/>
        <v/>
      </c>
      <c r="W762" s="2" t="str">
        <f t="shared" si="247"/>
        <v/>
      </c>
      <c r="X762" s="2">
        <f t="shared" si="248"/>
        <v>78.52</v>
      </c>
      <c r="Y762" s="6">
        <f t="shared" si="249"/>
        <v>971000</v>
      </c>
      <c r="Z762" s="6">
        <f t="shared" si="250"/>
        <v>0</v>
      </c>
      <c r="AA762" s="4">
        <f>SUM(P762:$P$1480)+$Z$25</f>
        <v>1519000.0000000005</v>
      </c>
      <c r="AB762" s="4">
        <f>SUM(V762:$W$1480)</f>
        <v>422374.11999999988</v>
      </c>
      <c r="AC762" s="4">
        <f t="shared" si="251"/>
        <v>548000.00000000047</v>
      </c>
    </row>
    <row r="763" spans="1:29" x14ac:dyDescent="0.15">
      <c r="A763" s="22">
        <v>3</v>
      </c>
      <c r="B763" s="1">
        <v>42017</v>
      </c>
      <c r="C763">
        <v>196.7</v>
      </c>
      <c r="D763">
        <v>196.8</v>
      </c>
      <c r="E763">
        <v>194.8</v>
      </c>
      <c r="F763">
        <v>196.3</v>
      </c>
      <c r="G763">
        <v>139449100</v>
      </c>
      <c r="H763" s="2">
        <f t="shared" si="234"/>
        <v>27373858330</v>
      </c>
      <c r="I763">
        <f t="shared" si="235"/>
        <v>-1.1999999999999886</v>
      </c>
      <c r="J763" t="str">
        <f t="shared" si="236"/>
        <v>高値割、安値割</v>
      </c>
      <c r="L763">
        <f t="shared" si="237"/>
        <v>1.1999999999999886</v>
      </c>
      <c r="M763">
        <f t="shared" si="238"/>
        <v>1.1999999999999886</v>
      </c>
      <c r="N763">
        <f t="shared" si="239"/>
        <v>-1.1999999999999886</v>
      </c>
      <c r="O763" s="2">
        <f t="shared" si="216"/>
        <v>5000</v>
      </c>
      <c r="P763" s="2">
        <f t="shared" si="240"/>
        <v>5999.9999999999436</v>
      </c>
      <c r="Q763" s="2">
        <f t="shared" si="241"/>
        <v>987500</v>
      </c>
      <c r="R763" s="2" t="str">
        <f t="shared" si="242"/>
        <v>uri</v>
      </c>
      <c r="S763" s="2" t="str">
        <f t="shared" si="243"/>
        <v>kai</v>
      </c>
      <c r="T763" s="2" t="str">
        <f t="shared" si="244"/>
        <v>uri</v>
      </c>
      <c r="U763" s="2">
        <f t="shared" si="245"/>
        <v>987500</v>
      </c>
      <c r="V763" s="2">
        <f t="shared" si="246"/>
        <v>1080</v>
      </c>
      <c r="W763" s="2" t="str">
        <f t="shared" si="247"/>
        <v/>
      </c>
      <c r="X763" s="2">
        <f t="shared" si="248"/>
        <v>158</v>
      </c>
      <c r="Y763" s="6">
        <f t="shared" si="249"/>
        <v>981500</v>
      </c>
      <c r="Z763" s="6">
        <f t="shared" si="250"/>
        <v>0</v>
      </c>
      <c r="AA763" s="4">
        <f>SUM(P763:$P$1480)+$Z$25</f>
        <v>1508500.0000000002</v>
      </c>
      <c r="AB763" s="4">
        <f>SUM(V763:$W$1480)</f>
        <v>422374.11999999988</v>
      </c>
      <c r="AC763" s="4">
        <f t="shared" si="251"/>
        <v>527000.00000000023</v>
      </c>
    </row>
    <row r="764" spans="1:29" x14ac:dyDescent="0.15">
      <c r="A764" s="22">
        <v>3</v>
      </c>
      <c r="B764" s="1">
        <v>42013</v>
      </c>
      <c r="C764">
        <v>198</v>
      </c>
      <c r="D764">
        <v>198.4</v>
      </c>
      <c r="E764">
        <v>196.6</v>
      </c>
      <c r="F764">
        <v>197.5</v>
      </c>
      <c r="G764">
        <v>128595500</v>
      </c>
      <c r="H764" s="2">
        <f t="shared" si="234"/>
        <v>25397611250</v>
      </c>
      <c r="I764">
        <f t="shared" si="235"/>
        <v>9.9999999999994316E-2</v>
      </c>
      <c r="J764" t="str">
        <f t="shared" si="236"/>
        <v>高値割、安値割</v>
      </c>
      <c r="L764">
        <f t="shared" si="237"/>
        <v>9.9999999999994316E-2</v>
      </c>
      <c r="M764">
        <f t="shared" si="238"/>
        <v>9.9999999999994316E-2</v>
      </c>
      <c r="N764">
        <f t="shared" si="239"/>
        <v>-9.9999999999994316E-2</v>
      </c>
      <c r="O764" s="2">
        <f t="shared" si="216"/>
        <v>5000</v>
      </c>
      <c r="P764" s="2">
        <f t="shared" si="240"/>
        <v>499.99999999997158</v>
      </c>
      <c r="Q764" s="2">
        <f t="shared" si="241"/>
        <v>987000</v>
      </c>
      <c r="R764" s="2" t="str">
        <f t="shared" si="242"/>
        <v>kai</v>
      </c>
      <c r="S764" s="2" t="str">
        <f t="shared" si="243"/>
        <v>uri</v>
      </c>
      <c r="T764" s="2" t="str">
        <f t="shared" si="244"/>
        <v>kai</v>
      </c>
      <c r="U764" s="2">
        <f t="shared" si="245"/>
        <v>987000</v>
      </c>
      <c r="V764" s="2">
        <f t="shared" si="246"/>
        <v>1080</v>
      </c>
      <c r="W764" s="2">
        <f t="shared" si="247"/>
        <v>157.91999999999999</v>
      </c>
      <c r="X764" s="2" t="str">
        <f t="shared" si="248"/>
        <v/>
      </c>
      <c r="Y764" s="6">
        <f t="shared" si="249"/>
        <v>987500</v>
      </c>
      <c r="Z764" s="6">
        <f t="shared" si="250"/>
        <v>0</v>
      </c>
      <c r="AA764" s="4">
        <f>SUM(P764:$P$1480)+$Z$25</f>
        <v>1502500.0000000002</v>
      </c>
      <c r="AB764" s="4">
        <f>SUM(V764:$W$1480)</f>
        <v>421294.11999999988</v>
      </c>
      <c r="AC764" s="4">
        <f t="shared" si="251"/>
        <v>515000.00000000023</v>
      </c>
    </row>
    <row r="765" spans="1:29" x14ac:dyDescent="0.15">
      <c r="A765" s="22">
        <v>3</v>
      </c>
      <c r="B765" s="1">
        <v>42012</v>
      </c>
      <c r="C765">
        <v>198.7</v>
      </c>
      <c r="D765">
        <v>198.8</v>
      </c>
      <c r="E765">
        <v>197</v>
      </c>
      <c r="F765">
        <v>197.4</v>
      </c>
      <c r="G765">
        <v>132651500</v>
      </c>
      <c r="H765" s="2">
        <f t="shared" si="234"/>
        <v>26185406100</v>
      </c>
      <c r="I765">
        <f t="shared" si="235"/>
        <v>0.40000000000000568</v>
      </c>
      <c r="J765" t="str">
        <f t="shared" si="236"/>
        <v>高値超、安値超</v>
      </c>
      <c r="L765">
        <f t="shared" si="237"/>
        <v>-0.40000000000000568</v>
      </c>
      <c r="M765">
        <f t="shared" si="238"/>
        <v>-0.40000000000000568</v>
      </c>
      <c r="N765">
        <f t="shared" si="239"/>
        <v>0.40000000000000568</v>
      </c>
      <c r="O765" s="2">
        <f t="shared" si="216"/>
        <v>5000</v>
      </c>
      <c r="P765" s="2">
        <f t="shared" si="240"/>
        <v>-2000.0000000000284</v>
      </c>
      <c r="Q765" s="2">
        <f t="shared" si="241"/>
        <v>985000</v>
      </c>
      <c r="R765" s="2" t="str">
        <f t="shared" si="242"/>
        <v>uri</v>
      </c>
      <c r="S765" s="2" t="str">
        <f t="shared" si="243"/>
        <v>kai</v>
      </c>
      <c r="T765" s="2" t="str">
        <f t="shared" si="244"/>
        <v>uri</v>
      </c>
      <c r="U765" s="2" t="str">
        <f t="shared" si="245"/>
        <v/>
      </c>
      <c r="V765" s="2" t="str">
        <f t="shared" si="246"/>
        <v/>
      </c>
      <c r="W765" s="2" t="str">
        <f t="shared" si="247"/>
        <v/>
      </c>
      <c r="X765" s="2">
        <f t="shared" si="248"/>
        <v>78.8</v>
      </c>
      <c r="Y765" s="6">
        <f t="shared" si="249"/>
        <v>987000</v>
      </c>
      <c r="Z765" s="6">
        <f t="shared" si="250"/>
        <v>0</v>
      </c>
      <c r="AA765" s="4">
        <f>SUM(P765:$P$1480)+$Z$25</f>
        <v>1502000.0000000005</v>
      </c>
      <c r="AB765" s="4">
        <f>SUM(V765:$W$1480)</f>
        <v>420056.19999999984</v>
      </c>
      <c r="AC765" s="4">
        <f t="shared" si="251"/>
        <v>515000.00000000047</v>
      </c>
    </row>
    <row r="766" spans="1:29" x14ac:dyDescent="0.15">
      <c r="A766" s="22">
        <v>3</v>
      </c>
      <c r="B766" s="1">
        <v>42011</v>
      </c>
      <c r="C766">
        <v>197.4</v>
      </c>
      <c r="D766">
        <v>198.5</v>
      </c>
      <c r="E766">
        <v>196.6</v>
      </c>
      <c r="F766">
        <v>197</v>
      </c>
      <c r="G766">
        <v>153946700</v>
      </c>
      <c r="H766" s="2">
        <f t="shared" si="234"/>
        <v>30327499900</v>
      </c>
      <c r="I766">
        <f t="shared" si="235"/>
        <v>-1</v>
      </c>
      <c r="J766" t="str">
        <f t="shared" si="236"/>
        <v>高値割、安値割</v>
      </c>
      <c r="L766">
        <f t="shared" si="237"/>
        <v>1</v>
      </c>
      <c r="M766">
        <f t="shared" si="238"/>
        <v>1</v>
      </c>
      <c r="N766">
        <f t="shared" si="239"/>
        <v>-1</v>
      </c>
      <c r="O766" s="2">
        <f t="shared" si="216"/>
        <v>5000</v>
      </c>
      <c r="P766" s="2">
        <f t="shared" si="240"/>
        <v>5000</v>
      </c>
      <c r="Q766" s="2">
        <f t="shared" si="241"/>
        <v>990000</v>
      </c>
      <c r="R766" s="2" t="str">
        <f t="shared" si="242"/>
        <v>uri</v>
      </c>
      <c r="S766" s="2" t="str">
        <f t="shared" si="243"/>
        <v>kai</v>
      </c>
      <c r="T766" s="2" t="str">
        <f t="shared" si="244"/>
        <v>uri</v>
      </c>
      <c r="U766" s="2" t="str">
        <f t="shared" si="245"/>
        <v/>
      </c>
      <c r="V766" s="2" t="str">
        <f t="shared" si="246"/>
        <v/>
      </c>
      <c r="W766" s="2" t="str">
        <f t="shared" si="247"/>
        <v/>
      </c>
      <c r="X766" s="2">
        <f t="shared" si="248"/>
        <v>79.2</v>
      </c>
      <c r="Y766" s="6">
        <f t="shared" si="249"/>
        <v>985000</v>
      </c>
      <c r="Z766" s="6">
        <f t="shared" si="250"/>
        <v>0</v>
      </c>
      <c r="AA766" s="4">
        <f>SUM(P766:$P$1480)+$Z$25</f>
        <v>1504000.0000000005</v>
      </c>
      <c r="AB766" s="4">
        <f>SUM(V766:$W$1480)</f>
        <v>420056.19999999984</v>
      </c>
      <c r="AC766" s="4">
        <f t="shared" si="251"/>
        <v>519000.00000000047</v>
      </c>
    </row>
    <row r="767" spans="1:29" x14ac:dyDescent="0.15">
      <c r="A767" s="22">
        <v>3</v>
      </c>
      <c r="B767" s="1">
        <v>42010</v>
      </c>
      <c r="C767">
        <v>199.4</v>
      </c>
      <c r="D767">
        <v>199.7</v>
      </c>
      <c r="E767">
        <v>198</v>
      </c>
      <c r="F767">
        <v>198</v>
      </c>
      <c r="G767">
        <v>183940000</v>
      </c>
      <c r="H767" s="2">
        <f t="shared" si="234"/>
        <v>36420120000</v>
      </c>
      <c r="I767">
        <f t="shared" si="235"/>
        <v>-3</v>
      </c>
      <c r="J767" t="str">
        <f t="shared" si="236"/>
        <v>高値割、安値割</v>
      </c>
      <c r="L767">
        <f t="shared" si="237"/>
        <v>3</v>
      </c>
      <c r="M767">
        <f t="shared" si="238"/>
        <v>3</v>
      </c>
      <c r="N767">
        <f t="shared" si="239"/>
        <v>-3</v>
      </c>
      <c r="O767" s="2">
        <f t="shared" si="216"/>
        <v>5000</v>
      </c>
      <c r="P767" s="2">
        <f t="shared" si="240"/>
        <v>15000</v>
      </c>
      <c r="Q767" s="2">
        <f t="shared" si="241"/>
        <v>1005000</v>
      </c>
      <c r="R767" s="2" t="str">
        <f t="shared" si="242"/>
        <v>uri</v>
      </c>
      <c r="S767" s="2" t="str">
        <f t="shared" si="243"/>
        <v>kai</v>
      </c>
      <c r="T767" s="2" t="str">
        <f t="shared" si="244"/>
        <v>uri</v>
      </c>
      <c r="U767" s="2" t="str">
        <f t="shared" si="245"/>
        <v/>
      </c>
      <c r="V767" s="2" t="str">
        <f t="shared" si="246"/>
        <v/>
      </c>
      <c r="W767" s="2" t="str">
        <f t="shared" si="247"/>
        <v/>
      </c>
      <c r="X767" s="2">
        <f t="shared" si="248"/>
        <v>80.400000000000006</v>
      </c>
      <c r="Y767" s="6">
        <f t="shared" si="249"/>
        <v>990000</v>
      </c>
      <c r="Z767" s="6">
        <f t="shared" si="250"/>
        <v>0</v>
      </c>
      <c r="AA767" s="4">
        <f>SUM(P767:$P$1480)+$Z$25</f>
        <v>1499000.0000000005</v>
      </c>
      <c r="AB767" s="4">
        <f>SUM(V767:$W$1480)</f>
        <v>420056.19999999984</v>
      </c>
      <c r="AC767" s="4">
        <f t="shared" si="251"/>
        <v>509000.00000000047</v>
      </c>
    </row>
    <row r="768" spans="1:29" x14ac:dyDescent="0.15">
      <c r="A768" s="22">
        <v>3</v>
      </c>
      <c r="B768" s="1">
        <v>42009</v>
      </c>
      <c r="C768">
        <v>202</v>
      </c>
      <c r="D768">
        <v>202.3</v>
      </c>
      <c r="E768">
        <v>200.1</v>
      </c>
      <c r="F768">
        <v>201</v>
      </c>
      <c r="G768">
        <v>118255600</v>
      </c>
      <c r="H768" s="2">
        <f t="shared" si="234"/>
        <v>23769375600</v>
      </c>
      <c r="I768">
        <f t="shared" si="235"/>
        <v>-1.5</v>
      </c>
      <c r="J768" t="str">
        <f t="shared" si="236"/>
        <v>高値割、安値割</v>
      </c>
      <c r="L768">
        <f t="shared" si="237"/>
        <v>1.5</v>
      </c>
      <c r="M768">
        <f t="shared" si="238"/>
        <v>1.5</v>
      </c>
      <c r="N768">
        <f t="shared" si="239"/>
        <v>-1.5</v>
      </c>
      <c r="O768" s="2">
        <f t="shared" si="216"/>
        <v>5000</v>
      </c>
      <c r="P768" s="2">
        <f t="shared" si="240"/>
        <v>7500</v>
      </c>
      <c r="Q768" s="2">
        <f t="shared" si="241"/>
        <v>1012500</v>
      </c>
      <c r="R768" s="2" t="str">
        <f t="shared" si="242"/>
        <v>uri</v>
      </c>
      <c r="S768" s="2" t="str">
        <f t="shared" si="243"/>
        <v>kai</v>
      </c>
      <c r="T768" s="2" t="str">
        <f t="shared" si="244"/>
        <v>uri</v>
      </c>
      <c r="U768" s="2">
        <f t="shared" si="245"/>
        <v>1012500</v>
      </c>
      <c r="V768" s="2">
        <f t="shared" si="246"/>
        <v>1512</v>
      </c>
      <c r="W768" s="2" t="str">
        <f t="shared" si="247"/>
        <v/>
      </c>
      <c r="X768" s="2">
        <f t="shared" si="248"/>
        <v>162</v>
      </c>
      <c r="Y768" s="6">
        <f t="shared" si="249"/>
        <v>1005000</v>
      </c>
      <c r="Z768" s="6">
        <f t="shared" si="250"/>
        <v>0</v>
      </c>
      <c r="AA768" s="4">
        <f>SUM(P768:$P$1480)+$Z$25</f>
        <v>1484000.0000000005</v>
      </c>
      <c r="AB768" s="4">
        <f>SUM(V768:$W$1480)</f>
        <v>420056.19999999984</v>
      </c>
      <c r="AC768" s="4">
        <f t="shared" si="251"/>
        <v>479000.00000000047</v>
      </c>
    </row>
    <row r="769" spans="1:29" x14ac:dyDescent="0.15">
      <c r="A769" s="22">
        <v>3</v>
      </c>
      <c r="B769" s="1">
        <v>42003</v>
      </c>
      <c r="C769">
        <v>203</v>
      </c>
      <c r="D769">
        <v>203.3</v>
      </c>
      <c r="E769">
        <v>202.2</v>
      </c>
      <c r="F769">
        <v>202.5</v>
      </c>
      <c r="G769">
        <v>117357100</v>
      </c>
      <c r="H769" s="2">
        <f t="shared" si="234"/>
        <v>23764812750</v>
      </c>
      <c r="I769">
        <f t="shared" si="235"/>
        <v>-0.59999999999999432</v>
      </c>
      <c r="J769" t="str">
        <f t="shared" si="236"/>
        <v>高値割、安値割</v>
      </c>
      <c r="L769">
        <f t="shared" si="237"/>
        <v>-0.59999999999999432</v>
      </c>
      <c r="M769">
        <f t="shared" si="238"/>
        <v>-0.59999999999999432</v>
      </c>
      <c r="N769">
        <f t="shared" si="239"/>
        <v>0.59999999999999432</v>
      </c>
      <c r="O769" s="2">
        <f t="shared" si="216"/>
        <v>5000</v>
      </c>
      <c r="P769" s="2">
        <f t="shared" si="240"/>
        <v>-2999.9999999999718</v>
      </c>
      <c r="Q769" s="2">
        <f t="shared" si="241"/>
        <v>1015500</v>
      </c>
      <c r="R769" s="2" t="str">
        <f t="shared" si="242"/>
        <v>kai</v>
      </c>
      <c r="S769" s="2" t="str">
        <f t="shared" si="243"/>
        <v>uri</v>
      </c>
      <c r="T769" s="2" t="str">
        <f t="shared" si="244"/>
        <v>kai</v>
      </c>
      <c r="U769" s="2" t="str">
        <f t="shared" si="245"/>
        <v/>
      </c>
      <c r="V769" s="2" t="str">
        <f t="shared" si="246"/>
        <v/>
      </c>
      <c r="W769" s="2">
        <f t="shared" si="247"/>
        <v>81.239999999999995</v>
      </c>
      <c r="X769" s="2" t="str">
        <f t="shared" si="248"/>
        <v/>
      </c>
      <c r="Y769" s="6">
        <f t="shared" si="249"/>
        <v>1012500</v>
      </c>
      <c r="Z769" s="6">
        <f t="shared" si="250"/>
        <v>0</v>
      </c>
      <c r="AA769" s="4">
        <f>SUM(P769:$P$1480)+$Z$25</f>
        <v>1476500.0000000005</v>
      </c>
      <c r="AB769" s="4">
        <f>SUM(V769:$W$1480)</f>
        <v>418544.19999999984</v>
      </c>
      <c r="AC769" s="4">
        <f t="shared" si="251"/>
        <v>464000.00000000047</v>
      </c>
    </row>
    <row r="770" spans="1:29" x14ac:dyDescent="0.15">
      <c r="A770" s="22">
        <v>3</v>
      </c>
      <c r="B770" s="1">
        <v>42002</v>
      </c>
      <c r="C770">
        <v>203.8</v>
      </c>
      <c r="D770">
        <v>204.2</v>
      </c>
      <c r="E770">
        <v>202.5</v>
      </c>
      <c r="F770">
        <v>203.1</v>
      </c>
      <c r="G770">
        <v>114989000</v>
      </c>
      <c r="H770" s="2">
        <f t="shared" si="234"/>
        <v>23354265900</v>
      </c>
      <c r="I770">
        <f t="shared" si="235"/>
        <v>-0.20000000000001705</v>
      </c>
      <c r="J770" t="str">
        <f t="shared" si="236"/>
        <v>高値超、安値超</v>
      </c>
      <c r="L770">
        <f t="shared" si="237"/>
        <v>-0.20000000000001705</v>
      </c>
      <c r="M770">
        <f t="shared" si="238"/>
        <v>-0.20000000000001705</v>
      </c>
      <c r="N770">
        <f t="shared" si="239"/>
        <v>0.20000000000001705</v>
      </c>
      <c r="O770" s="2">
        <f t="shared" si="216"/>
        <v>5000</v>
      </c>
      <c r="P770" s="2">
        <f t="shared" si="240"/>
        <v>-1000.0000000000853</v>
      </c>
      <c r="Q770" s="2">
        <f t="shared" si="241"/>
        <v>1016500</v>
      </c>
      <c r="R770" s="2" t="str">
        <f t="shared" si="242"/>
        <v>kai</v>
      </c>
      <c r="S770" s="2" t="str">
        <f t="shared" si="243"/>
        <v>uri</v>
      </c>
      <c r="T770" s="2" t="str">
        <f t="shared" si="244"/>
        <v>kai</v>
      </c>
      <c r="U770" s="2">
        <f t="shared" si="245"/>
        <v>1016500</v>
      </c>
      <c r="V770" s="2">
        <f t="shared" si="246"/>
        <v>1512</v>
      </c>
      <c r="W770" s="2">
        <f t="shared" si="247"/>
        <v>162.63999999999999</v>
      </c>
      <c r="X770" s="2" t="str">
        <f t="shared" si="248"/>
        <v/>
      </c>
      <c r="Y770" s="6">
        <f t="shared" si="249"/>
        <v>1015500</v>
      </c>
      <c r="Z770" s="6">
        <f t="shared" si="250"/>
        <v>0</v>
      </c>
      <c r="AA770" s="4">
        <f>SUM(P770:$P$1480)+$Z$25</f>
        <v>1479500.0000000005</v>
      </c>
      <c r="AB770" s="4">
        <f>SUM(V770:$W$1480)</f>
        <v>418462.95999999985</v>
      </c>
      <c r="AC770" s="4">
        <f t="shared" si="251"/>
        <v>464000.00000000047</v>
      </c>
    </row>
    <row r="771" spans="1:29" x14ac:dyDescent="0.15">
      <c r="A771" s="22">
        <v>3</v>
      </c>
      <c r="B771" s="1">
        <v>41999</v>
      </c>
      <c r="C771">
        <v>202.4</v>
      </c>
      <c r="D771">
        <v>203.8</v>
      </c>
      <c r="E771">
        <v>202.3</v>
      </c>
      <c r="F771">
        <v>203.3</v>
      </c>
      <c r="G771">
        <v>92321200</v>
      </c>
      <c r="H771" s="2">
        <f t="shared" si="234"/>
        <v>18768899960</v>
      </c>
      <c r="I771">
        <f t="shared" si="235"/>
        <v>1</v>
      </c>
      <c r="J771" t="str">
        <f t="shared" si="236"/>
        <v>高値超、安値超</v>
      </c>
      <c r="L771">
        <f t="shared" si="237"/>
        <v>-1</v>
      </c>
      <c r="M771">
        <f t="shared" si="238"/>
        <v>-1</v>
      </c>
      <c r="N771">
        <f t="shared" si="239"/>
        <v>1</v>
      </c>
      <c r="O771" s="2">
        <f t="shared" si="216"/>
        <v>5000</v>
      </c>
      <c r="P771" s="2">
        <f t="shared" si="240"/>
        <v>-5000</v>
      </c>
      <c r="Q771" s="2">
        <f t="shared" si="241"/>
        <v>1011500</v>
      </c>
      <c r="R771" s="2" t="str">
        <f t="shared" si="242"/>
        <v>uri</v>
      </c>
      <c r="S771" s="2" t="str">
        <f t="shared" si="243"/>
        <v>kai</v>
      </c>
      <c r="T771" s="2" t="str">
        <f t="shared" si="244"/>
        <v>uri</v>
      </c>
      <c r="U771" s="2">
        <f t="shared" si="245"/>
        <v>1011500</v>
      </c>
      <c r="V771" s="2">
        <f t="shared" si="246"/>
        <v>1512</v>
      </c>
      <c r="W771" s="2" t="str">
        <f t="shared" si="247"/>
        <v/>
      </c>
      <c r="X771" s="2">
        <f t="shared" si="248"/>
        <v>161.84</v>
      </c>
      <c r="Y771" s="6">
        <f t="shared" si="249"/>
        <v>1016500</v>
      </c>
      <c r="Z771" s="6">
        <f t="shared" si="250"/>
        <v>0</v>
      </c>
      <c r="AA771" s="4">
        <f>SUM(P771:$P$1480)+$Z$25</f>
        <v>1480500.0000000005</v>
      </c>
      <c r="AB771" s="4">
        <f>SUM(V771:$W$1480)</f>
        <v>416788.31999999983</v>
      </c>
      <c r="AC771" s="4">
        <f t="shared" si="251"/>
        <v>464000.00000000047</v>
      </c>
    </row>
    <row r="772" spans="1:29" x14ac:dyDescent="0.15">
      <c r="A772" s="22">
        <v>3</v>
      </c>
      <c r="B772" s="1">
        <v>41998</v>
      </c>
      <c r="C772">
        <v>202.5</v>
      </c>
      <c r="D772">
        <v>202.7</v>
      </c>
      <c r="E772">
        <v>202</v>
      </c>
      <c r="F772">
        <v>202.3</v>
      </c>
      <c r="G772">
        <v>104044500</v>
      </c>
      <c r="H772" s="2">
        <f t="shared" si="234"/>
        <v>21048202350</v>
      </c>
      <c r="I772">
        <f t="shared" si="235"/>
        <v>-0.19999999999998863</v>
      </c>
      <c r="J772" t="str">
        <f t="shared" si="236"/>
        <v>高値割、安値割</v>
      </c>
      <c r="L772">
        <f t="shared" si="237"/>
        <v>-0.19999999999998863</v>
      </c>
      <c r="M772">
        <f t="shared" si="238"/>
        <v>-0.19999999999998863</v>
      </c>
      <c r="N772">
        <f t="shared" si="239"/>
        <v>0.19999999999998863</v>
      </c>
      <c r="O772" s="2">
        <f t="shared" si="216"/>
        <v>5000</v>
      </c>
      <c r="P772" s="2">
        <f t="shared" si="240"/>
        <v>-999.99999999994316</v>
      </c>
      <c r="Q772" s="2">
        <f t="shared" si="241"/>
        <v>1012500</v>
      </c>
      <c r="R772" s="2" t="str">
        <f t="shared" si="242"/>
        <v>kai</v>
      </c>
      <c r="S772" s="2" t="str">
        <f t="shared" si="243"/>
        <v>uri</v>
      </c>
      <c r="T772" s="2" t="str">
        <f t="shared" si="244"/>
        <v>kai</v>
      </c>
      <c r="U772" s="2" t="str">
        <f t="shared" si="245"/>
        <v/>
      </c>
      <c r="V772" s="2" t="str">
        <f t="shared" si="246"/>
        <v/>
      </c>
      <c r="W772" s="2">
        <f t="shared" si="247"/>
        <v>81</v>
      </c>
      <c r="X772" s="2" t="str">
        <f t="shared" si="248"/>
        <v/>
      </c>
      <c r="Y772" s="6">
        <f t="shared" si="249"/>
        <v>1011500</v>
      </c>
      <c r="Z772" s="6">
        <f t="shared" si="250"/>
        <v>0</v>
      </c>
      <c r="AA772" s="4">
        <f>SUM(P772:$P$1480)+$Z$25</f>
        <v>1485500.0000000005</v>
      </c>
      <c r="AB772" s="4">
        <f>SUM(V772:$W$1480)</f>
        <v>415276.31999999977</v>
      </c>
      <c r="AC772" s="4">
        <f t="shared" si="251"/>
        <v>474000.00000000047</v>
      </c>
    </row>
    <row r="773" spans="1:29" x14ac:dyDescent="0.15">
      <c r="A773" s="22">
        <v>3</v>
      </c>
      <c r="B773" s="1">
        <v>41997</v>
      </c>
      <c r="C773">
        <v>202.6</v>
      </c>
      <c r="D773">
        <v>202.8</v>
      </c>
      <c r="E773">
        <v>202.2</v>
      </c>
      <c r="F773">
        <v>202.5</v>
      </c>
      <c r="G773">
        <v>153809200</v>
      </c>
      <c r="H773" s="2">
        <f t="shared" si="234"/>
        <v>31146363000</v>
      </c>
      <c r="I773">
        <f t="shared" si="235"/>
        <v>0</v>
      </c>
      <c r="J773" t="str">
        <f t="shared" si="236"/>
        <v>高値超、安値超</v>
      </c>
      <c r="L773">
        <f t="shared" si="237"/>
        <v>0</v>
      </c>
      <c r="M773">
        <f t="shared" si="238"/>
        <v>0</v>
      </c>
      <c r="N773">
        <f t="shared" si="239"/>
        <v>0</v>
      </c>
      <c r="O773" s="2">
        <f t="shared" si="216"/>
        <v>5000</v>
      </c>
      <c r="P773" s="2">
        <f t="shared" si="240"/>
        <v>0</v>
      </c>
      <c r="Q773" s="2">
        <f t="shared" si="241"/>
        <v>1012500</v>
      </c>
      <c r="R773" s="2" t="str">
        <f t="shared" si="242"/>
        <v>kai</v>
      </c>
      <c r="S773" s="2" t="str">
        <f t="shared" si="243"/>
        <v>uri</v>
      </c>
      <c r="T773" s="2" t="str">
        <f t="shared" si="244"/>
        <v>kai</v>
      </c>
      <c r="U773" s="2" t="str">
        <f t="shared" si="245"/>
        <v/>
      </c>
      <c r="V773" s="2" t="str">
        <f t="shared" si="246"/>
        <v/>
      </c>
      <c r="W773" s="2">
        <f t="shared" si="247"/>
        <v>81</v>
      </c>
      <c r="X773" s="2" t="str">
        <f t="shared" si="248"/>
        <v/>
      </c>
      <c r="Y773" s="6">
        <f t="shared" si="249"/>
        <v>1012500</v>
      </c>
      <c r="Z773" s="6">
        <f t="shared" si="250"/>
        <v>0</v>
      </c>
      <c r="AA773" s="4">
        <f>SUM(P773:$P$1480)+$Z$25</f>
        <v>1486500.0000000005</v>
      </c>
      <c r="AB773" s="4">
        <f>SUM(V773:$W$1480)</f>
        <v>415195.31999999977</v>
      </c>
      <c r="AC773" s="4">
        <f t="shared" si="251"/>
        <v>474000.00000000047</v>
      </c>
    </row>
    <row r="774" spans="1:29" x14ac:dyDescent="0.15">
      <c r="A774" s="22">
        <v>3</v>
      </c>
      <c r="B774" s="1">
        <v>41995</v>
      </c>
      <c r="C774">
        <v>202.1</v>
      </c>
      <c r="D774">
        <v>202.7</v>
      </c>
      <c r="E774">
        <v>201</v>
      </c>
      <c r="F774">
        <v>202.5</v>
      </c>
      <c r="G774">
        <v>128185700</v>
      </c>
      <c r="H774" s="2">
        <f t="shared" si="234"/>
        <v>25957604250</v>
      </c>
      <c r="I774">
        <f t="shared" si="235"/>
        <v>0.40000000000000568</v>
      </c>
      <c r="J774" t="str">
        <f t="shared" si="236"/>
        <v>高値超、安値超</v>
      </c>
      <c r="L774">
        <f t="shared" si="237"/>
        <v>0.40000000000000568</v>
      </c>
      <c r="M774">
        <f t="shared" si="238"/>
        <v>0.40000000000000568</v>
      </c>
      <c r="N774">
        <f t="shared" si="239"/>
        <v>-0.40000000000000568</v>
      </c>
      <c r="O774" s="2">
        <f t="shared" si="216"/>
        <v>5000</v>
      </c>
      <c r="P774" s="2">
        <f t="shared" si="240"/>
        <v>2000.0000000000284</v>
      </c>
      <c r="Q774" s="2">
        <f t="shared" si="241"/>
        <v>1010500</v>
      </c>
      <c r="R774" s="2" t="str">
        <f t="shared" si="242"/>
        <v>kai</v>
      </c>
      <c r="S774" s="2" t="str">
        <f t="shared" si="243"/>
        <v>uri</v>
      </c>
      <c r="T774" s="2" t="str">
        <f t="shared" si="244"/>
        <v>kai</v>
      </c>
      <c r="U774" s="2" t="str">
        <f t="shared" si="245"/>
        <v/>
      </c>
      <c r="V774" s="2" t="str">
        <f t="shared" si="246"/>
        <v/>
      </c>
      <c r="W774" s="2">
        <f t="shared" si="247"/>
        <v>80.84</v>
      </c>
      <c r="X774" s="2" t="str">
        <f t="shared" si="248"/>
        <v/>
      </c>
      <c r="Y774" s="6">
        <f t="shared" si="249"/>
        <v>1012500</v>
      </c>
      <c r="Z774" s="6">
        <f t="shared" si="250"/>
        <v>0</v>
      </c>
      <c r="AA774" s="4">
        <f>SUM(P774:$P$1480)+$Z$25</f>
        <v>1486500.0000000005</v>
      </c>
      <c r="AB774" s="4">
        <f>SUM(V774:$W$1480)</f>
        <v>415114.31999999977</v>
      </c>
      <c r="AC774" s="4">
        <f t="shared" si="251"/>
        <v>474000.00000000047</v>
      </c>
    </row>
    <row r="775" spans="1:29" x14ac:dyDescent="0.15">
      <c r="A775" s="22">
        <v>3</v>
      </c>
      <c r="B775" s="1">
        <v>41992</v>
      </c>
      <c r="C775">
        <v>200.7</v>
      </c>
      <c r="D775">
        <v>202.6</v>
      </c>
      <c r="E775">
        <v>199.3</v>
      </c>
      <c r="F775">
        <v>202.1</v>
      </c>
      <c r="G775">
        <v>216354200</v>
      </c>
      <c r="H775" s="2">
        <f t="shared" si="234"/>
        <v>43725183820</v>
      </c>
      <c r="I775">
        <f t="shared" si="235"/>
        <v>4.0999999999999943</v>
      </c>
      <c r="J775" t="str">
        <f t="shared" si="236"/>
        <v>高値超、安値超</v>
      </c>
      <c r="L775">
        <f t="shared" si="237"/>
        <v>4.0999999999999943</v>
      </c>
      <c r="M775">
        <f t="shared" si="238"/>
        <v>4.0999999999999943</v>
      </c>
      <c r="N775">
        <f t="shared" si="239"/>
        <v>-4.0999999999999943</v>
      </c>
      <c r="O775" s="2">
        <f t="shared" si="216"/>
        <v>5000</v>
      </c>
      <c r="P775" s="2">
        <f t="shared" si="240"/>
        <v>20499.999999999971</v>
      </c>
      <c r="Q775" s="2">
        <f t="shared" si="241"/>
        <v>990000</v>
      </c>
      <c r="R775" s="2" t="str">
        <f t="shared" si="242"/>
        <v>kai</v>
      </c>
      <c r="S775" s="2" t="str">
        <f t="shared" si="243"/>
        <v>uri</v>
      </c>
      <c r="T775" s="2" t="str">
        <f t="shared" si="244"/>
        <v>kai</v>
      </c>
      <c r="U775" s="2">
        <f t="shared" si="245"/>
        <v>990000</v>
      </c>
      <c r="V775" s="2">
        <f t="shared" si="246"/>
        <v>1080</v>
      </c>
      <c r="W775" s="2">
        <f t="shared" si="247"/>
        <v>158.4</v>
      </c>
      <c r="X775" s="2" t="str">
        <f t="shared" si="248"/>
        <v/>
      </c>
      <c r="Y775" s="6">
        <f t="shared" si="249"/>
        <v>1010500</v>
      </c>
      <c r="Z775" s="6">
        <f t="shared" si="250"/>
        <v>0</v>
      </c>
      <c r="AA775" s="4">
        <f>SUM(P775:$P$1480)+$Z$25</f>
        <v>1484500.0000000005</v>
      </c>
      <c r="AB775" s="4">
        <f>SUM(V775:$W$1480)</f>
        <v>415033.47999999981</v>
      </c>
      <c r="AC775" s="4">
        <f t="shared" si="251"/>
        <v>474000.00000000047</v>
      </c>
    </row>
    <row r="776" spans="1:29" x14ac:dyDescent="0.15">
      <c r="A776" s="22">
        <v>4</v>
      </c>
      <c r="B776" s="1">
        <v>41991</v>
      </c>
      <c r="C776">
        <v>201.8</v>
      </c>
      <c r="D776">
        <v>202.1</v>
      </c>
      <c r="E776">
        <v>198</v>
      </c>
      <c r="F776">
        <v>198</v>
      </c>
      <c r="G776">
        <v>219409000</v>
      </c>
      <c r="H776" s="2">
        <f t="shared" si="234"/>
        <v>43442982000</v>
      </c>
      <c r="I776">
        <f t="shared" si="235"/>
        <v>-0.30000000000001137</v>
      </c>
      <c r="J776" t="str">
        <f t="shared" si="236"/>
        <v>高値超、安値超</v>
      </c>
      <c r="L776">
        <f t="shared" si="237"/>
        <v>0.30000000000001137</v>
      </c>
      <c r="M776">
        <f t="shared" si="238"/>
        <v>0.30000000000001137</v>
      </c>
      <c r="N776">
        <f t="shared" si="239"/>
        <v>-0.30000000000001137</v>
      </c>
      <c r="O776" s="2">
        <f t="shared" si="216"/>
        <v>5000</v>
      </c>
      <c r="P776" s="2">
        <f t="shared" si="240"/>
        <v>1500.0000000000568</v>
      </c>
      <c r="Q776" s="2">
        <f t="shared" si="241"/>
        <v>991500</v>
      </c>
      <c r="R776" s="2" t="str">
        <f t="shared" si="242"/>
        <v>uri</v>
      </c>
      <c r="S776" s="2" t="str">
        <f t="shared" si="243"/>
        <v>kai</v>
      </c>
      <c r="T776" s="2" t="str">
        <f t="shared" si="244"/>
        <v>uri</v>
      </c>
      <c r="U776" s="2" t="str">
        <f t="shared" si="245"/>
        <v/>
      </c>
      <c r="V776" s="2" t="str">
        <f t="shared" si="246"/>
        <v/>
      </c>
      <c r="W776" s="2" t="str">
        <f t="shared" si="247"/>
        <v/>
      </c>
      <c r="X776" s="2">
        <f t="shared" si="248"/>
        <v>79.319999999999993</v>
      </c>
      <c r="Y776" s="6">
        <f t="shared" si="249"/>
        <v>990000</v>
      </c>
      <c r="Z776" s="6">
        <f t="shared" si="250"/>
        <v>0</v>
      </c>
      <c r="AA776" s="4">
        <f>SUM(P776:$P$1480)+$Z$25</f>
        <v>1464000.0000000005</v>
      </c>
      <c r="AB776" s="4">
        <f>SUM(V776:$W$1480)</f>
        <v>413795.07999999978</v>
      </c>
      <c r="AC776" s="4">
        <f t="shared" si="251"/>
        <v>474000.00000000047</v>
      </c>
    </row>
    <row r="777" spans="1:29" x14ac:dyDescent="0.15">
      <c r="A777" s="22">
        <v>4</v>
      </c>
      <c r="B777" s="1">
        <v>41990</v>
      </c>
      <c r="C777">
        <v>198</v>
      </c>
      <c r="D777">
        <v>200.2</v>
      </c>
      <c r="E777">
        <v>197.8</v>
      </c>
      <c r="F777">
        <v>198.3</v>
      </c>
      <c r="G777">
        <v>155961000</v>
      </c>
      <c r="H777" s="2">
        <f t="shared" si="234"/>
        <v>30927066300</v>
      </c>
      <c r="I777">
        <f t="shared" si="235"/>
        <v>0.20000000000001705</v>
      </c>
      <c r="J777" t="str">
        <f t="shared" si="236"/>
        <v>高値割、安値割</v>
      </c>
      <c r="L777">
        <f t="shared" si="237"/>
        <v>-0.20000000000001705</v>
      </c>
      <c r="M777">
        <f t="shared" si="238"/>
        <v>-0.20000000000001705</v>
      </c>
      <c r="N777">
        <f t="shared" si="239"/>
        <v>0.20000000000001705</v>
      </c>
      <c r="O777" s="2">
        <f t="shared" si="216"/>
        <v>5000</v>
      </c>
      <c r="P777" s="2">
        <f t="shared" si="240"/>
        <v>-1000.0000000000853</v>
      </c>
      <c r="Q777" s="2">
        <f t="shared" si="241"/>
        <v>990500</v>
      </c>
      <c r="R777" s="2" t="str">
        <f t="shared" si="242"/>
        <v>uri</v>
      </c>
      <c r="S777" s="2" t="str">
        <f t="shared" si="243"/>
        <v>kai</v>
      </c>
      <c r="T777" s="2" t="str">
        <f t="shared" si="244"/>
        <v>uri</v>
      </c>
      <c r="U777" s="2" t="str">
        <f t="shared" si="245"/>
        <v/>
      </c>
      <c r="V777" s="2" t="str">
        <f t="shared" si="246"/>
        <v/>
      </c>
      <c r="W777" s="2" t="str">
        <f t="shared" si="247"/>
        <v/>
      </c>
      <c r="X777" s="2">
        <f t="shared" si="248"/>
        <v>79.239999999999995</v>
      </c>
      <c r="Y777" s="6">
        <f t="shared" si="249"/>
        <v>991500</v>
      </c>
      <c r="Z777" s="6">
        <f t="shared" si="250"/>
        <v>0</v>
      </c>
      <c r="AA777" s="4">
        <f>SUM(P777:$P$1480)+$Z$25</f>
        <v>1462500.0000000002</v>
      </c>
      <c r="AB777" s="4">
        <f>SUM(V777:$W$1480)</f>
        <v>413795.07999999978</v>
      </c>
      <c r="AC777" s="4">
        <f t="shared" si="251"/>
        <v>471000.00000000023</v>
      </c>
    </row>
    <row r="778" spans="1:29" x14ac:dyDescent="0.15">
      <c r="A778" s="22">
        <v>4</v>
      </c>
      <c r="B778" s="1">
        <v>41989</v>
      </c>
      <c r="C778">
        <v>200.5</v>
      </c>
      <c r="D778">
        <v>200.5</v>
      </c>
      <c r="E778">
        <v>198.1</v>
      </c>
      <c r="F778">
        <v>198.1</v>
      </c>
      <c r="G778">
        <v>162689000</v>
      </c>
      <c r="H778" s="2">
        <f t="shared" si="234"/>
        <v>32228690900</v>
      </c>
      <c r="I778">
        <f t="shared" si="235"/>
        <v>-3.2000000000000171</v>
      </c>
      <c r="J778" t="str">
        <f t="shared" si="236"/>
        <v>高値割、安値割</v>
      </c>
      <c r="L778">
        <f t="shared" si="237"/>
        <v>3.2000000000000171</v>
      </c>
      <c r="M778">
        <f t="shared" si="238"/>
        <v>3.2000000000000171</v>
      </c>
      <c r="N778">
        <f t="shared" si="239"/>
        <v>-3.2000000000000171</v>
      </c>
      <c r="O778" s="2">
        <f t="shared" si="216"/>
        <v>5000</v>
      </c>
      <c r="P778" s="2">
        <f t="shared" si="240"/>
        <v>16000.000000000085</v>
      </c>
      <c r="Q778" s="2">
        <f t="shared" si="241"/>
        <v>1006500</v>
      </c>
      <c r="R778" s="2" t="str">
        <f t="shared" si="242"/>
        <v>uri</v>
      </c>
      <c r="S778" s="2" t="str">
        <f t="shared" si="243"/>
        <v>kai</v>
      </c>
      <c r="T778" s="2" t="str">
        <f t="shared" si="244"/>
        <v>uri</v>
      </c>
      <c r="U778" s="2">
        <f t="shared" si="245"/>
        <v>1006500</v>
      </c>
      <c r="V778" s="2">
        <f t="shared" si="246"/>
        <v>1512</v>
      </c>
      <c r="W778" s="2" t="str">
        <f t="shared" si="247"/>
        <v/>
      </c>
      <c r="X778" s="2">
        <f t="shared" si="248"/>
        <v>161.04</v>
      </c>
      <c r="Y778" s="6">
        <f t="shared" si="249"/>
        <v>990500</v>
      </c>
      <c r="Z778" s="6">
        <f t="shared" si="250"/>
        <v>0</v>
      </c>
      <c r="AA778" s="4">
        <f>SUM(P778:$P$1480)+$Z$25</f>
        <v>1463500.0000000005</v>
      </c>
      <c r="AB778" s="4">
        <f>SUM(V778:$W$1480)</f>
        <v>413795.07999999978</v>
      </c>
      <c r="AC778" s="4">
        <f t="shared" si="251"/>
        <v>473000.00000000047</v>
      </c>
    </row>
    <row r="779" spans="1:29" x14ac:dyDescent="0.15">
      <c r="A779" s="22">
        <v>4</v>
      </c>
      <c r="B779" s="1">
        <v>41988</v>
      </c>
      <c r="C779">
        <v>202.2</v>
      </c>
      <c r="D779">
        <v>203.3</v>
      </c>
      <c r="E779">
        <v>201.1</v>
      </c>
      <c r="F779">
        <v>201.3</v>
      </c>
      <c r="G779">
        <v>135385700</v>
      </c>
      <c r="H779" s="2">
        <f t="shared" si="234"/>
        <v>27253141410</v>
      </c>
      <c r="I779">
        <f t="shared" si="235"/>
        <v>-2.7999999999999829</v>
      </c>
      <c r="J779" t="str">
        <f t="shared" si="236"/>
        <v>高値割、安値割</v>
      </c>
      <c r="L779">
        <f t="shared" si="237"/>
        <v>-2.7999999999999829</v>
      </c>
      <c r="M779">
        <f t="shared" si="238"/>
        <v>-2.7999999999999829</v>
      </c>
      <c r="N779">
        <f t="shared" si="239"/>
        <v>2.7999999999999829</v>
      </c>
      <c r="O779" s="2">
        <f t="shared" si="216"/>
        <v>5000</v>
      </c>
      <c r="P779" s="2">
        <f t="shared" si="240"/>
        <v>-13999.999999999915</v>
      </c>
      <c r="Q779" s="2">
        <f t="shared" si="241"/>
        <v>1020500</v>
      </c>
      <c r="R779" s="2" t="str">
        <f t="shared" si="242"/>
        <v>kai</v>
      </c>
      <c r="S779" s="2" t="str">
        <f t="shared" si="243"/>
        <v>uri</v>
      </c>
      <c r="T779" s="2" t="str">
        <f t="shared" si="244"/>
        <v>kai</v>
      </c>
      <c r="U779" s="2">
        <f t="shared" si="245"/>
        <v>1020500</v>
      </c>
      <c r="V779" s="2">
        <f t="shared" si="246"/>
        <v>1512</v>
      </c>
      <c r="W779" s="2">
        <f t="shared" si="247"/>
        <v>163.28</v>
      </c>
      <c r="X779" s="2" t="str">
        <f t="shared" si="248"/>
        <v/>
      </c>
      <c r="Y779" s="6">
        <f t="shared" si="249"/>
        <v>1006500</v>
      </c>
      <c r="Z779" s="6">
        <f t="shared" si="250"/>
        <v>0</v>
      </c>
      <c r="AA779" s="4">
        <f>SUM(P779:$P$1480)+$Z$25</f>
        <v>1447500.0000000002</v>
      </c>
      <c r="AB779" s="4">
        <f>SUM(V779:$W$1480)</f>
        <v>412283.07999999978</v>
      </c>
      <c r="AC779" s="4">
        <f t="shared" si="251"/>
        <v>441000.00000000023</v>
      </c>
    </row>
    <row r="780" spans="1:29" x14ac:dyDescent="0.15">
      <c r="A780" s="22">
        <v>4</v>
      </c>
      <c r="B780" s="1">
        <v>41985</v>
      </c>
      <c r="C780">
        <v>202.9</v>
      </c>
      <c r="D780">
        <v>206.9</v>
      </c>
      <c r="E780">
        <v>202.6</v>
      </c>
      <c r="F780">
        <v>204.1</v>
      </c>
      <c r="G780">
        <v>214445200</v>
      </c>
      <c r="H780" s="2">
        <f t="shared" si="234"/>
        <v>43768265320</v>
      </c>
      <c r="I780">
        <f t="shared" si="235"/>
        <v>0.5</v>
      </c>
      <c r="J780" t="str">
        <f t="shared" si="236"/>
        <v>高値超、安値超</v>
      </c>
      <c r="L780">
        <f t="shared" si="237"/>
        <v>-0.5</v>
      </c>
      <c r="M780">
        <f t="shared" si="238"/>
        <v>-0.5</v>
      </c>
      <c r="N780">
        <f t="shared" si="239"/>
        <v>0.5</v>
      </c>
      <c r="O780" s="2">
        <f t="shared" si="216"/>
        <v>5000</v>
      </c>
      <c r="P780" s="2">
        <f t="shared" si="240"/>
        <v>-2500</v>
      </c>
      <c r="Q780" s="2">
        <f t="shared" si="241"/>
        <v>1018000</v>
      </c>
      <c r="R780" s="2" t="str">
        <f t="shared" si="242"/>
        <v>uri</v>
      </c>
      <c r="S780" s="2" t="str">
        <f t="shared" si="243"/>
        <v>kai</v>
      </c>
      <c r="T780" s="2" t="str">
        <f t="shared" si="244"/>
        <v>uri</v>
      </c>
      <c r="U780" s="2" t="str">
        <f t="shared" si="245"/>
        <v/>
      </c>
      <c r="V780" s="2" t="str">
        <f t="shared" si="246"/>
        <v/>
      </c>
      <c r="W780" s="2" t="str">
        <f t="shared" si="247"/>
        <v/>
      </c>
      <c r="X780" s="2">
        <f t="shared" si="248"/>
        <v>81.44</v>
      </c>
      <c r="Y780" s="6">
        <f t="shared" si="249"/>
        <v>1020500</v>
      </c>
      <c r="Z780" s="6">
        <f t="shared" si="250"/>
        <v>0</v>
      </c>
      <c r="AA780" s="4">
        <f>SUM(P780:$P$1480)+$Z$25</f>
        <v>1461500.0000000002</v>
      </c>
      <c r="AB780" s="4">
        <f>SUM(V780:$W$1480)</f>
        <v>410607.79999999981</v>
      </c>
      <c r="AC780" s="4">
        <f t="shared" si="251"/>
        <v>441000.00000000023</v>
      </c>
    </row>
    <row r="781" spans="1:29" x14ac:dyDescent="0.15">
      <c r="A781" s="22">
        <v>4</v>
      </c>
      <c r="B781" s="1">
        <v>41984</v>
      </c>
      <c r="C781">
        <v>203.1</v>
      </c>
      <c r="D781">
        <v>204.2</v>
      </c>
      <c r="E781">
        <v>201.9</v>
      </c>
      <c r="F781">
        <v>203.6</v>
      </c>
      <c r="G781">
        <v>139369300</v>
      </c>
      <c r="H781" s="2">
        <f t="shared" si="234"/>
        <v>28375589480</v>
      </c>
      <c r="I781">
        <f t="shared" si="235"/>
        <v>-1.4000000000000057</v>
      </c>
      <c r="J781" t="str">
        <f t="shared" si="236"/>
        <v>高値割、安値割</v>
      </c>
      <c r="L781">
        <f t="shared" si="237"/>
        <v>1.4000000000000057</v>
      </c>
      <c r="M781">
        <f t="shared" si="238"/>
        <v>1.4000000000000057</v>
      </c>
      <c r="N781">
        <f t="shared" si="239"/>
        <v>-1.4000000000000057</v>
      </c>
      <c r="O781" s="2">
        <f t="shared" si="216"/>
        <v>5000</v>
      </c>
      <c r="P781" s="2">
        <f t="shared" si="240"/>
        <v>7000.0000000000282</v>
      </c>
      <c r="Q781" s="2">
        <f t="shared" si="241"/>
        <v>1025000</v>
      </c>
      <c r="R781" s="2" t="str">
        <f t="shared" si="242"/>
        <v>uri</v>
      </c>
      <c r="S781" s="2" t="str">
        <f t="shared" si="243"/>
        <v>kai</v>
      </c>
      <c r="T781" s="2" t="str">
        <f t="shared" si="244"/>
        <v>uri</v>
      </c>
      <c r="U781" s="2">
        <f t="shared" si="245"/>
        <v>1025000</v>
      </c>
      <c r="V781" s="2">
        <f t="shared" si="246"/>
        <v>1512</v>
      </c>
      <c r="W781" s="2" t="str">
        <f t="shared" si="247"/>
        <v/>
      </c>
      <c r="X781" s="2">
        <f t="shared" si="248"/>
        <v>164</v>
      </c>
      <c r="Y781" s="6">
        <f t="shared" si="249"/>
        <v>1018000</v>
      </c>
      <c r="Z781" s="6">
        <f t="shared" si="250"/>
        <v>0</v>
      </c>
      <c r="AA781" s="4">
        <f>SUM(P781:$P$1480)+$Z$25</f>
        <v>1464000.0000000002</v>
      </c>
      <c r="AB781" s="4">
        <f>SUM(V781:$W$1480)</f>
        <v>410607.79999999981</v>
      </c>
      <c r="AC781" s="4">
        <f t="shared" si="251"/>
        <v>446000.00000000023</v>
      </c>
    </row>
    <row r="782" spans="1:29" x14ac:dyDescent="0.15">
      <c r="A782" s="22">
        <v>4</v>
      </c>
      <c r="B782" s="1">
        <v>41983</v>
      </c>
      <c r="C782">
        <v>207</v>
      </c>
      <c r="D782">
        <v>208.1</v>
      </c>
      <c r="E782">
        <v>204.2</v>
      </c>
      <c r="F782">
        <v>205</v>
      </c>
      <c r="G782">
        <v>190507100</v>
      </c>
      <c r="H782" s="2">
        <f t="shared" si="234"/>
        <v>39053955500</v>
      </c>
      <c r="I782">
        <f t="shared" si="235"/>
        <v>-3.4000000000000057</v>
      </c>
      <c r="J782" t="str">
        <f t="shared" si="236"/>
        <v>高値割、安値割</v>
      </c>
      <c r="L782">
        <f t="shared" si="237"/>
        <v>-3.4000000000000057</v>
      </c>
      <c r="M782">
        <f t="shared" si="238"/>
        <v>-3.4000000000000057</v>
      </c>
      <c r="N782">
        <f t="shared" si="239"/>
        <v>-3.4000000000000057</v>
      </c>
      <c r="O782" s="2">
        <f t="shared" si="216"/>
        <v>5000</v>
      </c>
      <c r="P782" s="2">
        <f t="shared" si="240"/>
        <v>-17000.000000000029</v>
      </c>
      <c r="Q782" s="2">
        <f t="shared" si="241"/>
        <v>1042000</v>
      </c>
      <c r="R782" s="2" t="str">
        <f t="shared" si="242"/>
        <v>kai</v>
      </c>
      <c r="S782" s="2" t="str">
        <f t="shared" si="243"/>
        <v>kai</v>
      </c>
      <c r="T782" s="2" t="str">
        <f t="shared" si="244"/>
        <v>kai</v>
      </c>
      <c r="U782" s="2" t="str">
        <f t="shared" si="245"/>
        <v/>
      </c>
      <c r="V782" s="2" t="str">
        <f t="shared" si="246"/>
        <v/>
      </c>
      <c r="W782" s="2">
        <f t="shared" si="247"/>
        <v>83.36</v>
      </c>
      <c r="X782" s="2" t="str">
        <f t="shared" si="248"/>
        <v/>
      </c>
      <c r="Y782" s="6">
        <f t="shared" si="249"/>
        <v>1025000</v>
      </c>
      <c r="Z782" s="6">
        <f t="shared" si="250"/>
        <v>0</v>
      </c>
      <c r="AA782" s="4">
        <f>SUM(P782:$P$1480)+$Z$25</f>
        <v>1457000.0000000002</v>
      </c>
      <c r="AB782" s="4">
        <f>SUM(V782:$W$1480)</f>
        <v>409095.79999999981</v>
      </c>
      <c r="AC782" s="4">
        <f t="shared" si="251"/>
        <v>432000.00000000023</v>
      </c>
    </row>
    <row r="783" spans="1:29" x14ac:dyDescent="0.15">
      <c r="A783" s="22">
        <v>4</v>
      </c>
      <c r="B783" s="1">
        <v>41982</v>
      </c>
      <c r="C783">
        <v>205</v>
      </c>
      <c r="D783">
        <v>208.8</v>
      </c>
      <c r="E783">
        <v>204.8</v>
      </c>
      <c r="F783">
        <v>208.4</v>
      </c>
      <c r="G783">
        <v>212836900</v>
      </c>
      <c r="H783" s="2">
        <f t="shared" si="234"/>
        <v>44355209960</v>
      </c>
      <c r="I783">
        <f t="shared" si="235"/>
        <v>2.9000000000000057</v>
      </c>
      <c r="J783" t="str">
        <f t="shared" si="236"/>
        <v/>
      </c>
      <c r="L783">
        <f t="shared" si="237"/>
        <v>2.9000000000000057</v>
      </c>
      <c r="M783">
        <f t="shared" si="238"/>
        <v>2.9000000000000057</v>
      </c>
      <c r="N783">
        <f t="shared" si="239"/>
        <v>-2.9000000000000057</v>
      </c>
      <c r="O783" s="2">
        <f t="shared" si="216"/>
        <v>5000</v>
      </c>
      <c r="P783" s="2">
        <f t="shared" si="240"/>
        <v>14500.000000000029</v>
      </c>
      <c r="Q783" s="2">
        <f t="shared" si="241"/>
        <v>1027500</v>
      </c>
      <c r="R783" s="2" t="str">
        <f t="shared" si="242"/>
        <v>kai</v>
      </c>
      <c r="S783" s="2" t="str">
        <f t="shared" si="243"/>
        <v>uri</v>
      </c>
      <c r="T783" s="2" t="str">
        <f t="shared" si="244"/>
        <v>kai</v>
      </c>
      <c r="U783" s="2">
        <f t="shared" si="245"/>
        <v>1027500</v>
      </c>
      <c r="V783" s="2">
        <f t="shared" si="246"/>
        <v>1512</v>
      </c>
      <c r="W783" s="2">
        <f t="shared" si="247"/>
        <v>164.4</v>
      </c>
      <c r="X783" s="2" t="str">
        <f t="shared" si="248"/>
        <v/>
      </c>
      <c r="Y783" s="6">
        <f t="shared" si="249"/>
        <v>1042000</v>
      </c>
      <c r="Z783" s="6">
        <f t="shared" si="250"/>
        <v>0</v>
      </c>
      <c r="AA783" s="4">
        <f>SUM(P783:$P$1480)+$Z$25</f>
        <v>1474000.0000000002</v>
      </c>
      <c r="AB783" s="4">
        <f>SUM(V783:$W$1480)</f>
        <v>409012.43999999983</v>
      </c>
      <c r="AC783" s="4">
        <f t="shared" si="251"/>
        <v>432000.00000000023</v>
      </c>
    </row>
    <row r="784" spans="1:29" x14ac:dyDescent="0.15">
      <c r="A784" s="22">
        <v>4</v>
      </c>
      <c r="B784" s="1">
        <v>41981</v>
      </c>
      <c r="C784">
        <v>206.2</v>
      </c>
      <c r="D784">
        <v>206.4</v>
      </c>
      <c r="E784">
        <v>205</v>
      </c>
      <c r="F784">
        <v>205.5</v>
      </c>
      <c r="G784">
        <v>129081600</v>
      </c>
      <c r="H784" s="2">
        <f t="shared" si="234"/>
        <v>26526268800</v>
      </c>
      <c r="I784">
        <f t="shared" si="235"/>
        <v>-0.30000000000001137</v>
      </c>
      <c r="J784" t="str">
        <f t="shared" si="236"/>
        <v>高値超、安値超</v>
      </c>
      <c r="L784">
        <f t="shared" si="237"/>
        <v>0.30000000000001137</v>
      </c>
      <c r="M784">
        <f t="shared" si="238"/>
        <v>0.30000000000001137</v>
      </c>
      <c r="N784">
        <f t="shared" si="239"/>
        <v>-0.30000000000001137</v>
      </c>
      <c r="O784" s="2">
        <f t="shared" si="216"/>
        <v>5000</v>
      </c>
      <c r="P784" s="2">
        <f t="shared" si="240"/>
        <v>1500.0000000000568</v>
      </c>
      <c r="Q784" s="2">
        <f t="shared" si="241"/>
        <v>1029000</v>
      </c>
      <c r="R784" s="2" t="str">
        <f t="shared" si="242"/>
        <v>uri</v>
      </c>
      <c r="S784" s="2" t="str">
        <f t="shared" si="243"/>
        <v>kai</v>
      </c>
      <c r="T784" s="2" t="str">
        <f t="shared" si="244"/>
        <v>uri</v>
      </c>
      <c r="U784" s="2">
        <f t="shared" si="245"/>
        <v>1029000</v>
      </c>
      <c r="V784" s="2">
        <f t="shared" si="246"/>
        <v>1512</v>
      </c>
      <c r="W784" s="2" t="str">
        <f t="shared" si="247"/>
        <v/>
      </c>
      <c r="X784" s="2">
        <f t="shared" si="248"/>
        <v>164.64</v>
      </c>
      <c r="Y784" s="6">
        <f t="shared" si="249"/>
        <v>1027500</v>
      </c>
      <c r="Z784" s="6">
        <f t="shared" si="250"/>
        <v>0</v>
      </c>
      <c r="AA784" s="4">
        <f>SUM(P784:$P$1480)+$Z$25</f>
        <v>1459500.0000000002</v>
      </c>
      <c r="AB784" s="4">
        <f>SUM(V784:$W$1480)</f>
        <v>407336.03999999986</v>
      </c>
      <c r="AC784" s="4">
        <f t="shared" si="251"/>
        <v>432000.00000000023</v>
      </c>
    </row>
    <row r="785" spans="1:29" x14ac:dyDescent="0.15">
      <c r="A785" s="22">
        <v>4</v>
      </c>
      <c r="B785" s="1">
        <v>41978</v>
      </c>
      <c r="C785">
        <v>205.2</v>
      </c>
      <c r="D785">
        <v>205.8</v>
      </c>
      <c r="E785">
        <v>204</v>
      </c>
      <c r="F785">
        <v>205.8</v>
      </c>
      <c r="G785">
        <v>122452700</v>
      </c>
      <c r="H785" s="2">
        <f t="shared" si="234"/>
        <v>25200765660</v>
      </c>
      <c r="I785">
        <f t="shared" si="235"/>
        <v>0</v>
      </c>
      <c r="J785" t="str">
        <f t="shared" si="236"/>
        <v>高値割、安値割</v>
      </c>
      <c r="L785">
        <f t="shared" si="237"/>
        <v>0</v>
      </c>
      <c r="M785">
        <f t="shared" si="238"/>
        <v>0</v>
      </c>
      <c r="N785">
        <f t="shared" si="239"/>
        <v>0</v>
      </c>
      <c r="O785" s="2">
        <f t="shared" si="216"/>
        <v>5000</v>
      </c>
      <c r="P785" s="2">
        <f t="shared" si="240"/>
        <v>0</v>
      </c>
      <c r="Q785" s="2">
        <f t="shared" si="241"/>
        <v>1029000</v>
      </c>
      <c r="R785" s="2" t="str">
        <f t="shared" si="242"/>
        <v>kai</v>
      </c>
      <c r="S785" s="2" t="str">
        <f t="shared" si="243"/>
        <v>uri</v>
      </c>
      <c r="T785" s="2" t="str">
        <f t="shared" si="244"/>
        <v>kai</v>
      </c>
      <c r="U785" s="2" t="str">
        <f t="shared" si="245"/>
        <v/>
      </c>
      <c r="V785" s="2" t="str">
        <f t="shared" si="246"/>
        <v/>
      </c>
      <c r="W785" s="2">
        <f t="shared" si="247"/>
        <v>82.32</v>
      </c>
      <c r="X785" s="2" t="str">
        <f t="shared" si="248"/>
        <v/>
      </c>
      <c r="Y785" s="6">
        <f t="shared" si="249"/>
        <v>1029000</v>
      </c>
      <c r="Z785" s="6">
        <f t="shared" si="250"/>
        <v>0</v>
      </c>
      <c r="AA785" s="4">
        <f>SUM(P785:$P$1480)+$Z$25</f>
        <v>1458000</v>
      </c>
      <c r="AB785" s="4">
        <f>SUM(V785:$W$1480)</f>
        <v>405824.03999999986</v>
      </c>
      <c r="AC785" s="4">
        <f t="shared" si="251"/>
        <v>429000</v>
      </c>
    </row>
    <row r="786" spans="1:29" x14ac:dyDescent="0.15">
      <c r="A786" s="22">
        <v>4</v>
      </c>
      <c r="B786" s="1">
        <v>41977</v>
      </c>
      <c r="C786">
        <v>206</v>
      </c>
      <c r="D786">
        <v>206.6</v>
      </c>
      <c r="E786">
        <v>205.4</v>
      </c>
      <c r="F786">
        <v>205.8</v>
      </c>
      <c r="G786">
        <v>153407900</v>
      </c>
      <c r="H786" s="2">
        <f t="shared" si="234"/>
        <v>31571345820</v>
      </c>
      <c r="I786">
        <f t="shared" si="235"/>
        <v>0.30000000000001137</v>
      </c>
      <c r="J786" t="str">
        <f t="shared" si="236"/>
        <v>高値超、安値超</v>
      </c>
      <c r="L786">
        <f t="shared" si="237"/>
        <v>0.30000000000001137</v>
      </c>
      <c r="M786">
        <f t="shared" si="238"/>
        <v>0.30000000000001137</v>
      </c>
      <c r="N786">
        <f t="shared" si="239"/>
        <v>-0.30000000000001137</v>
      </c>
      <c r="O786" s="2">
        <f t="shared" si="216"/>
        <v>5000</v>
      </c>
      <c r="P786" s="2">
        <f t="shared" si="240"/>
        <v>1500.0000000000568</v>
      </c>
      <c r="Q786" s="2">
        <f t="shared" si="241"/>
        <v>1027500</v>
      </c>
      <c r="R786" s="2" t="str">
        <f t="shared" si="242"/>
        <v>kai</v>
      </c>
      <c r="S786" s="2" t="str">
        <f t="shared" si="243"/>
        <v>uri</v>
      </c>
      <c r="T786" s="2" t="str">
        <f t="shared" si="244"/>
        <v>kai</v>
      </c>
      <c r="U786" s="2">
        <f t="shared" si="245"/>
        <v>1027500</v>
      </c>
      <c r="V786" s="2">
        <f t="shared" si="246"/>
        <v>1512</v>
      </c>
      <c r="W786" s="2">
        <f t="shared" si="247"/>
        <v>164.4</v>
      </c>
      <c r="X786" s="2" t="str">
        <f t="shared" si="248"/>
        <v/>
      </c>
      <c r="Y786" s="6">
        <f t="shared" si="249"/>
        <v>1029000</v>
      </c>
      <c r="Z786" s="6">
        <f t="shared" si="250"/>
        <v>0</v>
      </c>
      <c r="AA786" s="4">
        <f>SUM(P786:$P$1480)+$Z$25</f>
        <v>1458000</v>
      </c>
      <c r="AB786" s="4">
        <f>SUM(V786:$W$1480)</f>
        <v>405741.71999999986</v>
      </c>
      <c r="AC786" s="4">
        <f t="shared" si="251"/>
        <v>429000</v>
      </c>
    </row>
    <row r="787" spans="1:29" x14ac:dyDescent="0.15">
      <c r="A787" s="22">
        <v>4</v>
      </c>
      <c r="B787" s="1">
        <v>41976</v>
      </c>
      <c r="C787">
        <v>205.5</v>
      </c>
      <c r="D787">
        <v>206</v>
      </c>
      <c r="E787">
        <v>204.9</v>
      </c>
      <c r="F787">
        <v>205.5</v>
      </c>
      <c r="G787">
        <v>137460700</v>
      </c>
      <c r="H787" s="2">
        <f t="shared" si="234"/>
        <v>28248173850</v>
      </c>
      <c r="I787">
        <f t="shared" si="235"/>
        <v>0.5</v>
      </c>
      <c r="J787" t="str">
        <f t="shared" si="236"/>
        <v>高値超、安値超</v>
      </c>
      <c r="L787">
        <f t="shared" si="237"/>
        <v>-0.5</v>
      </c>
      <c r="M787">
        <f t="shared" si="238"/>
        <v>-0.5</v>
      </c>
      <c r="N787">
        <f t="shared" si="239"/>
        <v>0.5</v>
      </c>
      <c r="O787" s="2">
        <f t="shared" si="216"/>
        <v>5000</v>
      </c>
      <c r="P787" s="2">
        <f t="shared" si="240"/>
        <v>-2500</v>
      </c>
      <c r="Q787" s="2">
        <f t="shared" si="241"/>
        <v>1025000</v>
      </c>
      <c r="R787" s="2" t="str">
        <f t="shared" si="242"/>
        <v>uri</v>
      </c>
      <c r="S787" s="2" t="str">
        <f t="shared" si="243"/>
        <v>kai</v>
      </c>
      <c r="T787" s="2" t="str">
        <f t="shared" si="244"/>
        <v>uri</v>
      </c>
      <c r="U787" s="2">
        <f t="shared" si="245"/>
        <v>1025000</v>
      </c>
      <c r="V787" s="2">
        <f t="shared" si="246"/>
        <v>1512</v>
      </c>
      <c r="W787" s="2" t="str">
        <f t="shared" si="247"/>
        <v/>
      </c>
      <c r="X787" s="2">
        <f t="shared" si="248"/>
        <v>164</v>
      </c>
      <c r="Y787" s="6">
        <f t="shared" si="249"/>
        <v>1027500</v>
      </c>
      <c r="Z787" s="6">
        <f t="shared" si="250"/>
        <v>0</v>
      </c>
      <c r="AA787" s="4">
        <f>SUM(P787:$P$1480)+$Z$25</f>
        <v>1456500</v>
      </c>
      <c r="AB787" s="4">
        <f>SUM(V787:$W$1480)</f>
        <v>404065.31999999983</v>
      </c>
      <c r="AC787" s="4">
        <f t="shared" si="251"/>
        <v>429000</v>
      </c>
    </row>
    <row r="788" spans="1:29" x14ac:dyDescent="0.15">
      <c r="A788" s="22">
        <v>4</v>
      </c>
      <c r="B788" s="1">
        <v>41975</v>
      </c>
      <c r="C788">
        <v>203.5</v>
      </c>
      <c r="D788">
        <v>205</v>
      </c>
      <c r="E788">
        <v>203.2</v>
      </c>
      <c r="F788">
        <v>205</v>
      </c>
      <c r="G788">
        <v>96721900</v>
      </c>
      <c r="H788" s="2">
        <f t="shared" si="234"/>
        <v>19827989500</v>
      </c>
      <c r="I788">
        <f t="shared" si="235"/>
        <v>0.69999999999998863</v>
      </c>
      <c r="J788" t="str">
        <f t="shared" si="236"/>
        <v>高値割、安値割</v>
      </c>
      <c r="L788">
        <f t="shared" si="237"/>
        <v>0.69999999999998863</v>
      </c>
      <c r="M788">
        <f t="shared" si="238"/>
        <v>0.69999999999998863</v>
      </c>
      <c r="N788">
        <f t="shared" si="239"/>
        <v>-0.69999999999998863</v>
      </c>
      <c r="O788" s="2">
        <f t="shared" si="216"/>
        <v>5000</v>
      </c>
      <c r="P788" s="2">
        <f t="shared" si="240"/>
        <v>3499.9999999999432</v>
      </c>
      <c r="Q788" s="2">
        <f t="shared" si="241"/>
        <v>1021500</v>
      </c>
      <c r="R788" s="2" t="str">
        <f t="shared" si="242"/>
        <v>kai</v>
      </c>
      <c r="S788" s="2" t="str">
        <f t="shared" si="243"/>
        <v>uri</v>
      </c>
      <c r="T788" s="2" t="str">
        <f t="shared" si="244"/>
        <v>kai</v>
      </c>
      <c r="U788" s="2" t="str">
        <f t="shared" si="245"/>
        <v/>
      </c>
      <c r="V788" s="2" t="str">
        <f t="shared" si="246"/>
        <v/>
      </c>
      <c r="W788" s="2">
        <f t="shared" si="247"/>
        <v>81.72</v>
      </c>
      <c r="X788" s="2" t="str">
        <f t="shared" si="248"/>
        <v/>
      </c>
      <c r="Y788" s="6">
        <f t="shared" si="249"/>
        <v>1025000</v>
      </c>
      <c r="Z788" s="6">
        <f t="shared" si="250"/>
        <v>0</v>
      </c>
      <c r="AA788" s="4">
        <f>SUM(P788:$P$1480)+$Z$25</f>
        <v>1459000</v>
      </c>
      <c r="AB788" s="4">
        <f>SUM(V788:$W$1480)</f>
        <v>402553.31999999983</v>
      </c>
      <c r="AC788" s="4">
        <f t="shared" si="251"/>
        <v>434000</v>
      </c>
    </row>
    <row r="789" spans="1:29" x14ac:dyDescent="0.15">
      <c r="A789" s="22">
        <v>4</v>
      </c>
      <c r="B789" s="1">
        <v>41974</v>
      </c>
      <c r="C789">
        <v>204.4</v>
      </c>
      <c r="D789">
        <v>205.2</v>
      </c>
      <c r="E789">
        <v>203.5</v>
      </c>
      <c r="F789">
        <v>204.3</v>
      </c>
      <c r="G789">
        <v>94675700</v>
      </c>
      <c r="H789" s="2">
        <f t="shared" si="234"/>
        <v>19342245510</v>
      </c>
      <c r="I789">
        <f t="shared" si="235"/>
        <v>-0.19999999999998863</v>
      </c>
      <c r="J789" t="str">
        <f t="shared" si="236"/>
        <v>高値超、安値超</v>
      </c>
      <c r="L789">
        <f t="shared" si="237"/>
        <v>-0.19999999999998863</v>
      </c>
      <c r="M789">
        <f t="shared" si="238"/>
        <v>-0.19999999999998863</v>
      </c>
      <c r="N789">
        <f t="shared" si="239"/>
        <v>0.19999999999998863</v>
      </c>
      <c r="O789" s="2">
        <f t="shared" si="216"/>
        <v>5000</v>
      </c>
      <c r="P789" s="2">
        <f t="shared" si="240"/>
        <v>-999.99999999994316</v>
      </c>
      <c r="Q789" s="2">
        <f t="shared" si="241"/>
        <v>1022500</v>
      </c>
      <c r="R789" s="2" t="str">
        <f t="shared" si="242"/>
        <v>kai</v>
      </c>
      <c r="S789" s="2" t="str">
        <f t="shared" si="243"/>
        <v>uri</v>
      </c>
      <c r="T789" s="2" t="str">
        <f t="shared" si="244"/>
        <v>kai</v>
      </c>
      <c r="U789" s="2">
        <f t="shared" si="245"/>
        <v>1022500</v>
      </c>
      <c r="V789" s="2">
        <f t="shared" si="246"/>
        <v>1512</v>
      </c>
      <c r="W789" s="2">
        <f t="shared" si="247"/>
        <v>163.6</v>
      </c>
      <c r="X789" s="2" t="str">
        <f t="shared" si="248"/>
        <v/>
      </c>
      <c r="Y789" s="6">
        <f t="shared" si="249"/>
        <v>1021500</v>
      </c>
      <c r="Z789" s="6">
        <f t="shared" si="250"/>
        <v>0</v>
      </c>
      <c r="AA789" s="4">
        <f>SUM(P789:$P$1480)+$Z$25</f>
        <v>1455500</v>
      </c>
      <c r="AB789" s="4">
        <f>SUM(V789:$W$1480)</f>
        <v>402471.5999999998</v>
      </c>
      <c r="AC789" s="4">
        <f t="shared" si="251"/>
        <v>434000</v>
      </c>
    </row>
    <row r="790" spans="1:29" x14ac:dyDescent="0.15">
      <c r="A790" s="22">
        <v>4</v>
      </c>
      <c r="B790" s="1">
        <v>41971</v>
      </c>
      <c r="C790">
        <v>202</v>
      </c>
      <c r="D790">
        <v>204.5</v>
      </c>
      <c r="E790">
        <v>201.8</v>
      </c>
      <c r="F790">
        <v>204.5</v>
      </c>
      <c r="G790">
        <v>125771400</v>
      </c>
      <c r="H790" s="2">
        <f t="shared" si="234"/>
        <v>25720251300</v>
      </c>
      <c r="I790">
        <f t="shared" si="235"/>
        <v>2.8000000000000114</v>
      </c>
      <c r="J790" t="str">
        <f t="shared" si="236"/>
        <v>高値超、安値超</v>
      </c>
      <c r="L790">
        <f t="shared" si="237"/>
        <v>-2.8000000000000114</v>
      </c>
      <c r="M790">
        <f t="shared" si="238"/>
        <v>-2.8000000000000114</v>
      </c>
      <c r="N790">
        <f t="shared" si="239"/>
        <v>2.8000000000000114</v>
      </c>
      <c r="O790" s="2">
        <f t="shared" si="216"/>
        <v>5000</v>
      </c>
      <c r="P790" s="2">
        <f t="shared" si="240"/>
        <v>-14000.000000000056</v>
      </c>
      <c r="Q790" s="2">
        <f t="shared" si="241"/>
        <v>1008500</v>
      </c>
      <c r="R790" s="2" t="str">
        <f t="shared" si="242"/>
        <v>uri</v>
      </c>
      <c r="S790" s="2" t="str">
        <f t="shared" si="243"/>
        <v>kai</v>
      </c>
      <c r="T790" s="2" t="str">
        <f t="shared" si="244"/>
        <v>uri</v>
      </c>
      <c r="U790" s="2">
        <f t="shared" si="245"/>
        <v>1008500</v>
      </c>
      <c r="V790" s="2">
        <f t="shared" si="246"/>
        <v>1512</v>
      </c>
      <c r="W790" s="2" t="str">
        <f t="shared" si="247"/>
        <v/>
      </c>
      <c r="X790" s="2">
        <f t="shared" si="248"/>
        <v>161.36000000000001</v>
      </c>
      <c r="Y790" s="6">
        <f t="shared" si="249"/>
        <v>1022500</v>
      </c>
      <c r="Z790" s="6">
        <f t="shared" si="250"/>
        <v>0</v>
      </c>
      <c r="AA790" s="4">
        <f>SUM(P790:$P$1480)+$Z$25</f>
        <v>1456500</v>
      </c>
      <c r="AB790" s="4">
        <f>SUM(V790:$W$1480)</f>
        <v>400795.99999999988</v>
      </c>
      <c r="AC790" s="4">
        <f t="shared" si="251"/>
        <v>434000</v>
      </c>
    </row>
    <row r="791" spans="1:29" x14ac:dyDescent="0.15">
      <c r="A791" s="22">
        <v>4</v>
      </c>
      <c r="B791" s="1">
        <v>41970</v>
      </c>
      <c r="C791">
        <v>203.2</v>
      </c>
      <c r="D791">
        <v>203.9</v>
      </c>
      <c r="E791">
        <v>201.7</v>
      </c>
      <c r="F791">
        <v>201.7</v>
      </c>
      <c r="G791">
        <v>100210600</v>
      </c>
      <c r="H791" s="2">
        <f t="shared" si="234"/>
        <v>20212478020</v>
      </c>
      <c r="I791">
        <f t="shared" si="235"/>
        <v>-2.3000000000000114</v>
      </c>
      <c r="J791" t="str">
        <f t="shared" si="236"/>
        <v>高値割、安値割</v>
      </c>
      <c r="L791">
        <f t="shared" si="237"/>
        <v>-2.3000000000000114</v>
      </c>
      <c r="M791">
        <f t="shared" si="238"/>
        <v>-2.3000000000000114</v>
      </c>
      <c r="N791">
        <f t="shared" si="239"/>
        <v>-2.3000000000000114</v>
      </c>
      <c r="O791" s="2">
        <f t="shared" si="216"/>
        <v>5000</v>
      </c>
      <c r="P791" s="2">
        <f t="shared" si="240"/>
        <v>-11500.000000000056</v>
      </c>
      <c r="Q791" s="2">
        <f t="shared" si="241"/>
        <v>1020000</v>
      </c>
      <c r="R791" s="2" t="str">
        <f t="shared" si="242"/>
        <v>kai</v>
      </c>
      <c r="S791" s="2" t="str">
        <f t="shared" si="243"/>
        <v>kai</v>
      </c>
      <c r="T791" s="2" t="str">
        <f t="shared" si="244"/>
        <v>kai</v>
      </c>
      <c r="U791" s="2" t="str">
        <f t="shared" si="245"/>
        <v/>
      </c>
      <c r="V791" s="2" t="str">
        <f t="shared" si="246"/>
        <v/>
      </c>
      <c r="W791" s="2">
        <f t="shared" si="247"/>
        <v>81.599999999999994</v>
      </c>
      <c r="X791" s="2" t="str">
        <f t="shared" si="248"/>
        <v/>
      </c>
      <c r="Y791" s="6">
        <f t="shared" si="249"/>
        <v>1008500</v>
      </c>
      <c r="Z791" s="6">
        <f t="shared" si="250"/>
        <v>0</v>
      </c>
      <c r="AA791" s="4">
        <f>SUM(P791:$P$1480)+$Z$25</f>
        <v>1470500</v>
      </c>
      <c r="AB791" s="4">
        <f>SUM(V791:$W$1480)</f>
        <v>399283.99999999988</v>
      </c>
      <c r="AC791" s="4">
        <f t="shared" si="251"/>
        <v>462000</v>
      </c>
    </row>
    <row r="792" spans="1:29" x14ac:dyDescent="0.15">
      <c r="A792" s="22">
        <v>4</v>
      </c>
      <c r="B792" s="1">
        <v>41969</v>
      </c>
      <c r="C792">
        <v>203.6</v>
      </c>
      <c r="D792">
        <v>204.3</v>
      </c>
      <c r="E792">
        <v>203.4</v>
      </c>
      <c r="F792">
        <v>204</v>
      </c>
      <c r="G792">
        <v>96633600</v>
      </c>
      <c r="H792" s="2">
        <f t="shared" si="234"/>
        <v>19713254400</v>
      </c>
      <c r="I792">
        <f t="shared" si="235"/>
        <v>0</v>
      </c>
      <c r="J792" t="str">
        <f t="shared" si="236"/>
        <v/>
      </c>
      <c r="L792">
        <f t="shared" si="237"/>
        <v>0</v>
      </c>
      <c r="M792">
        <f t="shared" si="238"/>
        <v>0</v>
      </c>
      <c r="N792">
        <f t="shared" si="239"/>
        <v>0</v>
      </c>
      <c r="O792" s="2">
        <f t="shared" si="216"/>
        <v>5000</v>
      </c>
      <c r="P792" s="2">
        <f t="shared" si="240"/>
        <v>0</v>
      </c>
      <c r="Q792" s="2">
        <f t="shared" si="241"/>
        <v>1020000</v>
      </c>
      <c r="R792" s="2" t="str">
        <f t="shared" si="242"/>
        <v>kai</v>
      </c>
      <c r="S792" s="2" t="str">
        <f t="shared" si="243"/>
        <v>kai</v>
      </c>
      <c r="T792" s="2" t="str">
        <f t="shared" si="244"/>
        <v>kai</v>
      </c>
      <c r="U792" s="2" t="str">
        <f t="shared" si="245"/>
        <v/>
      </c>
      <c r="V792" s="2" t="str">
        <f t="shared" si="246"/>
        <v/>
      </c>
      <c r="W792" s="2">
        <f t="shared" si="247"/>
        <v>81.599999999999994</v>
      </c>
      <c r="X792" s="2" t="str">
        <f t="shared" si="248"/>
        <v/>
      </c>
      <c r="Y792" s="6">
        <f t="shared" si="249"/>
        <v>1020000</v>
      </c>
      <c r="Z792" s="6">
        <f t="shared" si="250"/>
        <v>0</v>
      </c>
      <c r="AA792" s="4">
        <f>SUM(P792:$P$1480)+$Z$25</f>
        <v>1482000.0000000002</v>
      </c>
      <c r="AB792" s="4">
        <f>SUM(V792:$W$1480)</f>
        <v>399202.39999999991</v>
      </c>
      <c r="AC792" s="4">
        <f t="shared" si="251"/>
        <v>462000.00000000023</v>
      </c>
    </row>
    <row r="793" spans="1:29" x14ac:dyDescent="0.15">
      <c r="A793" s="22">
        <v>4</v>
      </c>
      <c r="B793" s="1">
        <v>41968</v>
      </c>
      <c r="C793">
        <v>204.9</v>
      </c>
      <c r="D793">
        <v>204.9</v>
      </c>
      <c r="E793">
        <v>202.9</v>
      </c>
      <c r="F793">
        <v>204</v>
      </c>
      <c r="G793">
        <v>165698200</v>
      </c>
      <c r="H793" s="2">
        <f t="shared" si="234"/>
        <v>33802432800</v>
      </c>
      <c r="I793">
        <f t="shared" si="235"/>
        <v>-0.19999999999998863</v>
      </c>
      <c r="J793" t="str">
        <f t="shared" si="236"/>
        <v/>
      </c>
      <c r="L793">
        <f t="shared" si="237"/>
        <v>-0.19999999999998863</v>
      </c>
      <c r="M793">
        <f t="shared" si="238"/>
        <v>-0.19999999999998863</v>
      </c>
      <c r="N793">
        <f t="shared" si="239"/>
        <v>-0.19999999999998863</v>
      </c>
      <c r="O793" s="2">
        <f t="shared" si="216"/>
        <v>5000</v>
      </c>
      <c r="P793" s="2">
        <f t="shared" si="240"/>
        <v>-999.99999999994316</v>
      </c>
      <c r="Q793" s="2">
        <f t="shared" si="241"/>
        <v>1021000</v>
      </c>
      <c r="R793" s="2" t="str">
        <f t="shared" si="242"/>
        <v>kai</v>
      </c>
      <c r="S793" s="2" t="str">
        <f t="shared" si="243"/>
        <v>kai</v>
      </c>
      <c r="T793" s="2" t="str">
        <f t="shared" si="244"/>
        <v>kai</v>
      </c>
      <c r="U793" s="2" t="str">
        <f t="shared" si="245"/>
        <v/>
      </c>
      <c r="V793" s="2" t="str">
        <f t="shared" si="246"/>
        <v/>
      </c>
      <c r="W793" s="2">
        <f t="shared" si="247"/>
        <v>81.680000000000007</v>
      </c>
      <c r="X793" s="2" t="str">
        <f t="shared" si="248"/>
        <v/>
      </c>
      <c r="Y793" s="6">
        <f t="shared" si="249"/>
        <v>1020000</v>
      </c>
      <c r="Z793" s="6">
        <f t="shared" si="250"/>
        <v>0</v>
      </c>
      <c r="AA793" s="4">
        <f>SUM(P793:$P$1480)+$Z$25</f>
        <v>1482000.0000000002</v>
      </c>
      <c r="AB793" s="4">
        <f>SUM(V793:$W$1480)</f>
        <v>399120.79999999987</v>
      </c>
      <c r="AC793" s="4">
        <f t="shared" si="251"/>
        <v>462000.00000000023</v>
      </c>
    </row>
    <row r="794" spans="1:29" x14ac:dyDescent="0.15">
      <c r="A794" s="22">
        <v>4</v>
      </c>
      <c r="B794" s="1">
        <v>41964</v>
      </c>
      <c r="C794">
        <v>205</v>
      </c>
      <c r="D794">
        <v>205.3</v>
      </c>
      <c r="E794">
        <v>202.5</v>
      </c>
      <c r="F794">
        <v>204.2</v>
      </c>
      <c r="G794">
        <v>114023100</v>
      </c>
      <c r="H794" s="2">
        <f t="shared" si="234"/>
        <v>23283517020</v>
      </c>
      <c r="I794">
        <f t="shared" si="235"/>
        <v>-0.5</v>
      </c>
      <c r="J794" t="str">
        <f t="shared" si="236"/>
        <v/>
      </c>
      <c r="L794">
        <f t="shared" si="237"/>
        <v>-0.5</v>
      </c>
      <c r="M794">
        <f t="shared" si="238"/>
        <v>-0.5</v>
      </c>
      <c r="N794">
        <f t="shared" si="239"/>
        <v>0.5</v>
      </c>
      <c r="O794" s="2">
        <f t="shared" ref="O794:O857" si="252">$B$3*1</f>
        <v>5000</v>
      </c>
      <c r="P794" s="2">
        <f t="shared" si="240"/>
        <v>-2500</v>
      </c>
      <c r="Q794" s="2">
        <f t="shared" si="241"/>
        <v>1023500</v>
      </c>
      <c r="R794" s="2" t="str">
        <f t="shared" si="242"/>
        <v>kai</v>
      </c>
      <c r="S794" s="2" t="str">
        <f t="shared" si="243"/>
        <v>uri</v>
      </c>
      <c r="T794" s="2" t="str">
        <f t="shared" si="244"/>
        <v>kai</v>
      </c>
      <c r="U794" s="2" t="str">
        <f t="shared" si="245"/>
        <v/>
      </c>
      <c r="V794" s="2" t="str">
        <f t="shared" si="246"/>
        <v/>
      </c>
      <c r="W794" s="2">
        <f t="shared" si="247"/>
        <v>81.88</v>
      </c>
      <c r="X794" s="2" t="str">
        <f t="shared" si="248"/>
        <v/>
      </c>
      <c r="Y794" s="6">
        <f t="shared" si="249"/>
        <v>1021000</v>
      </c>
      <c r="Z794" s="6">
        <f t="shared" si="250"/>
        <v>0</v>
      </c>
      <c r="AA794" s="4">
        <f>SUM(P794:$P$1480)+$Z$25</f>
        <v>1483000</v>
      </c>
      <c r="AB794" s="4">
        <f>SUM(V794:$W$1480)</f>
        <v>399039.11999999988</v>
      </c>
      <c r="AC794" s="4">
        <f t="shared" si="251"/>
        <v>462000</v>
      </c>
    </row>
    <row r="795" spans="1:29" x14ac:dyDescent="0.15">
      <c r="A795" s="22">
        <v>4</v>
      </c>
      <c r="B795" s="1">
        <v>41963</v>
      </c>
      <c r="C795">
        <v>203.9</v>
      </c>
      <c r="D795">
        <v>205.2</v>
      </c>
      <c r="E795">
        <v>203.5</v>
      </c>
      <c r="F795">
        <v>204.7</v>
      </c>
      <c r="G795">
        <v>128106300</v>
      </c>
      <c r="H795" s="2">
        <f t="shared" si="234"/>
        <v>26223359610</v>
      </c>
      <c r="I795">
        <f t="shared" si="235"/>
        <v>1.5999999999999943</v>
      </c>
      <c r="J795" t="str">
        <f t="shared" si="236"/>
        <v>高値超、安値超</v>
      </c>
      <c r="L795">
        <f t="shared" si="237"/>
        <v>1.5999999999999943</v>
      </c>
      <c r="M795">
        <f t="shared" si="238"/>
        <v>1.5999999999999943</v>
      </c>
      <c r="N795">
        <f t="shared" si="239"/>
        <v>-1.5999999999999943</v>
      </c>
      <c r="O795" s="2">
        <f t="shared" si="252"/>
        <v>5000</v>
      </c>
      <c r="P795" s="2">
        <f t="shared" si="240"/>
        <v>7999.9999999999718</v>
      </c>
      <c r="Q795" s="2">
        <f t="shared" si="241"/>
        <v>1015500</v>
      </c>
      <c r="R795" s="2" t="str">
        <f t="shared" si="242"/>
        <v>kai</v>
      </c>
      <c r="S795" s="2" t="str">
        <f t="shared" si="243"/>
        <v>uri</v>
      </c>
      <c r="T795" s="2" t="str">
        <f t="shared" si="244"/>
        <v>kai</v>
      </c>
      <c r="U795" s="2" t="str">
        <f t="shared" si="245"/>
        <v/>
      </c>
      <c r="V795" s="2" t="str">
        <f t="shared" si="246"/>
        <v/>
      </c>
      <c r="W795" s="2">
        <f t="shared" si="247"/>
        <v>81.239999999999995</v>
      </c>
      <c r="X795" s="2" t="str">
        <f t="shared" si="248"/>
        <v/>
      </c>
      <c r="Y795" s="6">
        <f t="shared" si="249"/>
        <v>1023500</v>
      </c>
      <c r="Z795" s="6">
        <f t="shared" si="250"/>
        <v>0</v>
      </c>
      <c r="AA795" s="4">
        <f>SUM(P795:$P$1480)+$Z$25</f>
        <v>1485500</v>
      </c>
      <c r="AB795" s="4">
        <f>SUM(V795:$W$1480)</f>
        <v>398957.23999999987</v>
      </c>
      <c r="AC795" s="4">
        <f t="shared" si="251"/>
        <v>462000</v>
      </c>
    </row>
    <row r="796" spans="1:29" x14ac:dyDescent="0.15">
      <c r="A796" s="22">
        <v>4</v>
      </c>
      <c r="B796" s="1">
        <v>41962</v>
      </c>
      <c r="C796">
        <v>202.6</v>
      </c>
      <c r="D796">
        <v>203.6</v>
      </c>
      <c r="E796">
        <v>202.4</v>
      </c>
      <c r="F796">
        <v>203.1</v>
      </c>
      <c r="G796">
        <v>173755100</v>
      </c>
      <c r="H796" s="2">
        <f t="shared" si="234"/>
        <v>35289660810</v>
      </c>
      <c r="I796">
        <f t="shared" si="235"/>
        <v>1.5999999999999943</v>
      </c>
      <c r="J796" t="str">
        <f t="shared" si="236"/>
        <v>高値超、安値超</v>
      </c>
      <c r="L796">
        <f t="shared" si="237"/>
        <v>1.5999999999999943</v>
      </c>
      <c r="M796">
        <f t="shared" si="238"/>
        <v>1.5999999999999943</v>
      </c>
      <c r="N796">
        <f t="shared" si="239"/>
        <v>1.5999999999999943</v>
      </c>
      <c r="O796" s="2">
        <f t="shared" si="252"/>
        <v>5000</v>
      </c>
      <c r="P796" s="2">
        <f t="shared" si="240"/>
        <v>7999.9999999999718</v>
      </c>
      <c r="Q796" s="2">
        <f t="shared" si="241"/>
        <v>1007500</v>
      </c>
      <c r="R796" s="2" t="str">
        <f t="shared" si="242"/>
        <v>kai</v>
      </c>
      <c r="S796" s="2" t="str">
        <f t="shared" si="243"/>
        <v>kai</v>
      </c>
      <c r="T796" s="2" t="str">
        <f t="shared" si="244"/>
        <v>kai</v>
      </c>
      <c r="U796" s="2">
        <f t="shared" si="245"/>
        <v>1007500</v>
      </c>
      <c r="V796" s="2">
        <f t="shared" si="246"/>
        <v>1512</v>
      </c>
      <c r="W796" s="2">
        <f t="shared" si="247"/>
        <v>161.19999999999999</v>
      </c>
      <c r="X796" s="2" t="str">
        <f t="shared" si="248"/>
        <v/>
      </c>
      <c r="Y796" s="6">
        <f t="shared" si="249"/>
        <v>1015500</v>
      </c>
      <c r="Z796" s="6">
        <f t="shared" si="250"/>
        <v>0</v>
      </c>
      <c r="AA796" s="4">
        <f>SUM(P796:$P$1480)+$Z$25</f>
        <v>1477500</v>
      </c>
      <c r="AB796" s="4">
        <f>SUM(V796:$W$1480)</f>
        <v>398875.99999999988</v>
      </c>
      <c r="AC796" s="4">
        <f t="shared" si="251"/>
        <v>462000</v>
      </c>
    </row>
    <row r="797" spans="1:29" x14ac:dyDescent="0.15">
      <c r="A797" s="22">
        <v>4</v>
      </c>
      <c r="B797" s="1">
        <v>41961</v>
      </c>
      <c r="C797">
        <v>201.5</v>
      </c>
      <c r="D797">
        <v>201.9</v>
      </c>
      <c r="E797">
        <v>200.7</v>
      </c>
      <c r="F797">
        <v>201.5</v>
      </c>
      <c r="G797">
        <v>128079500</v>
      </c>
      <c r="H797" s="2">
        <f t="shared" si="234"/>
        <v>25808019250</v>
      </c>
      <c r="I797">
        <f t="shared" si="235"/>
        <v>1.0999999999999943</v>
      </c>
      <c r="J797" t="str">
        <f t="shared" si="236"/>
        <v/>
      </c>
      <c r="L797">
        <f t="shared" si="237"/>
        <v>-1.0999999999999943</v>
      </c>
      <c r="M797">
        <f t="shared" si="238"/>
        <v>-1.0999999999999943</v>
      </c>
      <c r="N797">
        <f t="shared" si="239"/>
        <v>1.0999999999999943</v>
      </c>
      <c r="O797" s="2">
        <f t="shared" si="252"/>
        <v>5000</v>
      </c>
      <c r="P797" s="2">
        <f t="shared" si="240"/>
        <v>-5499.9999999999718</v>
      </c>
      <c r="Q797" s="2">
        <f t="shared" si="241"/>
        <v>1002000</v>
      </c>
      <c r="R797" s="2" t="str">
        <f t="shared" si="242"/>
        <v>uri</v>
      </c>
      <c r="S797" s="2" t="str">
        <f t="shared" si="243"/>
        <v>kai</v>
      </c>
      <c r="T797" s="2" t="str">
        <f t="shared" si="244"/>
        <v>uri</v>
      </c>
      <c r="U797" s="2">
        <f t="shared" si="245"/>
        <v>1002000</v>
      </c>
      <c r="V797" s="2">
        <f t="shared" si="246"/>
        <v>1512</v>
      </c>
      <c r="W797" s="2" t="str">
        <f t="shared" si="247"/>
        <v/>
      </c>
      <c r="X797" s="2">
        <f t="shared" si="248"/>
        <v>160.32</v>
      </c>
      <c r="Y797" s="6">
        <f t="shared" si="249"/>
        <v>1007500</v>
      </c>
      <c r="Z797" s="6">
        <f t="shared" si="250"/>
        <v>0</v>
      </c>
      <c r="AA797" s="4">
        <f>SUM(P797:$P$1480)+$Z$25</f>
        <v>1469500.0000000002</v>
      </c>
      <c r="AB797" s="4">
        <f>SUM(V797:$W$1480)</f>
        <v>397202.79999999987</v>
      </c>
      <c r="AC797" s="4">
        <f t="shared" si="251"/>
        <v>462000.00000000023</v>
      </c>
    </row>
    <row r="798" spans="1:29" x14ac:dyDescent="0.15">
      <c r="A798" s="22">
        <v>4</v>
      </c>
      <c r="B798" s="1">
        <v>41960</v>
      </c>
      <c r="C798">
        <v>204.1</v>
      </c>
      <c r="D798">
        <v>204.3</v>
      </c>
      <c r="E798">
        <v>200</v>
      </c>
      <c r="F798">
        <v>200.4</v>
      </c>
      <c r="G798">
        <v>171397500</v>
      </c>
      <c r="H798" s="2">
        <f t="shared" si="234"/>
        <v>34348059000</v>
      </c>
      <c r="I798">
        <f t="shared" si="235"/>
        <v>-4.5999999999999943</v>
      </c>
      <c r="J798" t="str">
        <f t="shared" si="236"/>
        <v>高値割、安値割</v>
      </c>
      <c r="L798">
        <f t="shared" si="237"/>
        <v>-4.5999999999999943</v>
      </c>
      <c r="M798">
        <f t="shared" si="238"/>
        <v>-4.5999999999999943</v>
      </c>
      <c r="N798">
        <f t="shared" si="239"/>
        <v>4.5999999999999943</v>
      </c>
      <c r="O798" s="2">
        <f t="shared" si="252"/>
        <v>5000</v>
      </c>
      <c r="P798" s="2">
        <f t="shared" si="240"/>
        <v>-22999.999999999971</v>
      </c>
      <c r="Q798" s="2">
        <f t="shared" si="241"/>
        <v>1025000</v>
      </c>
      <c r="R798" s="2" t="str">
        <f t="shared" si="242"/>
        <v>kai</v>
      </c>
      <c r="S798" s="2" t="str">
        <f t="shared" si="243"/>
        <v>uri</v>
      </c>
      <c r="T798" s="2" t="str">
        <f t="shared" si="244"/>
        <v>kai</v>
      </c>
      <c r="U798" s="2" t="str">
        <f t="shared" si="245"/>
        <v/>
      </c>
      <c r="V798" s="2" t="str">
        <f t="shared" si="246"/>
        <v/>
      </c>
      <c r="W798" s="2">
        <f t="shared" si="247"/>
        <v>82</v>
      </c>
      <c r="X798" s="2" t="str">
        <f t="shared" si="248"/>
        <v/>
      </c>
      <c r="Y798" s="6">
        <f t="shared" si="249"/>
        <v>1002000</v>
      </c>
      <c r="Z798" s="6">
        <f t="shared" si="250"/>
        <v>0</v>
      </c>
      <c r="AA798" s="4">
        <f>SUM(P798:$P$1480)+$Z$25</f>
        <v>1475000</v>
      </c>
      <c r="AB798" s="4">
        <f>SUM(V798:$W$1480)</f>
        <v>395690.79999999987</v>
      </c>
      <c r="AC798" s="4">
        <f t="shared" si="251"/>
        <v>473000</v>
      </c>
    </row>
    <row r="799" spans="1:29" x14ac:dyDescent="0.15">
      <c r="A799" s="22">
        <v>4</v>
      </c>
      <c r="B799" s="1">
        <v>41957</v>
      </c>
      <c r="C799">
        <v>205.7</v>
      </c>
      <c r="D799">
        <v>205.8</v>
      </c>
      <c r="E799">
        <v>203.6</v>
      </c>
      <c r="F799">
        <v>205</v>
      </c>
      <c r="G799">
        <v>131959100</v>
      </c>
      <c r="H799" s="2">
        <f t="shared" si="234"/>
        <v>27051615500</v>
      </c>
      <c r="I799">
        <f t="shared" si="235"/>
        <v>0.90000000000000568</v>
      </c>
      <c r="J799" t="str">
        <f t="shared" si="236"/>
        <v>高値超、安値超</v>
      </c>
      <c r="L799">
        <f t="shared" si="237"/>
        <v>0.90000000000000568</v>
      </c>
      <c r="M799">
        <f t="shared" si="238"/>
        <v>0.90000000000000568</v>
      </c>
      <c r="N799">
        <f t="shared" si="239"/>
        <v>0.90000000000000568</v>
      </c>
      <c r="O799" s="2">
        <f t="shared" si="252"/>
        <v>5000</v>
      </c>
      <c r="P799" s="2">
        <f t="shared" si="240"/>
        <v>4500.0000000000282</v>
      </c>
      <c r="Q799" s="2">
        <f t="shared" si="241"/>
        <v>1020500</v>
      </c>
      <c r="R799" s="2" t="str">
        <f t="shared" si="242"/>
        <v>kai</v>
      </c>
      <c r="S799" s="2" t="str">
        <f t="shared" si="243"/>
        <v>kai</v>
      </c>
      <c r="T799" s="2" t="str">
        <f t="shared" si="244"/>
        <v>kai</v>
      </c>
      <c r="U799" s="2" t="str">
        <f t="shared" si="245"/>
        <v/>
      </c>
      <c r="V799" s="2" t="str">
        <f t="shared" si="246"/>
        <v/>
      </c>
      <c r="W799" s="2">
        <f t="shared" si="247"/>
        <v>81.64</v>
      </c>
      <c r="X799" s="2" t="str">
        <f t="shared" si="248"/>
        <v/>
      </c>
      <c r="Y799" s="6">
        <f t="shared" si="249"/>
        <v>1025000</v>
      </c>
      <c r="Z799" s="6">
        <f t="shared" si="250"/>
        <v>0</v>
      </c>
      <c r="AA799" s="4">
        <f>SUM(P799:$P$1480)+$Z$25</f>
        <v>1498000</v>
      </c>
      <c r="AB799" s="4">
        <f>SUM(V799:$W$1480)</f>
        <v>395608.79999999987</v>
      </c>
      <c r="AC799" s="4">
        <f t="shared" si="251"/>
        <v>473000</v>
      </c>
    </row>
    <row r="800" spans="1:29" x14ac:dyDescent="0.15">
      <c r="A800" s="22">
        <v>4</v>
      </c>
      <c r="B800" s="1">
        <v>41956</v>
      </c>
      <c r="C800">
        <v>203.8</v>
      </c>
      <c r="D800">
        <v>204.4</v>
      </c>
      <c r="E800">
        <v>203</v>
      </c>
      <c r="F800">
        <v>204.1</v>
      </c>
      <c r="G800">
        <v>102276700</v>
      </c>
      <c r="H800" s="2">
        <f t="shared" si="234"/>
        <v>20874674470</v>
      </c>
      <c r="I800">
        <f t="shared" si="235"/>
        <v>0.40000000000000568</v>
      </c>
      <c r="J800" t="str">
        <f t="shared" si="236"/>
        <v/>
      </c>
      <c r="L800">
        <f t="shared" si="237"/>
        <v>0.40000000000000568</v>
      </c>
      <c r="M800">
        <f t="shared" si="238"/>
        <v>0.40000000000000568</v>
      </c>
      <c r="N800">
        <f t="shared" si="239"/>
        <v>0.40000000000000568</v>
      </c>
      <c r="O800" s="2">
        <f t="shared" si="252"/>
        <v>5000</v>
      </c>
      <c r="P800" s="2">
        <f t="shared" si="240"/>
        <v>2000.0000000000284</v>
      </c>
      <c r="Q800" s="2">
        <f t="shared" si="241"/>
        <v>1018500</v>
      </c>
      <c r="R800" s="2" t="str">
        <f t="shared" si="242"/>
        <v>kai</v>
      </c>
      <c r="S800" s="2" t="str">
        <f t="shared" si="243"/>
        <v>kai</v>
      </c>
      <c r="T800" s="2" t="str">
        <f t="shared" si="244"/>
        <v>kai</v>
      </c>
      <c r="U800" s="2" t="str">
        <f t="shared" si="245"/>
        <v/>
      </c>
      <c r="V800" s="2" t="str">
        <f t="shared" si="246"/>
        <v/>
      </c>
      <c r="W800" s="2">
        <f t="shared" si="247"/>
        <v>81.48</v>
      </c>
      <c r="X800" s="2" t="str">
        <f t="shared" si="248"/>
        <v/>
      </c>
      <c r="Y800" s="6">
        <f t="shared" si="249"/>
        <v>1020500</v>
      </c>
      <c r="Z800" s="6">
        <f t="shared" si="250"/>
        <v>0</v>
      </c>
      <c r="AA800" s="4">
        <f>SUM(P800:$P$1480)+$Z$25</f>
        <v>1493500</v>
      </c>
      <c r="AB800" s="4">
        <f>SUM(V800:$W$1480)</f>
        <v>395527.15999999986</v>
      </c>
      <c r="AC800" s="4">
        <f t="shared" si="251"/>
        <v>473000</v>
      </c>
    </row>
    <row r="801" spans="1:29" x14ac:dyDescent="0.15">
      <c r="A801" s="22">
        <v>4</v>
      </c>
      <c r="B801" s="1">
        <v>41955</v>
      </c>
      <c r="C801">
        <v>204.9</v>
      </c>
      <c r="D801">
        <v>205.7</v>
      </c>
      <c r="E801">
        <v>203</v>
      </c>
      <c r="F801">
        <v>203.7</v>
      </c>
      <c r="G801">
        <v>182726900</v>
      </c>
      <c r="H801" s="2">
        <f t="shared" si="234"/>
        <v>37221469530</v>
      </c>
      <c r="I801">
        <f t="shared" si="235"/>
        <v>-0.10000000000002274</v>
      </c>
      <c r="J801" t="str">
        <f t="shared" si="236"/>
        <v/>
      </c>
      <c r="L801">
        <f t="shared" si="237"/>
        <v>-0.10000000000002274</v>
      </c>
      <c r="M801">
        <f t="shared" si="238"/>
        <v>-0.10000000000002274</v>
      </c>
      <c r="N801">
        <f t="shared" si="239"/>
        <v>0.10000000000002274</v>
      </c>
      <c r="O801" s="2">
        <f t="shared" si="252"/>
        <v>5000</v>
      </c>
      <c r="P801" s="2">
        <f t="shared" si="240"/>
        <v>-500.00000000011369</v>
      </c>
      <c r="Q801" s="2">
        <f t="shared" si="241"/>
        <v>1019000</v>
      </c>
      <c r="R801" s="2" t="str">
        <f t="shared" si="242"/>
        <v>kai</v>
      </c>
      <c r="S801" s="2" t="str">
        <f t="shared" si="243"/>
        <v>uri</v>
      </c>
      <c r="T801" s="2" t="str">
        <f t="shared" si="244"/>
        <v>kai</v>
      </c>
      <c r="U801" s="2">
        <f t="shared" si="245"/>
        <v>1019000</v>
      </c>
      <c r="V801" s="2">
        <f t="shared" si="246"/>
        <v>1512</v>
      </c>
      <c r="W801" s="2">
        <f t="shared" si="247"/>
        <v>163.04</v>
      </c>
      <c r="X801" s="2" t="str">
        <f t="shared" si="248"/>
        <v/>
      </c>
      <c r="Y801" s="6">
        <f t="shared" si="249"/>
        <v>1018500</v>
      </c>
      <c r="Z801" s="6">
        <f t="shared" si="250"/>
        <v>0</v>
      </c>
      <c r="AA801" s="4">
        <f>SUM(P801:$P$1480)+$Z$25</f>
        <v>1491500</v>
      </c>
      <c r="AB801" s="4">
        <f>SUM(V801:$W$1480)</f>
        <v>395445.67999999988</v>
      </c>
      <c r="AC801" s="4">
        <f t="shared" si="251"/>
        <v>473000</v>
      </c>
    </row>
    <row r="802" spans="1:29" x14ac:dyDescent="0.15">
      <c r="A802" s="22">
        <v>4</v>
      </c>
      <c r="B802" s="1">
        <v>41954</v>
      </c>
      <c r="C802">
        <v>203.9</v>
      </c>
      <c r="D802">
        <v>204.7</v>
      </c>
      <c r="E802">
        <v>203</v>
      </c>
      <c r="F802">
        <v>203.8</v>
      </c>
      <c r="G802">
        <v>111340500</v>
      </c>
      <c r="H802" s="2">
        <f t="shared" si="234"/>
        <v>22691193900</v>
      </c>
      <c r="I802">
        <f t="shared" si="235"/>
        <v>0.60000000000002274</v>
      </c>
      <c r="J802" t="str">
        <f t="shared" si="236"/>
        <v>高値超、安値超</v>
      </c>
      <c r="L802">
        <f t="shared" si="237"/>
        <v>-0.60000000000002274</v>
      </c>
      <c r="M802">
        <f t="shared" si="238"/>
        <v>-0.60000000000002274</v>
      </c>
      <c r="N802">
        <f t="shared" si="239"/>
        <v>0.60000000000002274</v>
      </c>
      <c r="O802" s="2">
        <f t="shared" si="252"/>
        <v>5000</v>
      </c>
      <c r="P802" s="2">
        <f t="shared" si="240"/>
        <v>-3000.0000000001137</v>
      </c>
      <c r="Q802" s="2">
        <f t="shared" si="241"/>
        <v>1016000</v>
      </c>
      <c r="R802" s="2" t="str">
        <f t="shared" si="242"/>
        <v>uri</v>
      </c>
      <c r="S802" s="2" t="str">
        <f t="shared" si="243"/>
        <v>kai</v>
      </c>
      <c r="T802" s="2" t="str">
        <f t="shared" si="244"/>
        <v>uri</v>
      </c>
      <c r="U802" s="2">
        <f t="shared" si="245"/>
        <v>1016000</v>
      </c>
      <c r="V802" s="2">
        <f t="shared" si="246"/>
        <v>1512</v>
      </c>
      <c r="W802" s="2" t="str">
        <f t="shared" si="247"/>
        <v/>
      </c>
      <c r="X802" s="2">
        <f t="shared" si="248"/>
        <v>162.56</v>
      </c>
      <c r="Y802" s="6">
        <f t="shared" si="249"/>
        <v>1019000</v>
      </c>
      <c r="Z802" s="6">
        <f t="shared" si="250"/>
        <v>0</v>
      </c>
      <c r="AA802" s="4">
        <f>SUM(P802:$P$1480)+$Z$25</f>
        <v>1492000.0000000002</v>
      </c>
      <c r="AB802" s="4">
        <f>SUM(V802:$W$1480)</f>
        <v>393770.63999999984</v>
      </c>
      <c r="AC802" s="4">
        <f t="shared" si="251"/>
        <v>473000.00000000023</v>
      </c>
    </row>
    <row r="803" spans="1:29" x14ac:dyDescent="0.15">
      <c r="A803" s="22">
        <v>4</v>
      </c>
      <c r="B803" s="1">
        <v>41953</v>
      </c>
      <c r="C803">
        <v>201.8</v>
      </c>
      <c r="D803">
        <v>203.2</v>
      </c>
      <c r="E803">
        <v>201.3</v>
      </c>
      <c r="F803">
        <v>203.2</v>
      </c>
      <c r="G803">
        <v>85630000</v>
      </c>
      <c r="H803" s="2">
        <f t="shared" si="234"/>
        <v>17400016000</v>
      </c>
      <c r="I803">
        <f t="shared" si="235"/>
        <v>0.19999999999998863</v>
      </c>
      <c r="J803" t="str">
        <f t="shared" si="236"/>
        <v>高値割、安値割</v>
      </c>
      <c r="L803">
        <f t="shared" si="237"/>
        <v>0.19999999999998863</v>
      </c>
      <c r="M803">
        <f t="shared" si="238"/>
        <v>0.19999999999998863</v>
      </c>
      <c r="N803">
        <f t="shared" si="239"/>
        <v>0.19999999999998863</v>
      </c>
      <c r="O803" s="2">
        <f t="shared" si="252"/>
        <v>5000</v>
      </c>
      <c r="P803" s="2">
        <f t="shared" si="240"/>
        <v>999.99999999994316</v>
      </c>
      <c r="Q803" s="2">
        <f t="shared" si="241"/>
        <v>1015000</v>
      </c>
      <c r="R803" s="2" t="str">
        <f t="shared" si="242"/>
        <v>kai</v>
      </c>
      <c r="S803" s="2" t="str">
        <f t="shared" si="243"/>
        <v>kai</v>
      </c>
      <c r="T803" s="2" t="str">
        <f t="shared" si="244"/>
        <v>kai</v>
      </c>
      <c r="U803" s="2" t="str">
        <f t="shared" si="245"/>
        <v/>
      </c>
      <c r="V803" s="2" t="str">
        <f t="shared" si="246"/>
        <v/>
      </c>
      <c r="W803" s="2">
        <f t="shared" si="247"/>
        <v>81.2</v>
      </c>
      <c r="X803" s="2" t="str">
        <f t="shared" si="248"/>
        <v/>
      </c>
      <c r="Y803" s="6">
        <f t="shared" si="249"/>
        <v>1016000</v>
      </c>
      <c r="Z803" s="6">
        <f t="shared" si="250"/>
        <v>0</v>
      </c>
      <c r="AA803" s="4">
        <f>SUM(P803:$P$1480)+$Z$25</f>
        <v>1495000.0000000002</v>
      </c>
      <c r="AB803" s="4">
        <f>SUM(V803:$W$1480)</f>
        <v>392258.63999999984</v>
      </c>
      <c r="AC803" s="4">
        <f t="shared" si="251"/>
        <v>479000.00000000023</v>
      </c>
    </row>
    <row r="804" spans="1:29" x14ac:dyDescent="0.15">
      <c r="A804" s="22">
        <v>4</v>
      </c>
      <c r="B804" s="1">
        <v>41950</v>
      </c>
      <c r="C804">
        <v>202.5</v>
      </c>
      <c r="D804">
        <v>204.5</v>
      </c>
      <c r="E804">
        <v>202.4</v>
      </c>
      <c r="F804">
        <v>203</v>
      </c>
      <c r="G804">
        <v>118723800</v>
      </c>
      <c r="H804" s="2">
        <f t="shared" si="234"/>
        <v>24100931400</v>
      </c>
      <c r="I804">
        <f t="shared" si="235"/>
        <v>0.69999999999998863</v>
      </c>
      <c r="J804" t="str">
        <f t="shared" si="236"/>
        <v/>
      </c>
      <c r="L804">
        <f t="shared" si="237"/>
        <v>0.69999999999998863</v>
      </c>
      <c r="M804">
        <f t="shared" si="238"/>
        <v>0.69999999999998863</v>
      </c>
      <c r="N804">
        <f t="shared" si="239"/>
        <v>0.69999999999998863</v>
      </c>
      <c r="O804" s="2">
        <f t="shared" si="252"/>
        <v>5000</v>
      </c>
      <c r="P804" s="2">
        <f t="shared" si="240"/>
        <v>3499.9999999999432</v>
      </c>
      <c r="Q804" s="2">
        <f t="shared" si="241"/>
        <v>1011500</v>
      </c>
      <c r="R804" s="2" t="str">
        <f t="shared" si="242"/>
        <v>kai</v>
      </c>
      <c r="S804" s="2" t="str">
        <f t="shared" si="243"/>
        <v>kai</v>
      </c>
      <c r="T804" s="2" t="str">
        <f t="shared" si="244"/>
        <v>kai</v>
      </c>
      <c r="U804" s="2">
        <f t="shared" si="245"/>
        <v>1011500</v>
      </c>
      <c r="V804" s="2">
        <f t="shared" si="246"/>
        <v>1512</v>
      </c>
      <c r="W804" s="2">
        <f t="shared" si="247"/>
        <v>161.84</v>
      </c>
      <c r="X804" s="2" t="str">
        <f t="shared" si="248"/>
        <v/>
      </c>
      <c r="Y804" s="6">
        <f t="shared" si="249"/>
        <v>1015000</v>
      </c>
      <c r="Z804" s="6">
        <f t="shared" si="250"/>
        <v>0</v>
      </c>
      <c r="AA804" s="4">
        <f>SUM(P804:$P$1480)+$Z$25</f>
        <v>1494000.0000000005</v>
      </c>
      <c r="AB804" s="4">
        <f>SUM(V804:$W$1480)</f>
        <v>392177.43999999989</v>
      </c>
      <c r="AC804" s="4">
        <f t="shared" si="251"/>
        <v>479000.00000000047</v>
      </c>
    </row>
    <row r="805" spans="1:29" x14ac:dyDescent="0.15">
      <c r="A805" s="22">
        <v>4</v>
      </c>
      <c r="B805" s="1">
        <v>41949</v>
      </c>
      <c r="C805">
        <v>206.2</v>
      </c>
      <c r="D805">
        <v>206.4</v>
      </c>
      <c r="E805">
        <v>202.1</v>
      </c>
      <c r="F805">
        <v>202.3</v>
      </c>
      <c r="G805">
        <v>179404700</v>
      </c>
      <c r="H805" s="2">
        <f t="shared" si="234"/>
        <v>36293570810</v>
      </c>
      <c r="I805">
        <f t="shared" si="235"/>
        <v>-3.5999999999999943</v>
      </c>
      <c r="J805" t="str">
        <f t="shared" si="236"/>
        <v/>
      </c>
      <c r="L805">
        <f t="shared" si="237"/>
        <v>3.5999999999999943</v>
      </c>
      <c r="M805">
        <f t="shared" si="238"/>
        <v>3.5999999999999943</v>
      </c>
      <c r="N805">
        <f t="shared" si="239"/>
        <v>-3.5999999999999943</v>
      </c>
      <c r="O805" s="2">
        <f t="shared" si="252"/>
        <v>5000</v>
      </c>
      <c r="P805" s="2">
        <f t="shared" si="240"/>
        <v>17999.999999999971</v>
      </c>
      <c r="Q805" s="2">
        <f t="shared" si="241"/>
        <v>1029500</v>
      </c>
      <c r="R805" s="2" t="str">
        <f t="shared" si="242"/>
        <v>uri</v>
      </c>
      <c r="S805" s="2" t="str">
        <f t="shared" si="243"/>
        <v>kai</v>
      </c>
      <c r="T805" s="2" t="str">
        <f t="shared" si="244"/>
        <v>uri</v>
      </c>
      <c r="U805" s="2">
        <f t="shared" si="245"/>
        <v>1029500</v>
      </c>
      <c r="V805" s="2">
        <f t="shared" si="246"/>
        <v>1512</v>
      </c>
      <c r="W805" s="2" t="str">
        <f t="shared" si="247"/>
        <v/>
      </c>
      <c r="X805" s="2">
        <f t="shared" si="248"/>
        <v>164.72</v>
      </c>
      <c r="Y805" s="6">
        <f t="shared" si="249"/>
        <v>1011500</v>
      </c>
      <c r="Z805" s="6">
        <f t="shared" si="250"/>
        <v>0</v>
      </c>
      <c r="AA805" s="4">
        <f>SUM(P805:$P$1480)+$Z$25</f>
        <v>1490500.0000000005</v>
      </c>
      <c r="AB805" s="4">
        <f>SUM(V805:$W$1480)</f>
        <v>390503.59999999992</v>
      </c>
      <c r="AC805" s="4">
        <f t="shared" si="251"/>
        <v>479000.00000000047</v>
      </c>
    </row>
    <row r="806" spans="1:29" x14ac:dyDescent="0.15">
      <c r="A806" s="22">
        <v>4</v>
      </c>
      <c r="B806" s="1">
        <v>41948</v>
      </c>
      <c r="C806">
        <v>203.9</v>
      </c>
      <c r="D806">
        <v>206</v>
      </c>
      <c r="E806">
        <v>203.2</v>
      </c>
      <c r="F806">
        <v>205.9</v>
      </c>
      <c r="G806">
        <v>220576600</v>
      </c>
      <c r="H806" s="2">
        <f t="shared" si="234"/>
        <v>45416721940</v>
      </c>
      <c r="I806">
        <f t="shared" si="235"/>
        <v>2.0999999999999943</v>
      </c>
      <c r="J806" t="str">
        <f t="shared" si="236"/>
        <v>高値割、安値割</v>
      </c>
      <c r="L806">
        <f t="shared" si="237"/>
        <v>2.0999999999999943</v>
      </c>
      <c r="M806">
        <f t="shared" si="238"/>
        <v>2.0999999999999943</v>
      </c>
      <c r="N806">
        <f t="shared" si="239"/>
        <v>-2.0999999999999943</v>
      </c>
      <c r="O806" s="2">
        <f t="shared" si="252"/>
        <v>5000</v>
      </c>
      <c r="P806" s="2">
        <f t="shared" si="240"/>
        <v>10499.999999999971</v>
      </c>
      <c r="Q806" s="2">
        <f t="shared" si="241"/>
        <v>1019000</v>
      </c>
      <c r="R806" s="2" t="str">
        <f t="shared" si="242"/>
        <v>kai</v>
      </c>
      <c r="S806" s="2" t="str">
        <f t="shared" si="243"/>
        <v>uri</v>
      </c>
      <c r="T806" s="2" t="str">
        <f t="shared" si="244"/>
        <v>kai</v>
      </c>
      <c r="U806" s="2" t="str">
        <f t="shared" si="245"/>
        <v/>
      </c>
      <c r="V806" s="2" t="str">
        <f t="shared" si="246"/>
        <v/>
      </c>
      <c r="W806" s="2">
        <f t="shared" si="247"/>
        <v>81.52</v>
      </c>
      <c r="X806" s="2" t="str">
        <f t="shared" si="248"/>
        <v/>
      </c>
      <c r="Y806" s="6">
        <f t="shared" si="249"/>
        <v>1029500</v>
      </c>
      <c r="Z806" s="6">
        <f t="shared" si="250"/>
        <v>0</v>
      </c>
      <c r="AA806" s="4">
        <f>SUM(P806:$P$1480)+$Z$25</f>
        <v>1472500.0000000005</v>
      </c>
      <c r="AB806" s="4">
        <f>SUM(V806:$W$1480)</f>
        <v>388991.59999999986</v>
      </c>
      <c r="AC806" s="4">
        <f t="shared" si="251"/>
        <v>443000.00000000047</v>
      </c>
    </row>
    <row r="807" spans="1:29" x14ac:dyDescent="0.15">
      <c r="A807" s="22">
        <v>4</v>
      </c>
      <c r="B807" s="1">
        <v>41947</v>
      </c>
      <c r="C807">
        <v>206.5</v>
      </c>
      <c r="D807">
        <v>207.9</v>
      </c>
      <c r="E807">
        <v>203.3</v>
      </c>
      <c r="F807">
        <v>203.8</v>
      </c>
      <c r="G807">
        <v>460423600</v>
      </c>
      <c r="H807" s="2">
        <f t="shared" si="234"/>
        <v>93834329680</v>
      </c>
      <c r="I807">
        <f t="shared" si="235"/>
        <v>3.8000000000000114</v>
      </c>
      <c r="J807" t="str">
        <f t="shared" si="236"/>
        <v>高値超、安値超</v>
      </c>
      <c r="L807">
        <f t="shared" si="237"/>
        <v>3.8000000000000114</v>
      </c>
      <c r="M807">
        <f t="shared" si="238"/>
        <v>3.8000000000000114</v>
      </c>
      <c r="N807">
        <f t="shared" si="239"/>
        <v>-3.8000000000000114</v>
      </c>
      <c r="O807" s="2">
        <f t="shared" si="252"/>
        <v>5000</v>
      </c>
      <c r="P807" s="2">
        <f t="shared" si="240"/>
        <v>19000.000000000058</v>
      </c>
      <c r="Q807" s="2">
        <f t="shared" si="241"/>
        <v>1000000</v>
      </c>
      <c r="R807" s="2" t="str">
        <f t="shared" si="242"/>
        <v>kai</v>
      </c>
      <c r="S807" s="2" t="str">
        <f t="shared" si="243"/>
        <v>uri</v>
      </c>
      <c r="T807" s="2" t="str">
        <f t="shared" si="244"/>
        <v>kai</v>
      </c>
      <c r="U807" s="2" t="str">
        <f t="shared" si="245"/>
        <v/>
      </c>
      <c r="V807" s="2" t="str">
        <f t="shared" si="246"/>
        <v/>
      </c>
      <c r="W807" s="2">
        <f t="shared" si="247"/>
        <v>80</v>
      </c>
      <c r="X807" s="2" t="str">
        <f t="shared" si="248"/>
        <v/>
      </c>
      <c r="Y807" s="6">
        <f t="shared" si="249"/>
        <v>1019000</v>
      </c>
      <c r="Z807" s="6">
        <f t="shared" si="250"/>
        <v>0</v>
      </c>
      <c r="AA807" s="4">
        <f>SUM(P807:$P$1480)+$Z$25</f>
        <v>1462000.0000000005</v>
      </c>
      <c r="AB807" s="4">
        <f>SUM(V807:$W$1480)</f>
        <v>388910.0799999999</v>
      </c>
      <c r="AC807" s="4">
        <f t="shared" si="251"/>
        <v>443000.00000000047</v>
      </c>
    </row>
    <row r="808" spans="1:29" x14ac:dyDescent="0.15">
      <c r="A808" s="22">
        <v>4</v>
      </c>
      <c r="B808" s="1">
        <v>41943</v>
      </c>
      <c r="C808">
        <v>196.1</v>
      </c>
      <c r="D808">
        <v>202</v>
      </c>
      <c r="E808">
        <v>194.8</v>
      </c>
      <c r="F808">
        <v>200</v>
      </c>
      <c r="G808">
        <v>320899300</v>
      </c>
      <c r="H808" s="2">
        <f t="shared" si="234"/>
        <v>64179860000</v>
      </c>
      <c r="I808">
        <f t="shared" si="235"/>
        <v>5</v>
      </c>
      <c r="J808" t="str">
        <f t="shared" si="236"/>
        <v>高値超、安値超</v>
      </c>
      <c r="L808">
        <f t="shared" si="237"/>
        <v>5</v>
      </c>
      <c r="M808">
        <f t="shared" si="238"/>
        <v>5</v>
      </c>
      <c r="N808">
        <f t="shared" si="239"/>
        <v>-5</v>
      </c>
      <c r="O808" s="2">
        <f t="shared" si="252"/>
        <v>5000</v>
      </c>
      <c r="P808" s="2">
        <f t="shared" si="240"/>
        <v>25000</v>
      </c>
      <c r="Q808" s="2">
        <f t="shared" si="241"/>
        <v>975000</v>
      </c>
      <c r="R808" s="2" t="str">
        <f t="shared" si="242"/>
        <v>kai</v>
      </c>
      <c r="S808" s="2" t="str">
        <f t="shared" si="243"/>
        <v>uri</v>
      </c>
      <c r="T808" s="2" t="str">
        <f t="shared" si="244"/>
        <v>kai</v>
      </c>
      <c r="U808" s="2" t="str">
        <f t="shared" si="245"/>
        <v/>
      </c>
      <c r="V808" s="2" t="str">
        <f t="shared" si="246"/>
        <v/>
      </c>
      <c r="W808" s="2">
        <f t="shared" si="247"/>
        <v>78</v>
      </c>
      <c r="X808" s="2" t="str">
        <f t="shared" si="248"/>
        <v/>
      </c>
      <c r="Y808" s="6">
        <f t="shared" si="249"/>
        <v>1000000</v>
      </c>
      <c r="Z808" s="6">
        <f t="shared" si="250"/>
        <v>0</v>
      </c>
      <c r="AA808" s="4">
        <f>SUM(P808:$P$1480)+$Z$25</f>
        <v>1443000.0000000005</v>
      </c>
      <c r="AB808" s="4">
        <f>SUM(V808:$W$1480)</f>
        <v>388830.07999999984</v>
      </c>
      <c r="AC808" s="4">
        <f t="shared" si="251"/>
        <v>443000.00000000047</v>
      </c>
    </row>
    <row r="809" spans="1:29" x14ac:dyDescent="0.15">
      <c r="A809" s="22">
        <v>4</v>
      </c>
      <c r="B809" s="1">
        <v>41942</v>
      </c>
      <c r="C809">
        <v>192.7</v>
      </c>
      <c r="D809">
        <v>195</v>
      </c>
      <c r="E809">
        <v>192.4</v>
      </c>
      <c r="F809">
        <v>195</v>
      </c>
      <c r="G809">
        <v>180683400</v>
      </c>
      <c r="H809" s="2">
        <f t="shared" si="234"/>
        <v>35233263000</v>
      </c>
      <c r="I809">
        <f t="shared" si="235"/>
        <v>3.1999999999999886</v>
      </c>
      <c r="J809" t="str">
        <f t="shared" si="236"/>
        <v>高値超、安値超</v>
      </c>
      <c r="L809">
        <f t="shared" si="237"/>
        <v>3.1999999999999886</v>
      </c>
      <c r="M809">
        <f t="shared" si="238"/>
        <v>3.1999999999999886</v>
      </c>
      <c r="N809">
        <f t="shared" si="239"/>
        <v>-3.1999999999999886</v>
      </c>
      <c r="O809" s="2">
        <f t="shared" si="252"/>
        <v>5000</v>
      </c>
      <c r="P809" s="2">
        <f t="shared" si="240"/>
        <v>15999.999999999944</v>
      </c>
      <c r="Q809" s="2">
        <f t="shared" si="241"/>
        <v>959000</v>
      </c>
      <c r="R809" s="2" t="str">
        <f t="shared" si="242"/>
        <v>kai</v>
      </c>
      <c r="S809" s="2" t="str">
        <f t="shared" si="243"/>
        <v>uri</v>
      </c>
      <c r="T809" s="2" t="str">
        <f t="shared" si="244"/>
        <v>kai</v>
      </c>
      <c r="U809" s="2" t="str">
        <f t="shared" si="245"/>
        <v/>
      </c>
      <c r="V809" s="2" t="str">
        <f t="shared" si="246"/>
        <v/>
      </c>
      <c r="W809" s="2">
        <f t="shared" si="247"/>
        <v>76.72</v>
      </c>
      <c r="X809" s="2" t="str">
        <f t="shared" si="248"/>
        <v/>
      </c>
      <c r="Y809" s="6">
        <f t="shared" si="249"/>
        <v>975000</v>
      </c>
      <c r="Z809" s="6">
        <f t="shared" si="250"/>
        <v>0</v>
      </c>
      <c r="AA809" s="4">
        <f>SUM(P809:$P$1480)+$Z$25</f>
        <v>1418000.0000000005</v>
      </c>
      <c r="AB809" s="4">
        <f>SUM(V809:$W$1480)</f>
        <v>388752.07999999984</v>
      </c>
      <c r="AC809" s="4">
        <f t="shared" si="251"/>
        <v>443000.00000000047</v>
      </c>
    </row>
    <row r="810" spans="1:29" x14ac:dyDescent="0.15">
      <c r="A810" s="22">
        <v>4</v>
      </c>
      <c r="B810" s="1">
        <v>41941</v>
      </c>
      <c r="C810">
        <v>191</v>
      </c>
      <c r="D810">
        <v>192.4</v>
      </c>
      <c r="E810">
        <v>190.5</v>
      </c>
      <c r="F810">
        <v>191.8</v>
      </c>
      <c r="G810">
        <v>105224700</v>
      </c>
      <c r="H810" s="2">
        <f t="shared" si="234"/>
        <v>20182097460</v>
      </c>
      <c r="I810">
        <f t="shared" si="235"/>
        <v>2</v>
      </c>
      <c r="J810" t="str">
        <f t="shared" si="236"/>
        <v>高値超、安値超</v>
      </c>
      <c r="L810">
        <f t="shared" si="237"/>
        <v>2</v>
      </c>
      <c r="M810">
        <f t="shared" si="238"/>
        <v>2</v>
      </c>
      <c r="N810">
        <f t="shared" si="239"/>
        <v>-2</v>
      </c>
      <c r="O810" s="2">
        <f t="shared" si="252"/>
        <v>5000</v>
      </c>
      <c r="P810" s="2">
        <f t="shared" si="240"/>
        <v>10000</v>
      </c>
      <c r="Q810" s="2">
        <f t="shared" si="241"/>
        <v>949000</v>
      </c>
      <c r="R810" s="2" t="str">
        <f t="shared" si="242"/>
        <v>kai</v>
      </c>
      <c r="S810" s="2" t="str">
        <f t="shared" si="243"/>
        <v>uri</v>
      </c>
      <c r="T810" s="2" t="str">
        <f t="shared" si="244"/>
        <v>kai</v>
      </c>
      <c r="U810" s="2" t="str">
        <f t="shared" si="245"/>
        <v/>
      </c>
      <c r="V810" s="2" t="str">
        <f t="shared" si="246"/>
        <v/>
      </c>
      <c r="W810" s="2">
        <f t="shared" si="247"/>
        <v>75.92</v>
      </c>
      <c r="X810" s="2" t="str">
        <f t="shared" si="248"/>
        <v/>
      </c>
      <c r="Y810" s="6">
        <f t="shared" si="249"/>
        <v>959000</v>
      </c>
      <c r="Z810" s="6">
        <f t="shared" si="250"/>
        <v>0</v>
      </c>
      <c r="AA810" s="4">
        <f>SUM(P810:$P$1480)+$Z$25</f>
        <v>1402000.0000000005</v>
      </c>
      <c r="AB810" s="4">
        <f>SUM(V810:$W$1480)</f>
        <v>388675.35999999987</v>
      </c>
      <c r="AC810" s="4">
        <f t="shared" si="251"/>
        <v>443000.00000000047</v>
      </c>
    </row>
    <row r="811" spans="1:29" x14ac:dyDescent="0.15">
      <c r="A811" s="22">
        <v>4</v>
      </c>
      <c r="B811" s="1">
        <v>41940</v>
      </c>
      <c r="C811">
        <v>189.3</v>
      </c>
      <c r="D811">
        <v>190.8</v>
      </c>
      <c r="E811">
        <v>188.3</v>
      </c>
      <c r="F811">
        <v>189.8</v>
      </c>
      <c r="G811">
        <v>82465600</v>
      </c>
      <c r="H811" s="2">
        <f t="shared" si="234"/>
        <v>15651970880</v>
      </c>
      <c r="I811">
        <f t="shared" si="235"/>
        <v>0.10000000000002274</v>
      </c>
      <c r="J811" t="str">
        <f t="shared" si="236"/>
        <v>高値超、安値超</v>
      </c>
      <c r="L811">
        <f t="shared" si="237"/>
        <v>0.10000000000002274</v>
      </c>
      <c r="M811">
        <f t="shared" si="238"/>
        <v>0.10000000000002274</v>
      </c>
      <c r="N811">
        <f t="shared" si="239"/>
        <v>-0.10000000000002274</v>
      </c>
      <c r="O811" s="2">
        <f t="shared" si="252"/>
        <v>5000</v>
      </c>
      <c r="P811" s="2">
        <f t="shared" si="240"/>
        <v>500.00000000011369</v>
      </c>
      <c r="Q811" s="2">
        <f t="shared" si="241"/>
        <v>948500</v>
      </c>
      <c r="R811" s="2" t="str">
        <f t="shared" si="242"/>
        <v>kai</v>
      </c>
      <c r="S811" s="2" t="str">
        <f t="shared" si="243"/>
        <v>uri</v>
      </c>
      <c r="T811" s="2" t="str">
        <f t="shared" si="244"/>
        <v>kai</v>
      </c>
      <c r="U811" s="2" t="str">
        <f t="shared" si="245"/>
        <v/>
      </c>
      <c r="V811" s="2" t="str">
        <f t="shared" si="246"/>
        <v/>
      </c>
      <c r="W811" s="2">
        <f t="shared" si="247"/>
        <v>75.88</v>
      </c>
      <c r="X811" s="2" t="str">
        <f t="shared" si="248"/>
        <v/>
      </c>
      <c r="Y811" s="6">
        <f t="shared" si="249"/>
        <v>949000</v>
      </c>
      <c r="Z811" s="6">
        <f t="shared" si="250"/>
        <v>0</v>
      </c>
      <c r="AA811" s="4">
        <f>SUM(P811:$P$1480)+$Z$25</f>
        <v>1392000.0000000005</v>
      </c>
      <c r="AB811" s="4">
        <f>SUM(V811:$W$1480)</f>
        <v>388599.43999999983</v>
      </c>
      <c r="AC811" s="4">
        <f t="shared" si="251"/>
        <v>443000.00000000047</v>
      </c>
    </row>
    <row r="812" spans="1:29" x14ac:dyDescent="0.15">
      <c r="A812" s="22">
        <v>4</v>
      </c>
      <c r="B812" s="1">
        <v>41939</v>
      </c>
      <c r="C812">
        <v>188.9</v>
      </c>
      <c r="D812">
        <v>189.8</v>
      </c>
      <c r="E812">
        <v>188.2</v>
      </c>
      <c r="F812">
        <v>189.7</v>
      </c>
      <c r="G812">
        <v>80967700</v>
      </c>
      <c r="H812" s="2">
        <f t="shared" si="234"/>
        <v>15359572690</v>
      </c>
      <c r="I812">
        <f t="shared" si="235"/>
        <v>1.5999999999999943</v>
      </c>
      <c r="J812" t="str">
        <f t="shared" si="236"/>
        <v>高値超、安値超</v>
      </c>
      <c r="L812">
        <f t="shared" si="237"/>
        <v>1.5999999999999943</v>
      </c>
      <c r="M812">
        <f t="shared" si="238"/>
        <v>1.5999999999999943</v>
      </c>
      <c r="N812">
        <f t="shared" si="239"/>
        <v>-1.5999999999999943</v>
      </c>
      <c r="O812" s="2">
        <f t="shared" si="252"/>
        <v>5000</v>
      </c>
      <c r="P812" s="2">
        <f t="shared" si="240"/>
        <v>7999.9999999999718</v>
      </c>
      <c r="Q812" s="2">
        <f t="shared" si="241"/>
        <v>940500</v>
      </c>
      <c r="R812" s="2" t="str">
        <f t="shared" si="242"/>
        <v>kai</v>
      </c>
      <c r="S812" s="2" t="str">
        <f t="shared" si="243"/>
        <v>uri</v>
      </c>
      <c r="T812" s="2" t="str">
        <f t="shared" si="244"/>
        <v>kai</v>
      </c>
      <c r="U812" s="2" t="str">
        <f t="shared" si="245"/>
        <v/>
      </c>
      <c r="V812" s="2" t="str">
        <f t="shared" si="246"/>
        <v/>
      </c>
      <c r="W812" s="2">
        <f t="shared" si="247"/>
        <v>75.239999999999995</v>
      </c>
      <c r="X812" s="2" t="str">
        <f t="shared" si="248"/>
        <v/>
      </c>
      <c r="Y812" s="6">
        <f t="shared" si="249"/>
        <v>948500</v>
      </c>
      <c r="Z812" s="6">
        <f t="shared" si="250"/>
        <v>0</v>
      </c>
      <c r="AA812" s="4">
        <f>SUM(P812:$P$1480)+$Z$25</f>
        <v>1391500.0000000005</v>
      </c>
      <c r="AB812" s="4">
        <f>SUM(V812:$W$1480)</f>
        <v>388523.55999999982</v>
      </c>
      <c r="AC812" s="4">
        <f t="shared" si="251"/>
        <v>443000.00000000047</v>
      </c>
    </row>
    <row r="813" spans="1:29" x14ac:dyDescent="0.15">
      <c r="A813" s="22">
        <v>4</v>
      </c>
      <c r="B813" s="1">
        <v>41936</v>
      </c>
      <c r="C813">
        <v>189</v>
      </c>
      <c r="D813">
        <v>189.6</v>
      </c>
      <c r="E813">
        <v>187.3</v>
      </c>
      <c r="F813">
        <v>188.1</v>
      </c>
      <c r="G813">
        <v>96138200</v>
      </c>
      <c r="H813" s="2">
        <f t="shared" si="234"/>
        <v>18083595420</v>
      </c>
      <c r="I813">
        <f t="shared" si="235"/>
        <v>1.0999999999999943</v>
      </c>
      <c r="J813" t="str">
        <f t="shared" si="236"/>
        <v>高値超、安値超</v>
      </c>
      <c r="L813">
        <f t="shared" si="237"/>
        <v>1.0999999999999943</v>
      </c>
      <c r="M813">
        <f t="shared" si="238"/>
        <v>1.0999999999999943</v>
      </c>
      <c r="N813">
        <f t="shared" si="239"/>
        <v>1.0999999999999943</v>
      </c>
      <c r="O813" s="2">
        <f t="shared" si="252"/>
        <v>5000</v>
      </c>
      <c r="P813" s="2">
        <f t="shared" si="240"/>
        <v>5499.9999999999718</v>
      </c>
      <c r="Q813" s="2">
        <f t="shared" si="241"/>
        <v>935000</v>
      </c>
      <c r="R813" s="2" t="str">
        <f t="shared" si="242"/>
        <v>kai</v>
      </c>
      <c r="S813" s="2" t="str">
        <f t="shared" si="243"/>
        <v>kai</v>
      </c>
      <c r="T813" s="2" t="str">
        <f t="shared" si="244"/>
        <v>kai</v>
      </c>
      <c r="U813" s="2" t="str">
        <f t="shared" si="245"/>
        <v/>
      </c>
      <c r="V813" s="2" t="str">
        <f t="shared" si="246"/>
        <v/>
      </c>
      <c r="W813" s="2">
        <f t="shared" si="247"/>
        <v>74.8</v>
      </c>
      <c r="X813" s="2" t="str">
        <f t="shared" si="248"/>
        <v/>
      </c>
      <c r="Y813" s="6">
        <f t="shared" si="249"/>
        <v>940500</v>
      </c>
      <c r="Z813" s="6">
        <f t="shared" si="250"/>
        <v>0</v>
      </c>
      <c r="AA813" s="4">
        <f>SUM(P813:$P$1480)+$Z$25</f>
        <v>1383500.0000000005</v>
      </c>
      <c r="AB813" s="4">
        <f>SUM(V813:$W$1480)</f>
        <v>388448.31999999983</v>
      </c>
      <c r="AC813" s="4">
        <f t="shared" si="251"/>
        <v>443000.00000000047</v>
      </c>
    </row>
    <row r="814" spans="1:29" x14ac:dyDescent="0.15">
      <c r="A814" s="22">
        <v>4</v>
      </c>
      <c r="B814" s="1">
        <v>41935</v>
      </c>
      <c r="C814">
        <v>186</v>
      </c>
      <c r="D814">
        <v>188.8</v>
      </c>
      <c r="E814">
        <v>184.4</v>
      </c>
      <c r="F814">
        <v>187</v>
      </c>
      <c r="G814">
        <v>99167000</v>
      </c>
      <c r="H814" s="2">
        <f t="shared" si="234"/>
        <v>18544229000</v>
      </c>
      <c r="I814">
        <f t="shared" si="235"/>
        <v>0.69999999999998863</v>
      </c>
      <c r="J814" t="str">
        <f t="shared" si="236"/>
        <v/>
      </c>
      <c r="L814">
        <f t="shared" si="237"/>
        <v>0.69999999999998863</v>
      </c>
      <c r="M814">
        <f t="shared" si="238"/>
        <v>0.69999999999998863</v>
      </c>
      <c r="N814">
        <f t="shared" si="239"/>
        <v>0.69999999999998863</v>
      </c>
      <c r="O814" s="2">
        <f t="shared" si="252"/>
        <v>5000</v>
      </c>
      <c r="P814" s="2">
        <f t="shared" si="240"/>
        <v>3499.9999999999432</v>
      </c>
      <c r="Q814" s="2">
        <f t="shared" si="241"/>
        <v>931500</v>
      </c>
      <c r="R814" s="2" t="str">
        <f t="shared" si="242"/>
        <v>kai</v>
      </c>
      <c r="S814" s="2" t="str">
        <f t="shared" si="243"/>
        <v>kai</v>
      </c>
      <c r="T814" s="2" t="str">
        <f t="shared" si="244"/>
        <v>kai</v>
      </c>
      <c r="U814" s="2" t="str">
        <f t="shared" si="245"/>
        <v/>
      </c>
      <c r="V814" s="2" t="str">
        <f t="shared" si="246"/>
        <v/>
      </c>
      <c r="W814" s="2">
        <f t="shared" si="247"/>
        <v>74.52</v>
      </c>
      <c r="X814" s="2" t="str">
        <f t="shared" si="248"/>
        <v/>
      </c>
      <c r="Y814" s="6">
        <f t="shared" si="249"/>
        <v>935000</v>
      </c>
      <c r="Z814" s="6">
        <f t="shared" si="250"/>
        <v>0</v>
      </c>
      <c r="AA814" s="4">
        <f>SUM(P814:$P$1480)+$Z$25</f>
        <v>1378000.0000000005</v>
      </c>
      <c r="AB814" s="4">
        <f>SUM(V814:$W$1480)</f>
        <v>388373.51999999984</v>
      </c>
      <c r="AC814" s="4">
        <f t="shared" si="251"/>
        <v>443000.00000000047</v>
      </c>
    </row>
    <row r="815" spans="1:29" x14ac:dyDescent="0.15">
      <c r="A815" s="22">
        <v>4</v>
      </c>
      <c r="B815" s="1">
        <v>41934</v>
      </c>
      <c r="C815">
        <v>185.4</v>
      </c>
      <c r="D815">
        <v>187</v>
      </c>
      <c r="E815">
        <v>184.9</v>
      </c>
      <c r="F815">
        <v>186.3</v>
      </c>
      <c r="G815">
        <v>107123700</v>
      </c>
      <c r="H815" s="2">
        <f t="shared" si="234"/>
        <v>19957145310</v>
      </c>
      <c r="I815">
        <f t="shared" si="235"/>
        <v>3.4000000000000057</v>
      </c>
      <c r="J815" t="str">
        <f t="shared" si="236"/>
        <v/>
      </c>
      <c r="L815">
        <f t="shared" si="237"/>
        <v>3.4000000000000057</v>
      </c>
      <c r="M815">
        <f t="shared" si="238"/>
        <v>3.4000000000000057</v>
      </c>
      <c r="N815">
        <f t="shared" si="239"/>
        <v>-3.4000000000000057</v>
      </c>
      <c r="O815" s="2">
        <f t="shared" si="252"/>
        <v>5000</v>
      </c>
      <c r="P815" s="2">
        <f t="shared" si="240"/>
        <v>17000.000000000029</v>
      </c>
      <c r="Q815" s="2">
        <f t="shared" si="241"/>
        <v>914500</v>
      </c>
      <c r="R815" s="2" t="str">
        <f t="shared" si="242"/>
        <v>kai</v>
      </c>
      <c r="S815" s="2" t="str">
        <f t="shared" si="243"/>
        <v>uri</v>
      </c>
      <c r="T815" s="2" t="str">
        <f t="shared" si="244"/>
        <v>kai</v>
      </c>
      <c r="U815" s="2" t="str">
        <f t="shared" si="245"/>
        <v/>
      </c>
      <c r="V815" s="2" t="str">
        <f t="shared" si="246"/>
        <v/>
      </c>
      <c r="W815" s="2">
        <f t="shared" si="247"/>
        <v>73.16</v>
      </c>
      <c r="X815" s="2" t="str">
        <f t="shared" si="248"/>
        <v/>
      </c>
      <c r="Y815" s="6">
        <f t="shared" si="249"/>
        <v>931500</v>
      </c>
      <c r="Z815" s="6">
        <f t="shared" si="250"/>
        <v>0</v>
      </c>
      <c r="AA815" s="4">
        <f>SUM(P815:$P$1480)+$Z$25</f>
        <v>1374500.0000000005</v>
      </c>
      <c r="AB815" s="4">
        <f>SUM(V815:$W$1480)</f>
        <v>388298.99999999988</v>
      </c>
      <c r="AC815" s="4">
        <f t="shared" si="251"/>
        <v>443000.00000000047</v>
      </c>
    </row>
    <row r="816" spans="1:29" x14ac:dyDescent="0.15">
      <c r="A816" s="22">
        <v>4</v>
      </c>
      <c r="B816" s="1">
        <v>41933</v>
      </c>
      <c r="C816">
        <v>186.9</v>
      </c>
      <c r="D816">
        <v>187.6</v>
      </c>
      <c r="E816">
        <v>182.1</v>
      </c>
      <c r="F816">
        <v>182.9</v>
      </c>
      <c r="G816">
        <v>149428900</v>
      </c>
      <c r="H816" s="2">
        <f t="shared" si="234"/>
        <v>27330545810</v>
      </c>
      <c r="I816">
        <f t="shared" si="235"/>
        <v>-1.7999999999999829</v>
      </c>
      <c r="J816" t="str">
        <f t="shared" si="236"/>
        <v>高値超、安値超</v>
      </c>
      <c r="L816">
        <f t="shared" si="237"/>
        <v>-1.7999999999999829</v>
      </c>
      <c r="M816">
        <f t="shared" si="238"/>
        <v>-1.7999999999999829</v>
      </c>
      <c r="N816">
        <f t="shared" si="239"/>
        <v>1.7999999999999829</v>
      </c>
      <c r="O816" s="2">
        <f t="shared" si="252"/>
        <v>5000</v>
      </c>
      <c r="P816" s="2">
        <f t="shared" si="240"/>
        <v>-8999.9999999999145</v>
      </c>
      <c r="Q816" s="2">
        <f t="shared" si="241"/>
        <v>923500</v>
      </c>
      <c r="R816" s="2" t="str">
        <f t="shared" si="242"/>
        <v>kai</v>
      </c>
      <c r="S816" s="2" t="str">
        <f t="shared" si="243"/>
        <v>uri</v>
      </c>
      <c r="T816" s="2" t="str">
        <f t="shared" si="244"/>
        <v>kai</v>
      </c>
      <c r="U816" s="2">
        <f t="shared" si="245"/>
        <v>923500</v>
      </c>
      <c r="V816" s="2">
        <f t="shared" si="246"/>
        <v>1080</v>
      </c>
      <c r="W816" s="2">
        <f t="shared" si="247"/>
        <v>147.76</v>
      </c>
      <c r="X816" s="2" t="str">
        <f t="shared" si="248"/>
        <v/>
      </c>
      <c r="Y816" s="6">
        <f t="shared" si="249"/>
        <v>914500</v>
      </c>
      <c r="Z816" s="6">
        <f t="shared" si="250"/>
        <v>0</v>
      </c>
      <c r="AA816" s="4">
        <f>SUM(P816:$P$1480)+$Z$25</f>
        <v>1357500.0000000005</v>
      </c>
      <c r="AB816" s="4">
        <f>SUM(V816:$W$1480)</f>
        <v>388225.83999999985</v>
      </c>
      <c r="AC816" s="4">
        <f t="shared" si="251"/>
        <v>443000.00000000047</v>
      </c>
    </row>
    <row r="817" spans="1:29" x14ac:dyDescent="0.15">
      <c r="A817" s="22">
        <v>4</v>
      </c>
      <c r="B817" s="1">
        <v>41932</v>
      </c>
      <c r="C817">
        <v>182</v>
      </c>
      <c r="D817">
        <v>186.4</v>
      </c>
      <c r="E817">
        <v>181.8</v>
      </c>
      <c r="F817">
        <v>184.7</v>
      </c>
      <c r="G817">
        <v>202615600</v>
      </c>
      <c r="H817" s="2">
        <f t="shared" si="234"/>
        <v>37423101320</v>
      </c>
      <c r="I817">
        <f t="shared" si="235"/>
        <v>6.3999999999999773</v>
      </c>
      <c r="J817" t="str">
        <f t="shared" si="236"/>
        <v>高値超、安値超</v>
      </c>
      <c r="L817">
        <f t="shared" si="237"/>
        <v>-6.3999999999999773</v>
      </c>
      <c r="M817">
        <f t="shared" si="238"/>
        <v>-6.3999999999999773</v>
      </c>
      <c r="N817">
        <f t="shared" si="239"/>
        <v>6.3999999999999773</v>
      </c>
      <c r="O817" s="2">
        <f t="shared" si="252"/>
        <v>5000</v>
      </c>
      <c r="P817" s="2">
        <f t="shared" si="240"/>
        <v>-31999.999999999887</v>
      </c>
      <c r="Q817" s="2">
        <f t="shared" si="241"/>
        <v>891500</v>
      </c>
      <c r="R817" s="2" t="str">
        <f t="shared" si="242"/>
        <v>uri</v>
      </c>
      <c r="S817" s="2" t="str">
        <f t="shared" si="243"/>
        <v>kai</v>
      </c>
      <c r="T817" s="2" t="str">
        <f t="shared" si="244"/>
        <v>uri</v>
      </c>
      <c r="U817" s="2" t="str">
        <f t="shared" si="245"/>
        <v/>
      </c>
      <c r="V817" s="2" t="str">
        <f t="shared" si="246"/>
        <v/>
      </c>
      <c r="W817" s="2" t="str">
        <f t="shared" si="247"/>
        <v/>
      </c>
      <c r="X817" s="2">
        <f t="shared" si="248"/>
        <v>71.319999999999993</v>
      </c>
      <c r="Y817" s="6">
        <f t="shared" si="249"/>
        <v>923500</v>
      </c>
      <c r="Z817" s="6">
        <f t="shared" si="250"/>
        <v>0</v>
      </c>
      <c r="AA817" s="4">
        <f>SUM(P817:$P$1480)+$Z$25</f>
        <v>1366500.0000000005</v>
      </c>
      <c r="AB817" s="4">
        <f>SUM(V817:$W$1480)</f>
        <v>386998.07999999984</v>
      </c>
      <c r="AC817" s="4">
        <f t="shared" si="251"/>
        <v>443000.00000000047</v>
      </c>
    </row>
    <row r="818" spans="1:29" x14ac:dyDescent="0.15">
      <c r="A818" s="22">
        <v>4</v>
      </c>
      <c r="B818" s="1">
        <v>41929</v>
      </c>
      <c r="C818">
        <v>180</v>
      </c>
      <c r="D818">
        <v>180.5</v>
      </c>
      <c r="E818">
        <v>178.1</v>
      </c>
      <c r="F818">
        <v>178.3</v>
      </c>
      <c r="G818">
        <v>187796600</v>
      </c>
      <c r="H818" s="2">
        <f t="shared" si="234"/>
        <v>33484133780.000004</v>
      </c>
      <c r="I818">
        <f t="shared" si="235"/>
        <v>-1.7999999999999829</v>
      </c>
      <c r="J818" t="str">
        <f t="shared" si="236"/>
        <v>高値割、安値割</v>
      </c>
      <c r="L818">
        <f t="shared" si="237"/>
        <v>1.7999999999999829</v>
      </c>
      <c r="M818">
        <f t="shared" si="238"/>
        <v>1.7999999999999829</v>
      </c>
      <c r="N818">
        <f t="shared" si="239"/>
        <v>-1.7999999999999829</v>
      </c>
      <c r="O818" s="2">
        <f t="shared" si="252"/>
        <v>5000</v>
      </c>
      <c r="P818" s="2">
        <f t="shared" si="240"/>
        <v>8999.9999999999145</v>
      </c>
      <c r="Q818" s="2">
        <f t="shared" si="241"/>
        <v>900500</v>
      </c>
      <c r="R818" s="2" t="str">
        <f t="shared" si="242"/>
        <v>uri</v>
      </c>
      <c r="S818" s="2" t="str">
        <f t="shared" si="243"/>
        <v>kai</v>
      </c>
      <c r="T818" s="2" t="str">
        <f t="shared" si="244"/>
        <v>uri</v>
      </c>
      <c r="U818" s="2" t="str">
        <f t="shared" si="245"/>
        <v/>
      </c>
      <c r="V818" s="2" t="str">
        <f t="shared" si="246"/>
        <v/>
      </c>
      <c r="W818" s="2" t="str">
        <f t="shared" si="247"/>
        <v/>
      </c>
      <c r="X818" s="2">
        <f t="shared" si="248"/>
        <v>72.040000000000006</v>
      </c>
      <c r="Y818" s="6">
        <f t="shared" si="249"/>
        <v>891500</v>
      </c>
      <c r="Z818" s="6">
        <f t="shared" si="250"/>
        <v>0</v>
      </c>
      <c r="AA818" s="4">
        <f>SUM(P818:$P$1480)+$Z$25</f>
        <v>1398500.0000000002</v>
      </c>
      <c r="AB818" s="4">
        <f>SUM(V818:$W$1480)</f>
        <v>386998.07999999984</v>
      </c>
      <c r="AC818" s="4">
        <f t="shared" si="251"/>
        <v>507000.00000000023</v>
      </c>
    </row>
    <row r="819" spans="1:29" x14ac:dyDescent="0.15">
      <c r="A819" s="22">
        <v>4</v>
      </c>
      <c r="B819" s="1">
        <v>41928</v>
      </c>
      <c r="C819">
        <v>183</v>
      </c>
      <c r="D819">
        <v>183.1</v>
      </c>
      <c r="E819">
        <v>178.7</v>
      </c>
      <c r="F819">
        <v>180.1</v>
      </c>
      <c r="G819">
        <v>284297500</v>
      </c>
      <c r="H819" s="2">
        <f t="shared" si="234"/>
        <v>51201979750</v>
      </c>
      <c r="I819">
        <f t="shared" si="235"/>
        <v>-5.9000000000000057</v>
      </c>
      <c r="J819" t="str">
        <f t="shared" si="236"/>
        <v>高値割、安値割</v>
      </c>
      <c r="L819">
        <f t="shared" si="237"/>
        <v>5.9000000000000057</v>
      </c>
      <c r="M819">
        <f t="shared" si="238"/>
        <v>5.9000000000000057</v>
      </c>
      <c r="N819">
        <f t="shared" si="239"/>
        <v>-5.9000000000000057</v>
      </c>
      <c r="O819" s="2">
        <f t="shared" si="252"/>
        <v>5000</v>
      </c>
      <c r="P819" s="2">
        <f t="shared" si="240"/>
        <v>29500.000000000029</v>
      </c>
      <c r="Q819" s="2">
        <f t="shared" si="241"/>
        <v>930000</v>
      </c>
      <c r="R819" s="2" t="str">
        <f t="shared" si="242"/>
        <v>uri</v>
      </c>
      <c r="S819" s="2" t="str">
        <f t="shared" si="243"/>
        <v>kai</v>
      </c>
      <c r="T819" s="2" t="str">
        <f t="shared" si="244"/>
        <v>uri</v>
      </c>
      <c r="U819" s="2" t="str">
        <f t="shared" si="245"/>
        <v/>
      </c>
      <c r="V819" s="2" t="str">
        <f t="shared" si="246"/>
        <v/>
      </c>
      <c r="W819" s="2" t="str">
        <f t="shared" si="247"/>
        <v/>
      </c>
      <c r="X819" s="2">
        <f t="shared" si="248"/>
        <v>74.400000000000006</v>
      </c>
      <c r="Y819" s="6">
        <f t="shared" si="249"/>
        <v>900500</v>
      </c>
      <c r="Z819" s="6">
        <f t="shared" si="250"/>
        <v>0</v>
      </c>
      <c r="AA819" s="4">
        <f>SUM(P819:$P$1480)+$Z$25</f>
        <v>1389500.0000000005</v>
      </c>
      <c r="AB819" s="4">
        <f>SUM(V819:$W$1480)</f>
        <v>386998.07999999984</v>
      </c>
      <c r="AC819" s="4">
        <f t="shared" si="251"/>
        <v>489000.00000000047</v>
      </c>
    </row>
    <row r="820" spans="1:29" x14ac:dyDescent="0.15">
      <c r="A820" s="22">
        <v>4</v>
      </c>
      <c r="B820" s="1">
        <v>41927</v>
      </c>
      <c r="C820">
        <v>187.2</v>
      </c>
      <c r="D820">
        <v>187.3</v>
      </c>
      <c r="E820">
        <v>185.3</v>
      </c>
      <c r="F820">
        <v>186</v>
      </c>
      <c r="G820">
        <v>138554900</v>
      </c>
      <c r="H820" s="2">
        <f t="shared" ref="H820:H883" si="253">+F820*G820</f>
        <v>25771211400</v>
      </c>
      <c r="I820">
        <f t="shared" ref="I820:I883" si="254">IF(F821="","",F820-F821)</f>
        <v>-1</v>
      </c>
      <c r="J820" t="str">
        <f t="shared" ref="J820:J883" si="255">IF(AND(D820&lt;D821,E820&lt;E821,AVERAGE(H820:H829)&gt;50000000),"高値割、安値割",IF(AND(D820&gt;D821,E820&gt;E821,AVERAGE(H820:H829)&gt;50000000),"高値超、安値超",""))</f>
        <v>高値割、安値割</v>
      </c>
      <c r="L820">
        <f t="shared" ref="L820:L883" si="256">IF($M$25&gt;$N$25,M820,N820)</f>
        <v>1</v>
      </c>
      <c r="M820">
        <f t="shared" ref="M820:M883" si="257">IF(F821="",0,IF(J821="高値割、安値割",F821-F820,-F821+F820))</f>
        <v>1</v>
      </c>
      <c r="N820">
        <f t="shared" ref="N820:N883" si="258">IF(F821="",0,IF(J821&lt;&gt;"高値超、安値超",-F821+F820,F821-F820))</f>
        <v>-1</v>
      </c>
      <c r="O820" s="2">
        <f t="shared" si="252"/>
        <v>5000</v>
      </c>
      <c r="P820" s="2">
        <f t="shared" ref="P820:P883" si="259">IF(L820&lt;&gt;"",L820*O820,"")</f>
        <v>5000</v>
      </c>
      <c r="Q820" s="2">
        <f t="shared" ref="Q820:Q883" si="260">IF(L821&lt;&gt;"",F821*O820,0)</f>
        <v>935000</v>
      </c>
      <c r="R820" s="2" t="str">
        <f t="shared" ref="R820:R883" si="261">IF(J821="高値割、安値割","uri","kai")</f>
        <v>uri</v>
      </c>
      <c r="S820" s="2" t="str">
        <f t="shared" ref="S820:S883" si="262">IF(J821="高値超、安値超","uri","kai")</f>
        <v>kai</v>
      </c>
      <c r="T820" s="2" t="str">
        <f t="shared" ref="T820:T883" si="263">IF($M$25&gt;$N$25,R820,S820)</f>
        <v>uri</v>
      </c>
      <c r="U820" s="2" t="str">
        <f t="shared" ref="U820:U883" si="264">IF(T820&lt;&gt;T821,Q820*1,"")</f>
        <v/>
      </c>
      <c r="V820" s="2" t="str">
        <f t="shared" ref="V820:V883" si="265">IF(U820="","",IF(U820&lt;$AD$26,$AE$26,IF(U820&lt;$AD$27,$AE$27,IF(U820&lt;$AD$28,$AE$28,IF(U820&lt;$AD$29,$AE$29,IF(U820&lt;$AD$30,$AE$30,IF(U820&lt;$AD$31,$AE$31,$AE$32))))))*2)</f>
        <v/>
      </c>
      <c r="W820" s="2" t="str">
        <f t="shared" ref="W820:W883" si="266">IF(AND(T821&lt;&gt;"kai",T820="kai"),Q820*2%/250*2,IF(AND(T821="kai",T820="kai"),Q820*2%/250,""))</f>
        <v/>
      </c>
      <c r="X820" s="2">
        <f t="shared" ref="X820:X883" si="267">IF(AND(T821&lt;&gt;"uri",T820="uri"),Q820*2%/250*2,IF(AND(T821="uri",T820="uri"),Q820*2%/250,""))</f>
        <v>74.8</v>
      </c>
      <c r="Y820" s="6">
        <f t="shared" ref="Y820:Y883" si="268">+F820*$B$3</f>
        <v>930000</v>
      </c>
      <c r="Z820" s="6">
        <f t="shared" ref="Z820:Z883" si="269">IF(AND(Y820&gt;0,Y821=0),Y820,0)</f>
        <v>0</v>
      </c>
      <c r="AA820" s="4">
        <f>SUM(P820:$P$1480)+$Z$25</f>
        <v>1360000.0000000002</v>
      </c>
      <c r="AB820" s="4">
        <f>SUM(V820:$W$1480)</f>
        <v>386998.07999999984</v>
      </c>
      <c r="AC820" s="4">
        <f t="shared" ref="AC820:AC883" si="270">+AA820-Y820</f>
        <v>430000.00000000023</v>
      </c>
    </row>
    <row r="821" spans="1:29" x14ac:dyDescent="0.15">
      <c r="A821" s="22">
        <v>4</v>
      </c>
      <c r="B821" s="1">
        <v>41926</v>
      </c>
      <c r="C821">
        <v>186.5</v>
      </c>
      <c r="D821">
        <v>187.9</v>
      </c>
      <c r="E821">
        <v>185.6</v>
      </c>
      <c r="F821">
        <v>187</v>
      </c>
      <c r="G821">
        <v>158197800</v>
      </c>
      <c r="H821" s="2">
        <f t="shared" si="253"/>
        <v>29582988600</v>
      </c>
      <c r="I821">
        <f t="shared" si="254"/>
        <v>-2.3000000000000114</v>
      </c>
      <c r="J821" t="str">
        <f t="shared" si="255"/>
        <v>高値割、安値割</v>
      </c>
      <c r="L821">
        <f t="shared" si="256"/>
        <v>2.3000000000000114</v>
      </c>
      <c r="M821">
        <f t="shared" si="257"/>
        <v>2.3000000000000114</v>
      </c>
      <c r="N821">
        <f t="shared" si="258"/>
        <v>-2.3000000000000114</v>
      </c>
      <c r="O821" s="2">
        <f t="shared" si="252"/>
        <v>5000</v>
      </c>
      <c r="P821" s="2">
        <f t="shared" si="259"/>
        <v>11500.000000000056</v>
      </c>
      <c r="Q821" s="2">
        <f t="shared" si="260"/>
        <v>946500</v>
      </c>
      <c r="R821" s="2" t="str">
        <f t="shared" si="261"/>
        <v>uri</v>
      </c>
      <c r="S821" s="2" t="str">
        <f t="shared" si="262"/>
        <v>kai</v>
      </c>
      <c r="T821" s="2" t="str">
        <f t="shared" si="263"/>
        <v>uri</v>
      </c>
      <c r="U821" s="2">
        <f t="shared" si="264"/>
        <v>946500</v>
      </c>
      <c r="V821" s="2">
        <f t="shared" si="265"/>
        <v>1080</v>
      </c>
      <c r="W821" s="2" t="str">
        <f t="shared" si="266"/>
        <v/>
      </c>
      <c r="X821" s="2">
        <f t="shared" si="267"/>
        <v>151.44</v>
      </c>
      <c r="Y821" s="6">
        <f t="shared" si="268"/>
        <v>935000</v>
      </c>
      <c r="Z821" s="6">
        <f t="shared" si="269"/>
        <v>0</v>
      </c>
      <c r="AA821" s="4">
        <f>SUM(P821:$P$1480)+$Z$25</f>
        <v>1355000.0000000002</v>
      </c>
      <c r="AB821" s="4">
        <f>SUM(V821:$W$1480)</f>
        <v>386998.07999999984</v>
      </c>
      <c r="AC821" s="4">
        <f t="shared" si="270"/>
        <v>420000.00000000023</v>
      </c>
    </row>
    <row r="822" spans="1:29" x14ac:dyDescent="0.15">
      <c r="A822" s="22">
        <v>4</v>
      </c>
      <c r="B822" s="1">
        <v>41922</v>
      </c>
      <c r="C822">
        <v>190.8</v>
      </c>
      <c r="D822">
        <v>190.9</v>
      </c>
      <c r="E822">
        <v>188.8</v>
      </c>
      <c r="F822">
        <v>189.3</v>
      </c>
      <c r="G822">
        <v>195771000</v>
      </c>
      <c r="H822" s="2">
        <f t="shared" si="253"/>
        <v>37059450300</v>
      </c>
      <c r="I822">
        <f t="shared" si="254"/>
        <v>-3.6999999999999886</v>
      </c>
      <c r="J822" t="str">
        <f t="shared" si="255"/>
        <v>高値割、安値割</v>
      </c>
      <c r="L822">
        <f t="shared" si="256"/>
        <v>-3.6999999999999886</v>
      </c>
      <c r="M822">
        <f t="shared" si="257"/>
        <v>-3.6999999999999886</v>
      </c>
      <c r="N822">
        <f t="shared" si="258"/>
        <v>-3.6999999999999886</v>
      </c>
      <c r="O822" s="2">
        <f t="shared" si="252"/>
        <v>5000</v>
      </c>
      <c r="P822" s="2">
        <f t="shared" si="259"/>
        <v>-18499.999999999942</v>
      </c>
      <c r="Q822" s="2">
        <f t="shared" si="260"/>
        <v>965000</v>
      </c>
      <c r="R822" s="2" t="str">
        <f t="shared" si="261"/>
        <v>kai</v>
      </c>
      <c r="S822" s="2" t="str">
        <f t="shared" si="262"/>
        <v>kai</v>
      </c>
      <c r="T822" s="2" t="str">
        <f t="shared" si="263"/>
        <v>kai</v>
      </c>
      <c r="U822" s="2">
        <f t="shared" si="264"/>
        <v>965000</v>
      </c>
      <c r="V822" s="2">
        <f t="shared" si="265"/>
        <v>1080</v>
      </c>
      <c r="W822" s="2">
        <f t="shared" si="266"/>
        <v>154.4</v>
      </c>
      <c r="X822" s="2" t="str">
        <f t="shared" si="267"/>
        <v/>
      </c>
      <c r="Y822" s="6">
        <f t="shared" si="268"/>
        <v>946500</v>
      </c>
      <c r="Z822" s="6">
        <f t="shared" si="269"/>
        <v>0</v>
      </c>
      <c r="AA822" s="4">
        <f>SUM(P822:$P$1480)+$Z$25</f>
        <v>1343500.0000000002</v>
      </c>
      <c r="AB822" s="4">
        <f>SUM(V822:$W$1480)</f>
        <v>385918.07999999984</v>
      </c>
      <c r="AC822" s="4">
        <f t="shared" si="270"/>
        <v>397000.00000000023</v>
      </c>
    </row>
    <row r="823" spans="1:29" x14ac:dyDescent="0.15">
      <c r="A823" s="22">
        <v>4</v>
      </c>
      <c r="B823" s="1">
        <v>41921</v>
      </c>
      <c r="C823">
        <v>194.1</v>
      </c>
      <c r="D823">
        <v>194.5</v>
      </c>
      <c r="E823">
        <v>193</v>
      </c>
      <c r="F823">
        <v>193</v>
      </c>
      <c r="G823">
        <v>116112100</v>
      </c>
      <c r="H823" s="2">
        <f t="shared" si="253"/>
        <v>22409635300</v>
      </c>
      <c r="I823">
        <f t="shared" si="254"/>
        <v>-0.80000000000001137</v>
      </c>
      <c r="J823" t="str">
        <f t="shared" si="255"/>
        <v/>
      </c>
      <c r="L823">
        <f t="shared" si="256"/>
        <v>0.80000000000001137</v>
      </c>
      <c r="M823">
        <f t="shared" si="257"/>
        <v>0.80000000000001137</v>
      </c>
      <c r="N823">
        <f t="shared" si="258"/>
        <v>-0.80000000000001137</v>
      </c>
      <c r="O823" s="2">
        <f t="shared" si="252"/>
        <v>5000</v>
      </c>
      <c r="P823" s="2">
        <f t="shared" si="259"/>
        <v>4000.0000000000568</v>
      </c>
      <c r="Q823" s="2">
        <f t="shared" si="260"/>
        <v>969000</v>
      </c>
      <c r="R823" s="2" t="str">
        <f t="shared" si="261"/>
        <v>uri</v>
      </c>
      <c r="S823" s="2" t="str">
        <f t="shared" si="262"/>
        <v>kai</v>
      </c>
      <c r="T823" s="2" t="str">
        <f t="shared" si="263"/>
        <v>uri</v>
      </c>
      <c r="U823" s="2">
        <f t="shared" si="264"/>
        <v>969000</v>
      </c>
      <c r="V823" s="2">
        <f t="shared" si="265"/>
        <v>1080</v>
      </c>
      <c r="W823" s="2" t="str">
        <f t="shared" si="266"/>
        <v/>
      </c>
      <c r="X823" s="2">
        <f t="shared" si="267"/>
        <v>155.04</v>
      </c>
      <c r="Y823" s="6">
        <f t="shared" si="268"/>
        <v>965000</v>
      </c>
      <c r="Z823" s="6">
        <f t="shared" si="269"/>
        <v>0</v>
      </c>
      <c r="AA823" s="4">
        <f>SUM(P823:$P$1480)+$Z$25</f>
        <v>1362000.0000000002</v>
      </c>
      <c r="AB823" s="4">
        <f>SUM(V823:$W$1480)</f>
        <v>384683.67999999993</v>
      </c>
      <c r="AC823" s="4">
        <f t="shared" si="270"/>
        <v>397000.00000000023</v>
      </c>
    </row>
    <row r="824" spans="1:29" x14ac:dyDescent="0.15">
      <c r="A824" s="22">
        <v>4</v>
      </c>
      <c r="B824" s="1">
        <v>41920</v>
      </c>
      <c r="C824">
        <v>194.1</v>
      </c>
      <c r="D824">
        <v>194.3</v>
      </c>
      <c r="E824">
        <v>193.1</v>
      </c>
      <c r="F824">
        <v>193.8</v>
      </c>
      <c r="G824">
        <v>132555000</v>
      </c>
      <c r="H824" s="2">
        <f t="shared" si="253"/>
        <v>25689159000</v>
      </c>
      <c r="I824">
        <f t="shared" si="254"/>
        <v>-1.8999999999999773</v>
      </c>
      <c r="J824" t="str">
        <f t="shared" si="255"/>
        <v>高値割、安値割</v>
      </c>
      <c r="L824">
        <f t="shared" si="256"/>
        <v>-1.8999999999999773</v>
      </c>
      <c r="M824">
        <f t="shared" si="257"/>
        <v>-1.8999999999999773</v>
      </c>
      <c r="N824">
        <f t="shared" si="258"/>
        <v>-1.8999999999999773</v>
      </c>
      <c r="O824" s="2">
        <f t="shared" si="252"/>
        <v>5000</v>
      </c>
      <c r="P824" s="2">
        <f t="shared" si="259"/>
        <v>-9499.9999999998872</v>
      </c>
      <c r="Q824" s="2">
        <f t="shared" si="260"/>
        <v>978500</v>
      </c>
      <c r="R824" s="2" t="str">
        <f t="shared" si="261"/>
        <v>kai</v>
      </c>
      <c r="S824" s="2" t="str">
        <f t="shared" si="262"/>
        <v>kai</v>
      </c>
      <c r="T824" s="2" t="str">
        <f t="shared" si="263"/>
        <v>kai</v>
      </c>
      <c r="U824" s="2" t="str">
        <f t="shared" si="264"/>
        <v/>
      </c>
      <c r="V824" s="2" t="str">
        <f t="shared" si="265"/>
        <v/>
      </c>
      <c r="W824" s="2">
        <f t="shared" si="266"/>
        <v>78.28</v>
      </c>
      <c r="X824" s="2" t="str">
        <f t="shared" si="267"/>
        <v/>
      </c>
      <c r="Y824" s="6">
        <f t="shared" si="268"/>
        <v>969000</v>
      </c>
      <c r="Z824" s="6">
        <f t="shared" si="269"/>
        <v>0</v>
      </c>
      <c r="AA824" s="4">
        <f>SUM(P824:$P$1480)+$Z$25</f>
        <v>1358000</v>
      </c>
      <c r="AB824" s="4">
        <f>SUM(V824:$W$1480)</f>
        <v>383603.67999999988</v>
      </c>
      <c r="AC824" s="4">
        <f t="shared" si="270"/>
        <v>389000</v>
      </c>
    </row>
    <row r="825" spans="1:29" x14ac:dyDescent="0.15">
      <c r="A825" s="22">
        <v>4</v>
      </c>
      <c r="B825" s="1">
        <v>41919</v>
      </c>
      <c r="C825">
        <v>196</v>
      </c>
      <c r="D825">
        <v>197.2</v>
      </c>
      <c r="E825">
        <v>195.2</v>
      </c>
      <c r="F825">
        <v>195.7</v>
      </c>
      <c r="G825">
        <v>111236800</v>
      </c>
      <c r="H825" s="2">
        <f t="shared" si="253"/>
        <v>21769041760</v>
      </c>
      <c r="I825">
        <f t="shared" si="254"/>
        <v>-0.10000000000002274</v>
      </c>
      <c r="J825" t="str">
        <f t="shared" si="255"/>
        <v/>
      </c>
      <c r="L825">
        <f t="shared" si="256"/>
        <v>-0.10000000000002274</v>
      </c>
      <c r="M825">
        <f t="shared" si="257"/>
        <v>-0.10000000000002274</v>
      </c>
      <c r="N825">
        <f t="shared" si="258"/>
        <v>0.10000000000002274</v>
      </c>
      <c r="O825" s="2">
        <f t="shared" si="252"/>
        <v>5000</v>
      </c>
      <c r="P825" s="2">
        <f t="shared" si="259"/>
        <v>-500.00000000011369</v>
      </c>
      <c r="Q825" s="2">
        <f t="shared" si="260"/>
        <v>979000</v>
      </c>
      <c r="R825" s="2" t="str">
        <f t="shared" si="261"/>
        <v>kai</v>
      </c>
      <c r="S825" s="2" t="str">
        <f t="shared" si="262"/>
        <v>uri</v>
      </c>
      <c r="T825" s="2" t="str">
        <f t="shared" si="263"/>
        <v>kai</v>
      </c>
      <c r="U825" s="2" t="str">
        <f t="shared" si="264"/>
        <v/>
      </c>
      <c r="V825" s="2" t="str">
        <f t="shared" si="265"/>
        <v/>
      </c>
      <c r="W825" s="2">
        <f t="shared" si="266"/>
        <v>78.319999999999993</v>
      </c>
      <c r="X825" s="2" t="str">
        <f t="shared" si="267"/>
        <v/>
      </c>
      <c r="Y825" s="6">
        <f t="shared" si="268"/>
        <v>978500</v>
      </c>
      <c r="Z825" s="6">
        <f t="shared" si="269"/>
        <v>0</v>
      </c>
      <c r="AA825" s="4">
        <f>SUM(P825:$P$1480)+$Z$25</f>
        <v>1367500</v>
      </c>
      <c r="AB825" s="4">
        <f>SUM(V825:$W$1480)</f>
        <v>383525.39999999985</v>
      </c>
      <c r="AC825" s="4">
        <f t="shared" si="270"/>
        <v>389000</v>
      </c>
    </row>
    <row r="826" spans="1:29" x14ac:dyDescent="0.15">
      <c r="A826" s="22">
        <v>4</v>
      </c>
      <c r="B826" s="1">
        <v>41918</v>
      </c>
      <c r="C826">
        <v>195.5</v>
      </c>
      <c r="D826">
        <v>197</v>
      </c>
      <c r="E826">
        <v>195.2</v>
      </c>
      <c r="F826">
        <v>195.8</v>
      </c>
      <c r="G826">
        <v>120908900</v>
      </c>
      <c r="H826" s="2">
        <f t="shared" si="253"/>
        <v>23673962620</v>
      </c>
      <c r="I826">
        <f t="shared" si="254"/>
        <v>1.7000000000000171</v>
      </c>
      <c r="J826" t="str">
        <f t="shared" si="255"/>
        <v>高値超、安値超</v>
      </c>
      <c r="L826">
        <f t="shared" si="256"/>
        <v>1.7000000000000171</v>
      </c>
      <c r="M826">
        <f t="shared" si="257"/>
        <v>1.7000000000000171</v>
      </c>
      <c r="N826">
        <f t="shared" si="258"/>
        <v>1.7000000000000171</v>
      </c>
      <c r="O826" s="2">
        <f t="shared" si="252"/>
        <v>5000</v>
      </c>
      <c r="P826" s="2">
        <f t="shared" si="259"/>
        <v>8500.0000000000855</v>
      </c>
      <c r="Q826" s="2">
        <f t="shared" si="260"/>
        <v>970500</v>
      </c>
      <c r="R826" s="2" t="str">
        <f t="shared" si="261"/>
        <v>kai</v>
      </c>
      <c r="S826" s="2" t="str">
        <f t="shared" si="262"/>
        <v>kai</v>
      </c>
      <c r="T826" s="2" t="str">
        <f t="shared" si="263"/>
        <v>kai</v>
      </c>
      <c r="U826" s="2">
        <f t="shared" si="264"/>
        <v>970500</v>
      </c>
      <c r="V826" s="2">
        <f t="shared" si="265"/>
        <v>1080</v>
      </c>
      <c r="W826" s="2">
        <f t="shared" si="266"/>
        <v>155.28</v>
      </c>
      <c r="X826" s="2" t="str">
        <f t="shared" si="267"/>
        <v/>
      </c>
      <c r="Y826" s="6">
        <f t="shared" si="268"/>
        <v>979000</v>
      </c>
      <c r="Z826" s="6">
        <f t="shared" si="269"/>
        <v>0</v>
      </c>
      <c r="AA826" s="4">
        <f>SUM(P826:$P$1480)+$Z$25</f>
        <v>1368000</v>
      </c>
      <c r="AB826" s="4">
        <f>SUM(V826:$W$1480)</f>
        <v>383447.0799999999</v>
      </c>
      <c r="AC826" s="4">
        <f t="shared" si="270"/>
        <v>389000</v>
      </c>
    </row>
    <row r="827" spans="1:29" x14ac:dyDescent="0.15">
      <c r="A827" s="22">
        <v>4</v>
      </c>
      <c r="B827" s="1">
        <v>41915</v>
      </c>
      <c r="C827">
        <v>193.5</v>
      </c>
      <c r="D827">
        <v>194.4</v>
      </c>
      <c r="E827">
        <v>193.3</v>
      </c>
      <c r="F827">
        <v>194.1</v>
      </c>
      <c r="G827">
        <v>124103200</v>
      </c>
      <c r="H827" s="2">
        <f t="shared" si="253"/>
        <v>24088431120</v>
      </c>
      <c r="I827">
        <f t="shared" si="254"/>
        <v>0.59999999999999432</v>
      </c>
      <c r="J827" t="str">
        <f t="shared" si="255"/>
        <v/>
      </c>
      <c r="L827">
        <f t="shared" si="256"/>
        <v>-0.59999999999999432</v>
      </c>
      <c r="M827">
        <f t="shared" si="257"/>
        <v>-0.59999999999999432</v>
      </c>
      <c r="N827">
        <f t="shared" si="258"/>
        <v>0.59999999999999432</v>
      </c>
      <c r="O827" s="2">
        <f t="shared" si="252"/>
        <v>5000</v>
      </c>
      <c r="P827" s="2">
        <f t="shared" si="259"/>
        <v>-2999.9999999999718</v>
      </c>
      <c r="Q827" s="2">
        <f t="shared" si="260"/>
        <v>967500</v>
      </c>
      <c r="R827" s="2" t="str">
        <f t="shared" si="261"/>
        <v>uri</v>
      </c>
      <c r="S827" s="2" t="str">
        <f t="shared" si="262"/>
        <v>kai</v>
      </c>
      <c r="T827" s="2" t="str">
        <f t="shared" si="263"/>
        <v>uri</v>
      </c>
      <c r="U827" s="2">
        <f t="shared" si="264"/>
        <v>967500</v>
      </c>
      <c r="V827" s="2">
        <f t="shared" si="265"/>
        <v>1080</v>
      </c>
      <c r="W827" s="2" t="str">
        <f t="shared" si="266"/>
        <v/>
      </c>
      <c r="X827" s="2">
        <f t="shared" si="267"/>
        <v>154.80000000000001</v>
      </c>
      <c r="Y827" s="6">
        <f t="shared" si="268"/>
        <v>970500</v>
      </c>
      <c r="Z827" s="6">
        <f t="shared" si="269"/>
        <v>0</v>
      </c>
      <c r="AA827" s="4">
        <f>SUM(P827:$P$1480)+$Z$25</f>
        <v>1359500</v>
      </c>
      <c r="AB827" s="4">
        <f>SUM(V827:$W$1480)</f>
        <v>382211.79999999987</v>
      </c>
      <c r="AC827" s="4">
        <f t="shared" si="270"/>
        <v>389000</v>
      </c>
    </row>
    <row r="828" spans="1:29" x14ac:dyDescent="0.15">
      <c r="A828" s="22">
        <v>4</v>
      </c>
      <c r="B828" s="1">
        <v>41914</v>
      </c>
      <c r="C828">
        <v>195</v>
      </c>
      <c r="D828">
        <v>195.5</v>
      </c>
      <c r="E828">
        <v>193</v>
      </c>
      <c r="F828">
        <v>193.5</v>
      </c>
      <c r="G828">
        <v>177665800</v>
      </c>
      <c r="H828" s="2">
        <f t="shared" si="253"/>
        <v>34378332300</v>
      </c>
      <c r="I828">
        <f t="shared" si="254"/>
        <v>-2.5999999999999943</v>
      </c>
      <c r="J828" t="str">
        <f t="shared" si="255"/>
        <v>高値割、安値割</v>
      </c>
      <c r="L828">
        <f t="shared" si="256"/>
        <v>-2.5999999999999943</v>
      </c>
      <c r="M828">
        <f t="shared" si="257"/>
        <v>-2.5999999999999943</v>
      </c>
      <c r="N828">
        <f t="shared" si="258"/>
        <v>-2.5999999999999943</v>
      </c>
      <c r="O828" s="2">
        <f t="shared" si="252"/>
        <v>5000</v>
      </c>
      <c r="P828" s="2">
        <f t="shared" si="259"/>
        <v>-12999.999999999971</v>
      </c>
      <c r="Q828" s="2">
        <f t="shared" si="260"/>
        <v>980500</v>
      </c>
      <c r="R828" s="2" t="str">
        <f t="shared" si="261"/>
        <v>kai</v>
      </c>
      <c r="S828" s="2" t="str">
        <f t="shared" si="262"/>
        <v>kai</v>
      </c>
      <c r="T828" s="2" t="str">
        <f t="shared" si="263"/>
        <v>kai</v>
      </c>
      <c r="U828" s="2">
        <f t="shared" si="264"/>
        <v>980500</v>
      </c>
      <c r="V828" s="2">
        <f t="shared" si="265"/>
        <v>1080</v>
      </c>
      <c r="W828" s="2">
        <f t="shared" si="266"/>
        <v>156.88</v>
      </c>
      <c r="X828" s="2" t="str">
        <f t="shared" si="267"/>
        <v/>
      </c>
      <c r="Y828" s="6">
        <f t="shared" si="268"/>
        <v>967500</v>
      </c>
      <c r="Z828" s="6">
        <f t="shared" si="269"/>
        <v>0</v>
      </c>
      <c r="AA828" s="4">
        <f>SUM(P828:$P$1480)+$Z$25</f>
        <v>1362500</v>
      </c>
      <c r="AB828" s="4">
        <f>SUM(V828:$W$1480)</f>
        <v>381131.79999999993</v>
      </c>
      <c r="AC828" s="4">
        <f t="shared" si="270"/>
        <v>395000</v>
      </c>
    </row>
    <row r="829" spans="1:29" x14ac:dyDescent="0.15">
      <c r="A829" s="22">
        <v>4</v>
      </c>
      <c r="B829" s="1">
        <v>41913</v>
      </c>
      <c r="C829">
        <v>196.3</v>
      </c>
      <c r="D829">
        <v>197.9</v>
      </c>
      <c r="E829">
        <v>195.9</v>
      </c>
      <c r="F829">
        <v>196.1</v>
      </c>
      <c r="G829">
        <v>120127500</v>
      </c>
      <c r="H829" s="2">
        <f t="shared" si="253"/>
        <v>23557002750</v>
      </c>
      <c r="I829">
        <f t="shared" si="254"/>
        <v>0.19999999999998863</v>
      </c>
      <c r="J829" t="str">
        <f t="shared" si="255"/>
        <v/>
      </c>
      <c r="L829">
        <f t="shared" si="256"/>
        <v>-0.19999999999998863</v>
      </c>
      <c r="M829">
        <f t="shared" si="257"/>
        <v>-0.19999999999998863</v>
      </c>
      <c r="N829">
        <f t="shared" si="258"/>
        <v>0.19999999999998863</v>
      </c>
      <c r="O829" s="2">
        <f t="shared" si="252"/>
        <v>5000</v>
      </c>
      <c r="P829" s="2">
        <f t="shared" si="259"/>
        <v>-999.99999999994316</v>
      </c>
      <c r="Q829" s="2">
        <f t="shared" si="260"/>
        <v>979500</v>
      </c>
      <c r="R829" s="2" t="str">
        <f t="shared" si="261"/>
        <v>uri</v>
      </c>
      <c r="S829" s="2" t="str">
        <f t="shared" si="262"/>
        <v>kai</v>
      </c>
      <c r="T829" s="2" t="str">
        <f t="shared" si="263"/>
        <v>uri</v>
      </c>
      <c r="U829" s="2">
        <f t="shared" si="264"/>
        <v>979500</v>
      </c>
      <c r="V829" s="2">
        <f t="shared" si="265"/>
        <v>1080</v>
      </c>
      <c r="W829" s="2" t="str">
        <f t="shared" si="266"/>
        <v/>
      </c>
      <c r="X829" s="2">
        <f t="shared" si="267"/>
        <v>156.72</v>
      </c>
      <c r="Y829" s="6">
        <f t="shared" si="268"/>
        <v>980500</v>
      </c>
      <c r="Z829" s="6">
        <f t="shared" si="269"/>
        <v>0</v>
      </c>
      <c r="AA829" s="4">
        <f>SUM(P829:$P$1480)+$Z$25</f>
        <v>1375500</v>
      </c>
      <c r="AB829" s="4">
        <f>SUM(V829:$W$1480)</f>
        <v>379894.91999999993</v>
      </c>
      <c r="AC829" s="4">
        <f t="shared" si="270"/>
        <v>395000</v>
      </c>
    </row>
    <row r="830" spans="1:29" x14ac:dyDescent="0.15">
      <c r="A830" s="22">
        <v>4</v>
      </c>
      <c r="B830" s="1">
        <v>41912</v>
      </c>
      <c r="C830">
        <v>198</v>
      </c>
      <c r="D830">
        <v>198.1</v>
      </c>
      <c r="E830">
        <v>194.5</v>
      </c>
      <c r="F830">
        <v>195.9</v>
      </c>
      <c r="G830">
        <v>210563100</v>
      </c>
      <c r="H830" s="2">
        <f t="shared" si="253"/>
        <v>41249311290</v>
      </c>
      <c r="I830">
        <f t="shared" si="254"/>
        <v>-2.7999999999999829</v>
      </c>
      <c r="J830" t="str">
        <f t="shared" si="255"/>
        <v>高値割、安値割</v>
      </c>
      <c r="L830">
        <f t="shared" si="256"/>
        <v>-2.7999999999999829</v>
      </c>
      <c r="M830">
        <f t="shared" si="257"/>
        <v>-2.7999999999999829</v>
      </c>
      <c r="N830">
        <f t="shared" si="258"/>
        <v>-2.7999999999999829</v>
      </c>
      <c r="O830" s="2">
        <f t="shared" si="252"/>
        <v>5000</v>
      </c>
      <c r="P830" s="2">
        <f t="shared" si="259"/>
        <v>-13999.999999999915</v>
      </c>
      <c r="Q830" s="2">
        <f t="shared" si="260"/>
        <v>993500</v>
      </c>
      <c r="R830" s="2" t="str">
        <f t="shared" si="261"/>
        <v>kai</v>
      </c>
      <c r="S830" s="2" t="str">
        <f t="shared" si="262"/>
        <v>kai</v>
      </c>
      <c r="T830" s="2" t="str">
        <f t="shared" si="263"/>
        <v>kai</v>
      </c>
      <c r="U830" s="2">
        <f t="shared" si="264"/>
        <v>993500</v>
      </c>
      <c r="V830" s="2">
        <f t="shared" si="265"/>
        <v>1080</v>
      </c>
      <c r="W830" s="2">
        <f t="shared" si="266"/>
        <v>158.96</v>
      </c>
      <c r="X830" s="2" t="str">
        <f t="shared" si="267"/>
        <v/>
      </c>
      <c r="Y830" s="6">
        <f t="shared" si="268"/>
        <v>979500</v>
      </c>
      <c r="Z830" s="6">
        <f t="shared" si="269"/>
        <v>0</v>
      </c>
      <c r="AA830" s="4">
        <f>SUM(P830:$P$1480)+$Z$25</f>
        <v>1376500</v>
      </c>
      <c r="AB830" s="4">
        <f>SUM(V830:$W$1480)</f>
        <v>378814.91999999993</v>
      </c>
      <c r="AC830" s="4">
        <f t="shared" si="270"/>
        <v>397000</v>
      </c>
    </row>
    <row r="831" spans="1:29" x14ac:dyDescent="0.15">
      <c r="A831" s="22">
        <v>4</v>
      </c>
      <c r="B831" s="1">
        <v>41911</v>
      </c>
      <c r="C831">
        <v>199.2</v>
      </c>
      <c r="D831">
        <v>199.4</v>
      </c>
      <c r="E831">
        <v>198.3</v>
      </c>
      <c r="F831">
        <v>198.7</v>
      </c>
      <c r="G831">
        <v>100712100</v>
      </c>
      <c r="H831" s="2">
        <f t="shared" si="253"/>
        <v>20011494270</v>
      </c>
      <c r="I831">
        <f t="shared" si="254"/>
        <v>0.19999999999998863</v>
      </c>
      <c r="J831" t="str">
        <f t="shared" si="255"/>
        <v/>
      </c>
      <c r="L831">
        <f t="shared" si="256"/>
        <v>-0.19999999999998863</v>
      </c>
      <c r="M831">
        <f t="shared" si="257"/>
        <v>-0.19999999999998863</v>
      </c>
      <c r="N831">
        <f t="shared" si="258"/>
        <v>0.19999999999998863</v>
      </c>
      <c r="O831" s="2">
        <f t="shared" si="252"/>
        <v>5000</v>
      </c>
      <c r="P831" s="2">
        <f t="shared" si="259"/>
        <v>-999.99999999994316</v>
      </c>
      <c r="Q831" s="2">
        <f t="shared" si="260"/>
        <v>992500</v>
      </c>
      <c r="R831" s="2" t="str">
        <f t="shared" si="261"/>
        <v>uri</v>
      </c>
      <c r="S831" s="2" t="str">
        <f t="shared" si="262"/>
        <v>kai</v>
      </c>
      <c r="T831" s="2" t="str">
        <f t="shared" si="263"/>
        <v>uri</v>
      </c>
      <c r="U831" s="2">
        <f t="shared" si="264"/>
        <v>992500</v>
      </c>
      <c r="V831" s="2">
        <f t="shared" si="265"/>
        <v>1080</v>
      </c>
      <c r="W831" s="2" t="str">
        <f t="shared" si="266"/>
        <v/>
      </c>
      <c r="X831" s="2">
        <f t="shared" si="267"/>
        <v>158.80000000000001</v>
      </c>
      <c r="Y831" s="6">
        <f t="shared" si="268"/>
        <v>993500</v>
      </c>
      <c r="Z831" s="6">
        <f t="shared" si="269"/>
        <v>0</v>
      </c>
      <c r="AA831" s="4">
        <f>SUM(P831:$P$1480)+$Z$25</f>
        <v>1390499.9999999998</v>
      </c>
      <c r="AB831" s="4">
        <f>SUM(V831:$W$1480)</f>
        <v>377575.95999999996</v>
      </c>
      <c r="AC831" s="4">
        <f t="shared" si="270"/>
        <v>396999.99999999977</v>
      </c>
    </row>
    <row r="832" spans="1:29" x14ac:dyDescent="0.15">
      <c r="A832" s="22">
        <v>4</v>
      </c>
      <c r="B832" s="1">
        <v>41908</v>
      </c>
      <c r="C832">
        <v>198</v>
      </c>
      <c r="D832">
        <v>199.7</v>
      </c>
      <c r="E832">
        <v>197.7</v>
      </c>
      <c r="F832">
        <v>198.5</v>
      </c>
      <c r="G832">
        <v>191248000</v>
      </c>
      <c r="H832" s="2">
        <f t="shared" si="253"/>
        <v>37962728000</v>
      </c>
      <c r="I832">
        <f t="shared" si="254"/>
        <v>-4.5</v>
      </c>
      <c r="J832" t="str">
        <f t="shared" si="255"/>
        <v>高値割、安値割</v>
      </c>
      <c r="L832">
        <f t="shared" si="256"/>
        <v>-4.5</v>
      </c>
      <c r="M832">
        <f t="shared" si="257"/>
        <v>-4.5</v>
      </c>
      <c r="N832">
        <f t="shared" si="258"/>
        <v>4.5</v>
      </c>
      <c r="O832" s="2">
        <f t="shared" si="252"/>
        <v>5000</v>
      </c>
      <c r="P832" s="2">
        <f t="shared" si="259"/>
        <v>-22500</v>
      </c>
      <c r="Q832" s="2">
        <f t="shared" si="260"/>
        <v>1015000</v>
      </c>
      <c r="R832" s="2" t="str">
        <f t="shared" si="261"/>
        <v>kai</v>
      </c>
      <c r="S832" s="2" t="str">
        <f t="shared" si="262"/>
        <v>uri</v>
      </c>
      <c r="T832" s="2" t="str">
        <f t="shared" si="263"/>
        <v>kai</v>
      </c>
      <c r="U832" s="2" t="str">
        <f t="shared" si="264"/>
        <v/>
      </c>
      <c r="V832" s="2" t="str">
        <f t="shared" si="265"/>
        <v/>
      </c>
      <c r="W832" s="2">
        <f t="shared" si="266"/>
        <v>81.2</v>
      </c>
      <c r="X832" s="2" t="str">
        <f t="shared" si="267"/>
        <v/>
      </c>
      <c r="Y832" s="6">
        <f t="shared" si="268"/>
        <v>992500</v>
      </c>
      <c r="Z832" s="6">
        <f t="shared" si="269"/>
        <v>0</v>
      </c>
      <c r="AA832" s="4">
        <f>SUM(P832:$P$1480)+$Z$25</f>
        <v>1391499.9999999998</v>
      </c>
      <c r="AB832" s="4">
        <f>SUM(V832:$W$1480)</f>
        <v>376495.95999999996</v>
      </c>
      <c r="AC832" s="4">
        <f t="shared" si="270"/>
        <v>398999.99999999977</v>
      </c>
    </row>
    <row r="833" spans="1:29" x14ac:dyDescent="0.15">
      <c r="A833" s="22">
        <v>4</v>
      </c>
      <c r="B833" s="1">
        <v>41907</v>
      </c>
      <c r="C833">
        <v>201.1</v>
      </c>
      <c r="D833">
        <v>203.2</v>
      </c>
      <c r="E833">
        <v>200.9</v>
      </c>
      <c r="F833">
        <v>203</v>
      </c>
      <c r="G833">
        <v>208238300</v>
      </c>
      <c r="H833" s="2">
        <f t="shared" si="253"/>
        <v>42272374900</v>
      </c>
      <c r="I833">
        <f t="shared" si="254"/>
        <v>2.9000000000000057</v>
      </c>
      <c r="J833" t="str">
        <f t="shared" si="255"/>
        <v>高値超、安値超</v>
      </c>
      <c r="L833">
        <f t="shared" si="256"/>
        <v>2.9000000000000057</v>
      </c>
      <c r="M833">
        <f t="shared" si="257"/>
        <v>2.9000000000000057</v>
      </c>
      <c r="N833">
        <f t="shared" si="258"/>
        <v>2.9000000000000057</v>
      </c>
      <c r="O833" s="2">
        <f t="shared" si="252"/>
        <v>5000</v>
      </c>
      <c r="P833" s="2">
        <f t="shared" si="259"/>
        <v>14500.000000000029</v>
      </c>
      <c r="Q833" s="2">
        <f t="shared" si="260"/>
        <v>1000500</v>
      </c>
      <c r="R833" s="2" t="str">
        <f t="shared" si="261"/>
        <v>kai</v>
      </c>
      <c r="S833" s="2" t="str">
        <f t="shared" si="262"/>
        <v>kai</v>
      </c>
      <c r="T833" s="2" t="str">
        <f t="shared" si="263"/>
        <v>kai</v>
      </c>
      <c r="U833" s="2">
        <f t="shared" si="264"/>
        <v>1000500</v>
      </c>
      <c r="V833" s="2">
        <f t="shared" si="265"/>
        <v>1512</v>
      </c>
      <c r="W833" s="2">
        <f t="shared" si="266"/>
        <v>160.08000000000001</v>
      </c>
      <c r="X833" s="2" t="str">
        <f t="shared" si="267"/>
        <v/>
      </c>
      <c r="Y833" s="6">
        <f t="shared" si="268"/>
        <v>1015000</v>
      </c>
      <c r="Z833" s="6">
        <f t="shared" si="269"/>
        <v>0</v>
      </c>
      <c r="AA833" s="4">
        <f>SUM(P833:$P$1480)+$Z$25</f>
        <v>1413999.9999999998</v>
      </c>
      <c r="AB833" s="4">
        <f>SUM(V833:$W$1480)</f>
        <v>376414.75999999995</v>
      </c>
      <c r="AC833" s="4">
        <f t="shared" si="270"/>
        <v>398999.99999999977</v>
      </c>
    </row>
    <row r="834" spans="1:29" x14ac:dyDescent="0.15">
      <c r="A834" s="22">
        <v>4</v>
      </c>
      <c r="B834" s="1">
        <v>41906</v>
      </c>
      <c r="C834">
        <v>200</v>
      </c>
      <c r="D834">
        <v>200.3</v>
      </c>
      <c r="E834">
        <v>199.8</v>
      </c>
      <c r="F834">
        <v>200.1</v>
      </c>
      <c r="G834">
        <v>168301600</v>
      </c>
      <c r="H834" s="2">
        <f t="shared" si="253"/>
        <v>33677150160</v>
      </c>
      <c r="I834">
        <f t="shared" si="254"/>
        <v>-0.5</v>
      </c>
      <c r="J834" t="str">
        <f t="shared" si="255"/>
        <v/>
      </c>
      <c r="L834">
        <f t="shared" si="256"/>
        <v>0.5</v>
      </c>
      <c r="M834">
        <f t="shared" si="257"/>
        <v>0.5</v>
      </c>
      <c r="N834">
        <f t="shared" si="258"/>
        <v>-0.5</v>
      </c>
      <c r="O834" s="2">
        <f t="shared" si="252"/>
        <v>5000</v>
      </c>
      <c r="P834" s="2">
        <f t="shared" si="259"/>
        <v>2500</v>
      </c>
      <c r="Q834" s="2">
        <f t="shared" si="260"/>
        <v>1003000</v>
      </c>
      <c r="R834" s="2" t="str">
        <f t="shared" si="261"/>
        <v>uri</v>
      </c>
      <c r="S834" s="2" t="str">
        <f t="shared" si="262"/>
        <v>kai</v>
      </c>
      <c r="T834" s="2" t="str">
        <f t="shared" si="263"/>
        <v>uri</v>
      </c>
      <c r="U834" s="2">
        <f t="shared" si="264"/>
        <v>1003000</v>
      </c>
      <c r="V834" s="2">
        <f t="shared" si="265"/>
        <v>1512</v>
      </c>
      <c r="W834" s="2" t="str">
        <f t="shared" si="266"/>
        <v/>
      </c>
      <c r="X834" s="2">
        <f t="shared" si="267"/>
        <v>160.47999999999999</v>
      </c>
      <c r="Y834" s="6">
        <f t="shared" si="268"/>
        <v>1000500</v>
      </c>
      <c r="Z834" s="6">
        <f t="shared" si="269"/>
        <v>0</v>
      </c>
      <c r="AA834" s="4">
        <f>SUM(P834:$P$1480)+$Z$25</f>
        <v>1399499.9999999998</v>
      </c>
      <c r="AB834" s="4">
        <f>SUM(V834:$W$1480)</f>
        <v>374742.68</v>
      </c>
      <c r="AC834" s="4">
        <f t="shared" si="270"/>
        <v>398999.99999999977</v>
      </c>
    </row>
    <row r="835" spans="1:29" x14ac:dyDescent="0.15">
      <c r="A835" s="22">
        <v>4</v>
      </c>
      <c r="B835" s="1">
        <v>41904</v>
      </c>
      <c r="C835">
        <v>200.5</v>
      </c>
      <c r="D835">
        <v>201</v>
      </c>
      <c r="E835">
        <v>199.8</v>
      </c>
      <c r="F835">
        <v>200.6</v>
      </c>
      <c r="G835">
        <v>168391400</v>
      </c>
      <c r="H835" s="2">
        <f t="shared" si="253"/>
        <v>33779314840</v>
      </c>
      <c r="I835">
        <f t="shared" si="254"/>
        <v>-9.9999999999994316E-2</v>
      </c>
      <c r="J835" t="str">
        <f t="shared" si="255"/>
        <v>高値割、安値割</v>
      </c>
      <c r="L835">
        <f t="shared" si="256"/>
        <v>-9.9999999999994316E-2</v>
      </c>
      <c r="M835">
        <f t="shared" si="257"/>
        <v>-9.9999999999994316E-2</v>
      </c>
      <c r="N835">
        <f t="shared" si="258"/>
        <v>9.9999999999994316E-2</v>
      </c>
      <c r="O835" s="2">
        <f t="shared" si="252"/>
        <v>5000</v>
      </c>
      <c r="P835" s="2">
        <f t="shared" si="259"/>
        <v>-499.99999999997158</v>
      </c>
      <c r="Q835" s="2">
        <f t="shared" si="260"/>
        <v>1003500</v>
      </c>
      <c r="R835" s="2" t="str">
        <f t="shared" si="261"/>
        <v>kai</v>
      </c>
      <c r="S835" s="2" t="str">
        <f t="shared" si="262"/>
        <v>uri</v>
      </c>
      <c r="T835" s="2" t="str">
        <f t="shared" si="263"/>
        <v>kai</v>
      </c>
      <c r="U835" s="2" t="str">
        <f t="shared" si="264"/>
        <v/>
      </c>
      <c r="V835" s="2" t="str">
        <f t="shared" si="265"/>
        <v/>
      </c>
      <c r="W835" s="2">
        <f t="shared" si="266"/>
        <v>80.28</v>
      </c>
      <c r="X835" s="2" t="str">
        <f t="shared" si="267"/>
        <v/>
      </c>
      <c r="Y835" s="6">
        <f t="shared" si="268"/>
        <v>1003000</v>
      </c>
      <c r="Z835" s="6">
        <f t="shared" si="269"/>
        <v>0</v>
      </c>
      <c r="AA835" s="4">
        <f>SUM(P835:$P$1480)+$Z$25</f>
        <v>1396999.9999999998</v>
      </c>
      <c r="AB835" s="4">
        <f>SUM(V835:$W$1480)</f>
        <v>373230.68</v>
      </c>
      <c r="AC835" s="4">
        <f t="shared" si="270"/>
        <v>393999.99999999977</v>
      </c>
    </row>
    <row r="836" spans="1:29" x14ac:dyDescent="0.15">
      <c r="A836" s="22">
        <v>4</v>
      </c>
      <c r="B836" s="1">
        <v>41901</v>
      </c>
      <c r="C836">
        <v>200.7</v>
      </c>
      <c r="D836">
        <v>201.1</v>
      </c>
      <c r="E836">
        <v>200.1</v>
      </c>
      <c r="F836">
        <v>200.7</v>
      </c>
      <c r="G836">
        <v>180875800</v>
      </c>
      <c r="H836" s="2">
        <f t="shared" si="253"/>
        <v>36301773060</v>
      </c>
      <c r="I836">
        <f t="shared" si="254"/>
        <v>1</v>
      </c>
      <c r="J836" t="str">
        <f t="shared" si="255"/>
        <v>高値超、安値超</v>
      </c>
      <c r="L836">
        <f t="shared" si="256"/>
        <v>1</v>
      </c>
      <c r="M836">
        <f t="shared" si="257"/>
        <v>1</v>
      </c>
      <c r="N836">
        <f t="shared" si="258"/>
        <v>1</v>
      </c>
      <c r="O836" s="2">
        <f t="shared" si="252"/>
        <v>5000</v>
      </c>
      <c r="P836" s="2">
        <f t="shared" si="259"/>
        <v>5000</v>
      </c>
      <c r="Q836" s="2">
        <f t="shared" si="260"/>
        <v>998500</v>
      </c>
      <c r="R836" s="2" t="str">
        <f t="shared" si="261"/>
        <v>kai</v>
      </c>
      <c r="S836" s="2" t="str">
        <f t="shared" si="262"/>
        <v>kai</v>
      </c>
      <c r="T836" s="2" t="str">
        <f t="shared" si="263"/>
        <v>kai</v>
      </c>
      <c r="U836" s="2">
        <f t="shared" si="264"/>
        <v>998500</v>
      </c>
      <c r="V836" s="2">
        <f t="shared" si="265"/>
        <v>1080</v>
      </c>
      <c r="W836" s="2">
        <f t="shared" si="266"/>
        <v>159.76</v>
      </c>
      <c r="X836" s="2" t="str">
        <f t="shared" si="267"/>
        <v/>
      </c>
      <c r="Y836" s="6">
        <f t="shared" si="268"/>
        <v>1003500</v>
      </c>
      <c r="Z836" s="6">
        <f t="shared" si="269"/>
        <v>0</v>
      </c>
      <c r="AA836" s="4">
        <f>SUM(P836:$P$1480)+$Z$25</f>
        <v>1397499.9999999998</v>
      </c>
      <c r="AB836" s="4">
        <f>SUM(V836:$W$1480)</f>
        <v>373150.39999999997</v>
      </c>
      <c r="AC836" s="4">
        <f t="shared" si="270"/>
        <v>393999.99999999977</v>
      </c>
    </row>
    <row r="837" spans="1:29" x14ac:dyDescent="0.15">
      <c r="A837" s="22">
        <v>4</v>
      </c>
      <c r="B837" s="1">
        <v>41900</v>
      </c>
      <c r="C837">
        <v>200.6</v>
      </c>
      <c r="D837">
        <v>200.7</v>
      </c>
      <c r="E837">
        <v>199.7</v>
      </c>
      <c r="F837">
        <v>199.7</v>
      </c>
      <c r="G837">
        <v>133161500</v>
      </c>
      <c r="H837" s="2">
        <f t="shared" si="253"/>
        <v>26592351550</v>
      </c>
      <c r="I837">
        <f t="shared" si="254"/>
        <v>0.69999999999998863</v>
      </c>
      <c r="J837" t="str">
        <f t="shared" si="255"/>
        <v/>
      </c>
      <c r="L837">
        <f t="shared" si="256"/>
        <v>-0.69999999999998863</v>
      </c>
      <c r="M837">
        <f t="shared" si="257"/>
        <v>-0.69999999999998863</v>
      </c>
      <c r="N837">
        <f t="shared" si="258"/>
        <v>0.69999999999998863</v>
      </c>
      <c r="O837" s="2">
        <f t="shared" si="252"/>
        <v>5000</v>
      </c>
      <c r="P837" s="2">
        <f t="shared" si="259"/>
        <v>-3499.9999999999432</v>
      </c>
      <c r="Q837" s="2">
        <f t="shared" si="260"/>
        <v>995000</v>
      </c>
      <c r="R837" s="2" t="str">
        <f t="shared" si="261"/>
        <v>uri</v>
      </c>
      <c r="S837" s="2" t="str">
        <f t="shared" si="262"/>
        <v>kai</v>
      </c>
      <c r="T837" s="2" t="str">
        <f t="shared" si="263"/>
        <v>uri</v>
      </c>
      <c r="U837" s="2" t="str">
        <f t="shared" si="264"/>
        <v/>
      </c>
      <c r="V837" s="2" t="str">
        <f t="shared" si="265"/>
        <v/>
      </c>
      <c r="W837" s="2" t="str">
        <f t="shared" si="266"/>
        <v/>
      </c>
      <c r="X837" s="2">
        <f t="shared" si="267"/>
        <v>79.599999999999994</v>
      </c>
      <c r="Y837" s="6">
        <f t="shared" si="268"/>
        <v>998500</v>
      </c>
      <c r="Z837" s="6">
        <f t="shared" si="269"/>
        <v>0</v>
      </c>
      <c r="AA837" s="4">
        <f>SUM(P837:$P$1480)+$Z$25</f>
        <v>1392499.9999999998</v>
      </c>
      <c r="AB837" s="4">
        <f>SUM(V837:$W$1480)</f>
        <v>371910.63999999996</v>
      </c>
      <c r="AC837" s="4">
        <f t="shared" si="270"/>
        <v>393999.99999999977</v>
      </c>
    </row>
    <row r="838" spans="1:29" x14ac:dyDescent="0.15">
      <c r="A838" s="22">
        <v>4</v>
      </c>
      <c r="B838" s="1">
        <v>41899</v>
      </c>
      <c r="C838">
        <v>201.1</v>
      </c>
      <c r="D838">
        <v>201.5</v>
      </c>
      <c r="E838">
        <v>199</v>
      </c>
      <c r="F838">
        <v>199</v>
      </c>
      <c r="G838">
        <v>148303000</v>
      </c>
      <c r="H838" s="2">
        <f t="shared" si="253"/>
        <v>29512297000</v>
      </c>
      <c r="I838">
        <f t="shared" si="254"/>
        <v>-2.4000000000000057</v>
      </c>
      <c r="J838" t="str">
        <f t="shared" si="255"/>
        <v>高値割、安値割</v>
      </c>
      <c r="L838">
        <f t="shared" si="256"/>
        <v>2.4000000000000057</v>
      </c>
      <c r="M838">
        <f t="shared" si="257"/>
        <v>2.4000000000000057</v>
      </c>
      <c r="N838">
        <f t="shared" si="258"/>
        <v>-2.4000000000000057</v>
      </c>
      <c r="O838" s="2">
        <f t="shared" si="252"/>
        <v>5000</v>
      </c>
      <c r="P838" s="2">
        <f t="shared" si="259"/>
        <v>12000.000000000029</v>
      </c>
      <c r="Q838" s="2">
        <f t="shared" si="260"/>
        <v>1007000</v>
      </c>
      <c r="R838" s="2" t="str">
        <f t="shared" si="261"/>
        <v>uri</v>
      </c>
      <c r="S838" s="2" t="str">
        <f t="shared" si="262"/>
        <v>kai</v>
      </c>
      <c r="T838" s="2" t="str">
        <f t="shared" si="263"/>
        <v>uri</v>
      </c>
      <c r="U838" s="2">
        <f t="shared" si="264"/>
        <v>1007000</v>
      </c>
      <c r="V838" s="2">
        <f t="shared" si="265"/>
        <v>1512</v>
      </c>
      <c r="W838" s="2" t="str">
        <f t="shared" si="266"/>
        <v/>
      </c>
      <c r="X838" s="2">
        <f t="shared" si="267"/>
        <v>161.12</v>
      </c>
      <c r="Y838" s="6">
        <f t="shared" si="268"/>
        <v>995000</v>
      </c>
      <c r="Z838" s="6">
        <f t="shared" si="269"/>
        <v>0</v>
      </c>
      <c r="AA838" s="4">
        <f>SUM(P838:$P$1480)+$Z$25</f>
        <v>1395999.9999999995</v>
      </c>
      <c r="AB838" s="4">
        <f>SUM(V838:$W$1480)</f>
        <v>371910.63999999996</v>
      </c>
      <c r="AC838" s="4">
        <f t="shared" si="270"/>
        <v>400999.99999999953</v>
      </c>
    </row>
    <row r="839" spans="1:29" x14ac:dyDescent="0.15">
      <c r="A839" s="22">
        <v>4</v>
      </c>
      <c r="B839" s="1">
        <v>41898</v>
      </c>
      <c r="C839">
        <v>203.9</v>
      </c>
      <c r="D839">
        <v>203.9</v>
      </c>
      <c r="E839">
        <v>201.1</v>
      </c>
      <c r="F839">
        <v>201.4</v>
      </c>
      <c r="G839">
        <v>148167400</v>
      </c>
      <c r="H839" s="2">
        <f t="shared" si="253"/>
        <v>29840914360</v>
      </c>
      <c r="I839">
        <f t="shared" si="254"/>
        <v>-2.7999999999999829</v>
      </c>
      <c r="J839" t="str">
        <f t="shared" si="255"/>
        <v>高値割、安値割</v>
      </c>
      <c r="L839">
        <f t="shared" si="256"/>
        <v>-2.7999999999999829</v>
      </c>
      <c r="M839">
        <f t="shared" si="257"/>
        <v>-2.7999999999999829</v>
      </c>
      <c r="N839">
        <f t="shared" si="258"/>
        <v>-2.7999999999999829</v>
      </c>
      <c r="O839" s="2">
        <f t="shared" si="252"/>
        <v>5000</v>
      </c>
      <c r="P839" s="2">
        <f t="shared" si="259"/>
        <v>-13999.999999999915</v>
      </c>
      <c r="Q839" s="2">
        <f t="shared" si="260"/>
        <v>1021000</v>
      </c>
      <c r="R839" s="2" t="str">
        <f t="shared" si="261"/>
        <v>kai</v>
      </c>
      <c r="S839" s="2" t="str">
        <f t="shared" si="262"/>
        <v>kai</v>
      </c>
      <c r="T839" s="2" t="str">
        <f t="shared" si="263"/>
        <v>kai</v>
      </c>
      <c r="U839" s="2" t="str">
        <f t="shared" si="264"/>
        <v/>
      </c>
      <c r="V839" s="2" t="str">
        <f t="shared" si="265"/>
        <v/>
      </c>
      <c r="W839" s="2">
        <f t="shared" si="266"/>
        <v>81.680000000000007</v>
      </c>
      <c r="X839" s="2" t="str">
        <f t="shared" si="267"/>
        <v/>
      </c>
      <c r="Y839" s="6">
        <f t="shared" si="268"/>
        <v>1007000</v>
      </c>
      <c r="Z839" s="6">
        <f t="shared" si="269"/>
        <v>0</v>
      </c>
      <c r="AA839" s="4">
        <f>SUM(P839:$P$1480)+$Z$25</f>
        <v>1383999.9999999995</v>
      </c>
      <c r="AB839" s="4">
        <f>SUM(V839:$W$1480)</f>
        <v>370398.64000000007</v>
      </c>
      <c r="AC839" s="4">
        <f t="shared" si="270"/>
        <v>376999.99999999953</v>
      </c>
    </row>
    <row r="840" spans="1:29" x14ac:dyDescent="0.15">
      <c r="A840" s="22">
        <v>4</v>
      </c>
      <c r="B840" s="1">
        <v>41894</v>
      </c>
      <c r="C840">
        <v>204.1</v>
      </c>
      <c r="D840">
        <v>204.3</v>
      </c>
      <c r="E840">
        <v>203.7</v>
      </c>
      <c r="F840">
        <v>204.2</v>
      </c>
      <c r="G840">
        <v>153359200</v>
      </c>
      <c r="H840" s="2">
        <f t="shared" si="253"/>
        <v>31315948640</v>
      </c>
      <c r="I840">
        <f t="shared" si="254"/>
        <v>0.39999999999997726</v>
      </c>
      <c r="J840" t="str">
        <f t="shared" si="255"/>
        <v/>
      </c>
      <c r="L840">
        <f t="shared" si="256"/>
        <v>0.39999999999997726</v>
      </c>
      <c r="M840">
        <f t="shared" si="257"/>
        <v>0.39999999999997726</v>
      </c>
      <c r="N840">
        <f t="shared" si="258"/>
        <v>-0.39999999999997726</v>
      </c>
      <c r="O840" s="2">
        <f t="shared" si="252"/>
        <v>5000</v>
      </c>
      <c r="P840" s="2">
        <f t="shared" si="259"/>
        <v>1999.9999999998863</v>
      </c>
      <c r="Q840" s="2">
        <f t="shared" si="260"/>
        <v>1019000</v>
      </c>
      <c r="R840" s="2" t="str">
        <f t="shared" si="261"/>
        <v>kai</v>
      </c>
      <c r="S840" s="2" t="str">
        <f t="shared" si="262"/>
        <v>uri</v>
      </c>
      <c r="T840" s="2" t="str">
        <f t="shared" si="263"/>
        <v>kai</v>
      </c>
      <c r="U840" s="2">
        <f t="shared" si="264"/>
        <v>1019000</v>
      </c>
      <c r="V840" s="2">
        <f t="shared" si="265"/>
        <v>1512</v>
      </c>
      <c r="W840" s="2">
        <f t="shared" si="266"/>
        <v>163.04</v>
      </c>
      <c r="X840" s="2" t="str">
        <f t="shared" si="267"/>
        <v/>
      </c>
      <c r="Y840" s="6">
        <f t="shared" si="268"/>
        <v>1021000</v>
      </c>
      <c r="Z840" s="6">
        <f t="shared" si="269"/>
        <v>0</v>
      </c>
      <c r="AA840" s="4">
        <f>SUM(P840:$P$1480)+$Z$25</f>
        <v>1397999.9999999995</v>
      </c>
      <c r="AB840" s="4">
        <f>SUM(V840:$W$1480)</f>
        <v>370316.96</v>
      </c>
      <c r="AC840" s="4">
        <f t="shared" si="270"/>
        <v>376999.99999999953</v>
      </c>
    </row>
    <row r="841" spans="1:29" x14ac:dyDescent="0.15">
      <c r="A841" s="22">
        <v>4</v>
      </c>
      <c r="B841" s="1">
        <v>41893</v>
      </c>
      <c r="C841">
        <v>203.7</v>
      </c>
      <c r="D841">
        <v>204.3</v>
      </c>
      <c r="E841">
        <v>203.4</v>
      </c>
      <c r="F841">
        <v>203.8</v>
      </c>
      <c r="G841">
        <v>113507800</v>
      </c>
      <c r="H841" s="2">
        <f t="shared" si="253"/>
        <v>23132889640</v>
      </c>
      <c r="I841">
        <f t="shared" si="254"/>
        <v>0.90000000000000568</v>
      </c>
      <c r="J841" t="str">
        <f t="shared" si="255"/>
        <v>高値超、安値超</v>
      </c>
      <c r="L841">
        <f t="shared" si="256"/>
        <v>-0.90000000000000568</v>
      </c>
      <c r="M841">
        <f t="shared" si="257"/>
        <v>-0.90000000000000568</v>
      </c>
      <c r="N841">
        <f t="shared" si="258"/>
        <v>0.90000000000000568</v>
      </c>
      <c r="O841" s="2">
        <f t="shared" si="252"/>
        <v>5000</v>
      </c>
      <c r="P841" s="2">
        <f t="shared" si="259"/>
        <v>-4500.0000000000282</v>
      </c>
      <c r="Q841" s="2">
        <f t="shared" si="260"/>
        <v>1014500</v>
      </c>
      <c r="R841" s="2" t="str">
        <f t="shared" si="261"/>
        <v>uri</v>
      </c>
      <c r="S841" s="2" t="str">
        <f t="shared" si="262"/>
        <v>kai</v>
      </c>
      <c r="T841" s="2" t="str">
        <f t="shared" si="263"/>
        <v>uri</v>
      </c>
      <c r="U841" s="2">
        <f t="shared" si="264"/>
        <v>1014500</v>
      </c>
      <c r="V841" s="2">
        <f t="shared" si="265"/>
        <v>1512</v>
      </c>
      <c r="W841" s="2" t="str">
        <f t="shared" si="266"/>
        <v/>
      </c>
      <c r="X841" s="2">
        <f t="shared" si="267"/>
        <v>162.32</v>
      </c>
      <c r="Y841" s="6">
        <f t="shared" si="268"/>
        <v>1019000</v>
      </c>
      <c r="Z841" s="6">
        <f t="shared" si="269"/>
        <v>0</v>
      </c>
      <c r="AA841" s="4">
        <f>SUM(P841:$P$1480)+$Z$25</f>
        <v>1395999.9999999995</v>
      </c>
      <c r="AB841" s="4">
        <f>SUM(V841:$W$1480)</f>
        <v>368641.92</v>
      </c>
      <c r="AC841" s="4">
        <f t="shared" si="270"/>
        <v>376999.99999999953</v>
      </c>
    </row>
    <row r="842" spans="1:29" x14ac:dyDescent="0.15">
      <c r="A842" s="22">
        <v>4</v>
      </c>
      <c r="B842" s="1">
        <v>41892</v>
      </c>
      <c r="C842">
        <v>201.7</v>
      </c>
      <c r="D842">
        <v>202.9</v>
      </c>
      <c r="E842">
        <v>201.6</v>
      </c>
      <c r="F842">
        <v>202.9</v>
      </c>
      <c r="G842">
        <v>77391400</v>
      </c>
      <c r="H842" s="2">
        <f t="shared" si="253"/>
        <v>15702715060</v>
      </c>
      <c r="I842">
        <f t="shared" si="254"/>
        <v>0.90000000000000568</v>
      </c>
      <c r="J842" t="str">
        <f t="shared" si="255"/>
        <v>高値割、安値割</v>
      </c>
      <c r="L842">
        <f t="shared" si="256"/>
        <v>0.90000000000000568</v>
      </c>
      <c r="M842">
        <f t="shared" si="257"/>
        <v>0.90000000000000568</v>
      </c>
      <c r="N842">
        <f t="shared" si="258"/>
        <v>-0.90000000000000568</v>
      </c>
      <c r="O842" s="2">
        <f t="shared" si="252"/>
        <v>5000</v>
      </c>
      <c r="P842" s="2">
        <f t="shared" si="259"/>
        <v>4500.0000000000282</v>
      </c>
      <c r="Q842" s="2">
        <f t="shared" si="260"/>
        <v>1010000</v>
      </c>
      <c r="R842" s="2" t="str">
        <f t="shared" si="261"/>
        <v>kai</v>
      </c>
      <c r="S842" s="2" t="str">
        <f t="shared" si="262"/>
        <v>uri</v>
      </c>
      <c r="T842" s="2" t="str">
        <f t="shared" si="263"/>
        <v>kai</v>
      </c>
      <c r="U842" s="2">
        <f t="shared" si="264"/>
        <v>1010000</v>
      </c>
      <c r="V842" s="2">
        <f t="shared" si="265"/>
        <v>1512</v>
      </c>
      <c r="W842" s="2">
        <f t="shared" si="266"/>
        <v>161.6</v>
      </c>
      <c r="X842" s="2" t="str">
        <f t="shared" si="267"/>
        <v/>
      </c>
      <c r="Y842" s="6">
        <f t="shared" si="268"/>
        <v>1014500</v>
      </c>
      <c r="Z842" s="6">
        <f t="shared" si="269"/>
        <v>0</v>
      </c>
      <c r="AA842" s="4">
        <f>SUM(P842:$P$1480)+$Z$25</f>
        <v>1400499.9999999995</v>
      </c>
      <c r="AB842" s="4">
        <f>SUM(V842:$W$1480)</f>
        <v>367129.92000000004</v>
      </c>
      <c r="AC842" s="4">
        <f t="shared" si="270"/>
        <v>385999.99999999953</v>
      </c>
    </row>
    <row r="843" spans="1:29" x14ac:dyDescent="0.15">
      <c r="A843" s="22">
        <v>4</v>
      </c>
      <c r="B843" s="1">
        <v>41891</v>
      </c>
      <c r="C843">
        <v>203.5</v>
      </c>
      <c r="D843">
        <v>203.8</v>
      </c>
      <c r="E843">
        <v>202</v>
      </c>
      <c r="F843">
        <v>202</v>
      </c>
      <c r="G843">
        <v>88634800</v>
      </c>
      <c r="H843" s="2">
        <f t="shared" si="253"/>
        <v>17904229600</v>
      </c>
      <c r="I843">
        <f t="shared" si="254"/>
        <v>-0.40000000000000568</v>
      </c>
      <c r="J843" t="str">
        <f t="shared" si="255"/>
        <v>高値超、安値超</v>
      </c>
      <c r="L843">
        <f t="shared" si="256"/>
        <v>0.40000000000000568</v>
      </c>
      <c r="M843">
        <f t="shared" si="257"/>
        <v>0.40000000000000568</v>
      </c>
      <c r="N843">
        <f t="shared" si="258"/>
        <v>-0.40000000000000568</v>
      </c>
      <c r="O843" s="2">
        <f t="shared" si="252"/>
        <v>5000</v>
      </c>
      <c r="P843" s="2">
        <f t="shared" si="259"/>
        <v>2000.0000000000284</v>
      </c>
      <c r="Q843" s="2">
        <f t="shared" si="260"/>
        <v>1012000</v>
      </c>
      <c r="R843" s="2" t="str">
        <f t="shared" si="261"/>
        <v>uri</v>
      </c>
      <c r="S843" s="2" t="str">
        <f t="shared" si="262"/>
        <v>kai</v>
      </c>
      <c r="T843" s="2" t="str">
        <f t="shared" si="263"/>
        <v>uri</v>
      </c>
      <c r="U843" s="2" t="str">
        <f t="shared" si="264"/>
        <v/>
      </c>
      <c r="V843" s="2" t="str">
        <f t="shared" si="265"/>
        <v/>
      </c>
      <c r="W843" s="2" t="str">
        <f t="shared" si="266"/>
        <v/>
      </c>
      <c r="X843" s="2">
        <f t="shared" si="267"/>
        <v>80.959999999999994</v>
      </c>
      <c r="Y843" s="6">
        <f t="shared" si="268"/>
        <v>1010000</v>
      </c>
      <c r="Z843" s="6">
        <f t="shared" si="269"/>
        <v>0</v>
      </c>
      <c r="AA843" s="4">
        <f>SUM(P843:$P$1480)+$Z$25</f>
        <v>1395999.9999999995</v>
      </c>
      <c r="AB843" s="4">
        <f>SUM(V843:$W$1480)</f>
        <v>365456.32000000007</v>
      </c>
      <c r="AC843" s="4">
        <f t="shared" si="270"/>
        <v>385999.99999999953</v>
      </c>
    </row>
    <row r="844" spans="1:29" x14ac:dyDescent="0.15">
      <c r="A844" s="22">
        <v>4</v>
      </c>
      <c r="B844" s="1">
        <v>41890</v>
      </c>
      <c r="C844">
        <v>202.7</v>
      </c>
      <c r="D844">
        <v>202.7</v>
      </c>
      <c r="E844">
        <v>201.3</v>
      </c>
      <c r="F844">
        <v>202.4</v>
      </c>
      <c r="G844">
        <v>72831000</v>
      </c>
      <c r="H844" s="2">
        <f t="shared" si="253"/>
        <v>14740994400</v>
      </c>
      <c r="I844">
        <f t="shared" si="254"/>
        <v>0.70000000000001705</v>
      </c>
      <c r="J844" t="str">
        <f t="shared" si="255"/>
        <v>高値割、安値割</v>
      </c>
      <c r="L844">
        <f t="shared" si="256"/>
        <v>-0.70000000000001705</v>
      </c>
      <c r="M844">
        <f t="shared" si="257"/>
        <v>-0.70000000000001705</v>
      </c>
      <c r="N844">
        <f t="shared" si="258"/>
        <v>0.70000000000001705</v>
      </c>
      <c r="O844" s="2">
        <f t="shared" si="252"/>
        <v>5000</v>
      </c>
      <c r="P844" s="2">
        <f t="shared" si="259"/>
        <v>-3500.0000000000855</v>
      </c>
      <c r="Q844" s="2">
        <f t="shared" si="260"/>
        <v>1008500</v>
      </c>
      <c r="R844" s="2" t="str">
        <f t="shared" si="261"/>
        <v>uri</v>
      </c>
      <c r="S844" s="2" t="str">
        <f t="shared" si="262"/>
        <v>kai</v>
      </c>
      <c r="T844" s="2" t="str">
        <f t="shared" si="263"/>
        <v>uri</v>
      </c>
      <c r="U844" s="2">
        <f t="shared" si="264"/>
        <v>1008500</v>
      </c>
      <c r="V844" s="2">
        <f t="shared" si="265"/>
        <v>1512</v>
      </c>
      <c r="W844" s="2" t="str">
        <f t="shared" si="266"/>
        <v/>
      </c>
      <c r="X844" s="2">
        <f t="shared" si="267"/>
        <v>161.36000000000001</v>
      </c>
      <c r="Y844" s="6">
        <f t="shared" si="268"/>
        <v>1012000</v>
      </c>
      <c r="Z844" s="6">
        <f t="shared" si="269"/>
        <v>0</v>
      </c>
      <c r="AA844" s="4">
        <f>SUM(P844:$P$1480)+$Z$25</f>
        <v>1393999.9999999995</v>
      </c>
      <c r="AB844" s="4">
        <f>SUM(V844:$W$1480)</f>
        <v>365456.32000000007</v>
      </c>
      <c r="AC844" s="4">
        <f t="shared" si="270"/>
        <v>381999.99999999953</v>
      </c>
    </row>
    <row r="845" spans="1:29" x14ac:dyDescent="0.15">
      <c r="A845" s="22">
        <v>4</v>
      </c>
      <c r="B845" s="1">
        <v>41887</v>
      </c>
      <c r="C845">
        <v>203.5</v>
      </c>
      <c r="D845">
        <v>203.7</v>
      </c>
      <c r="E845">
        <v>201.6</v>
      </c>
      <c r="F845">
        <v>201.7</v>
      </c>
      <c r="G845">
        <v>106849600</v>
      </c>
      <c r="H845" s="2">
        <f t="shared" si="253"/>
        <v>21551564320</v>
      </c>
      <c r="I845">
        <f t="shared" si="254"/>
        <v>-1.3000000000000114</v>
      </c>
      <c r="J845" t="str">
        <f t="shared" si="255"/>
        <v>高値割、安値割</v>
      </c>
      <c r="L845">
        <f t="shared" si="256"/>
        <v>-1.3000000000000114</v>
      </c>
      <c r="M845">
        <f t="shared" si="257"/>
        <v>-1.3000000000000114</v>
      </c>
      <c r="N845">
        <f t="shared" si="258"/>
        <v>-1.3000000000000114</v>
      </c>
      <c r="O845" s="2">
        <f t="shared" si="252"/>
        <v>5000</v>
      </c>
      <c r="P845" s="2">
        <f t="shared" si="259"/>
        <v>-6500.0000000000564</v>
      </c>
      <c r="Q845" s="2">
        <f t="shared" si="260"/>
        <v>1015000</v>
      </c>
      <c r="R845" s="2" t="str">
        <f t="shared" si="261"/>
        <v>kai</v>
      </c>
      <c r="S845" s="2" t="str">
        <f t="shared" si="262"/>
        <v>kai</v>
      </c>
      <c r="T845" s="2" t="str">
        <f t="shared" si="263"/>
        <v>kai</v>
      </c>
      <c r="U845" s="2" t="str">
        <f t="shared" si="264"/>
        <v/>
      </c>
      <c r="V845" s="2" t="str">
        <f t="shared" si="265"/>
        <v/>
      </c>
      <c r="W845" s="2">
        <f t="shared" si="266"/>
        <v>81.2</v>
      </c>
      <c r="X845" s="2" t="str">
        <f t="shared" si="267"/>
        <v/>
      </c>
      <c r="Y845" s="6">
        <f t="shared" si="268"/>
        <v>1008500</v>
      </c>
      <c r="Z845" s="6">
        <f t="shared" si="269"/>
        <v>0</v>
      </c>
      <c r="AA845" s="4">
        <f>SUM(P845:$P$1480)+$Z$25</f>
        <v>1397499.9999999998</v>
      </c>
      <c r="AB845" s="4">
        <f>SUM(V845:$W$1480)</f>
        <v>363944.32000000007</v>
      </c>
      <c r="AC845" s="4">
        <f t="shared" si="270"/>
        <v>388999.99999999977</v>
      </c>
    </row>
    <row r="846" spans="1:29" x14ac:dyDescent="0.15">
      <c r="A846" s="22">
        <v>4</v>
      </c>
      <c r="B846" s="1">
        <v>41886</v>
      </c>
      <c r="C846">
        <v>203.4</v>
      </c>
      <c r="D846">
        <v>204.1</v>
      </c>
      <c r="E846">
        <v>202.7</v>
      </c>
      <c r="F846">
        <v>203</v>
      </c>
      <c r="G846">
        <v>91550600</v>
      </c>
      <c r="H846" s="2">
        <f t="shared" si="253"/>
        <v>18584771800</v>
      </c>
      <c r="I846">
        <f t="shared" si="254"/>
        <v>-0.5</v>
      </c>
      <c r="J846" t="str">
        <f t="shared" si="255"/>
        <v/>
      </c>
      <c r="L846">
        <f t="shared" si="256"/>
        <v>-0.5</v>
      </c>
      <c r="M846">
        <f t="shared" si="257"/>
        <v>-0.5</v>
      </c>
      <c r="N846">
        <f t="shared" si="258"/>
        <v>0.5</v>
      </c>
      <c r="O846" s="2">
        <f t="shared" si="252"/>
        <v>5000</v>
      </c>
      <c r="P846" s="2">
        <f t="shared" si="259"/>
        <v>-2500</v>
      </c>
      <c r="Q846" s="2">
        <f t="shared" si="260"/>
        <v>1017500</v>
      </c>
      <c r="R846" s="2" t="str">
        <f t="shared" si="261"/>
        <v>kai</v>
      </c>
      <c r="S846" s="2" t="str">
        <f t="shared" si="262"/>
        <v>uri</v>
      </c>
      <c r="T846" s="2" t="str">
        <f t="shared" si="263"/>
        <v>kai</v>
      </c>
      <c r="U846" s="2" t="str">
        <f t="shared" si="264"/>
        <v/>
      </c>
      <c r="V846" s="2" t="str">
        <f t="shared" si="265"/>
        <v/>
      </c>
      <c r="W846" s="2">
        <f t="shared" si="266"/>
        <v>81.400000000000006</v>
      </c>
      <c r="X846" s="2" t="str">
        <f t="shared" si="267"/>
        <v/>
      </c>
      <c r="Y846" s="6">
        <f t="shared" si="268"/>
        <v>1015000</v>
      </c>
      <c r="Z846" s="6">
        <f t="shared" si="269"/>
        <v>0</v>
      </c>
      <c r="AA846" s="4">
        <f>SUM(P846:$P$1480)+$Z$25</f>
        <v>1403999.9999999998</v>
      </c>
      <c r="AB846" s="4">
        <f>SUM(V846:$W$1480)</f>
        <v>363863.12000000005</v>
      </c>
      <c r="AC846" s="4">
        <f t="shared" si="270"/>
        <v>388999.99999999977</v>
      </c>
    </row>
    <row r="847" spans="1:29" x14ac:dyDescent="0.15">
      <c r="A847" s="22">
        <v>4</v>
      </c>
      <c r="B847" s="1">
        <v>41885</v>
      </c>
      <c r="C847">
        <v>203</v>
      </c>
      <c r="D847">
        <v>204.5</v>
      </c>
      <c r="E847">
        <v>202.7</v>
      </c>
      <c r="F847">
        <v>203.5</v>
      </c>
      <c r="G847">
        <v>165017200</v>
      </c>
      <c r="H847" s="2">
        <f t="shared" si="253"/>
        <v>33581000200</v>
      </c>
      <c r="I847">
        <f t="shared" si="254"/>
        <v>1.5</v>
      </c>
      <c r="J847" t="str">
        <f t="shared" si="255"/>
        <v>高値超、安値超</v>
      </c>
      <c r="L847">
        <f t="shared" si="256"/>
        <v>1.5</v>
      </c>
      <c r="M847">
        <f t="shared" si="257"/>
        <v>1.5</v>
      </c>
      <c r="N847">
        <f t="shared" si="258"/>
        <v>-1.5</v>
      </c>
      <c r="O847" s="2">
        <f t="shared" si="252"/>
        <v>5000</v>
      </c>
      <c r="P847" s="2">
        <f t="shared" si="259"/>
        <v>7500</v>
      </c>
      <c r="Q847" s="2">
        <f t="shared" si="260"/>
        <v>1010000</v>
      </c>
      <c r="R847" s="2" t="str">
        <f t="shared" si="261"/>
        <v>kai</v>
      </c>
      <c r="S847" s="2" t="str">
        <f t="shared" si="262"/>
        <v>uri</v>
      </c>
      <c r="T847" s="2" t="str">
        <f t="shared" si="263"/>
        <v>kai</v>
      </c>
      <c r="U847" s="2" t="str">
        <f t="shared" si="264"/>
        <v/>
      </c>
      <c r="V847" s="2" t="str">
        <f t="shared" si="265"/>
        <v/>
      </c>
      <c r="W847" s="2">
        <f t="shared" si="266"/>
        <v>80.8</v>
      </c>
      <c r="X847" s="2" t="str">
        <f t="shared" si="267"/>
        <v/>
      </c>
      <c r="Y847" s="6">
        <f t="shared" si="268"/>
        <v>1017500</v>
      </c>
      <c r="Z847" s="6">
        <f t="shared" si="269"/>
        <v>0</v>
      </c>
      <c r="AA847" s="4">
        <f>SUM(P847:$P$1480)+$Z$25</f>
        <v>1406499.9999999998</v>
      </c>
      <c r="AB847" s="4">
        <f>SUM(V847:$W$1480)</f>
        <v>363781.72000000009</v>
      </c>
      <c r="AC847" s="4">
        <f t="shared" si="270"/>
        <v>388999.99999999977</v>
      </c>
    </row>
    <row r="848" spans="1:29" x14ac:dyDescent="0.15">
      <c r="A848" s="22">
        <v>4</v>
      </c>
      <c r="B848" s="1">
        <v>41884</v>
      </c>
      <c r="C848">
        <v>199</v>
      </c>
      <c r="D848">
        <v>202.3</v>
      </c>
      <c r="E848">
        <v>198.9</v>
      </c>
      <c r="F848">
        <v>202</v>
      </c>
      <c r="G848">
        <v>174007500</v>
      </c>
      <c r="H848" s="2">
        <f t="shared" si="253"/>
        <v>35149515000</v>
      </c>
      <c r="I848">
        <f t="shared" si="254"/>
        <v>3.4000000000000057</v>
      </c>
      <c r="J848" t="str">
        <f t="shared" si="255"/>
        <v>高値超、安値超</v>
      </c>
      <c r="L848">
        <f t="shared" si="256"/>
        <v>3.4000000000000057</v>
      </c>
      <c r="M848">
        <f t="shared" si="257"/>
        <v>3.4000000000000057</v>
      </c>
      <c r="N848">
        <f t="shared" si="258"/>
        <v>-3.4000000000000057</v>
      </c>
      <c r="O848" s="2">
        <f t="shared" si="252"/>
        <v>5000</v>
      </c>
      <c r="P848" s="2">
        <f t="shared" si="259"/>
        <v>17000.000000000029</v>
      </c>
      <c r="Q848" s="2">
        <f t="shared" si="260"/>
        <v>993000</v>
      </c>
      <c r="R848" s="2" t="str">
        <f t="shared" si="261"/>
        <v>kai</v>
      </c>
      <c r="S848" s="2" t="str">
        <f t="shared" si="262"/>
        <v>uri</v>
      </c>
      <c r="T848" s="2" t="str">
        <f t="shared" si="263"/>
        <v>kai</v>
      </c>
      <c r="U848" s="2" t="str">
        <f t="shared" si="264"/>
        <v/>
      </c>
      <c r="V848" s="2" t="str">
        <f t="shared" si="265"/>
        <v/>
      </c>
      <c r="W848" s="2">
        <f t="shared" si="266"/>
        <v>79.44</v>
      </c>
      <c r="X848" s="2" t="str">
        <f t="shared" si="267"/>
        <v/>
      </c>
      <c r="Y848" s="6">
        <f t="shared" si="268"/>
        <v>1010000</v>
      </c>
      <c r="Z848" s="6">
        <f t="shared" si="269"/>
        <v>0</v>
      </c>
      <c r="AA848" s="4">
        <f>SUM(P848:$P$1480)+$Z$25</f>
        <v>1398999.9999999998</v>
      </c>
      <c r="AB848" s="4">
        <f>SUM(V848:$W$1480)</f>
        <v>363700.92000000004</v>
      </c>
      <c r="AC848" s="4">
        <f t="shared" si="270"/>
        <v>388999.99999999977</v>
      </c>
    </row>
    <row r="849" spans="1:29" x14ac:dyDescent="0.15">
      <c r="A849" s="22">
        <v>4</v>
      </c>
      <c r="B849" s="1">
        <v>41883</v>
      </c>
      <c r="C849">
        <v>198</v>
      </c>
      <c r="D849">
        <v>198.9</v>
      </c>
      <c r="E849">
        <v>197.8</v>
      </c>
      <c r="F849">
        <v>198.6</v>
      </c>
      <c r="G849">
        <v>62604900</v>
      </c>
      <c r="H849" s="2">
        <f t="shared" si="253"/>
        <v>12433333140</v>
      </c>
      <c r="I849">
        <f t="shared" si="254"/>
        <v>0.69999999999998863</v>
      </c>
      <c r="J849" t="str">
        <f t="shared" si="255"/>
        <v>高値超、安値超</v>
      </c>
      <c r="L849">
        <f t="shared" si="256"/>
        <v>0.69999999999998863</v>
      </c>
      <c r="M849">
        <f t="shared" si="257"/>
        <v>0.69999999999998863</v>
      </c>
      <c r="N849">
        <f t="shared" si="258"/>
        <v>-0.69999999999998863</v>
      </c>
      <c r="O849" s="2">
        <f t="shared" si="252"/>
        <v>5000</v>
      </c>
      <c r="P849" s="2">
        <f t="shared" si="259"/>
        <v>3499.9999999999432</v>
      </c>
      <c r="Q849" s="2">
        <f t="shared" si="260"/>
        <v>989500</v>
      </c>
      <c r="R849" s="2" t="str">
        <f t="shared" si="261"/>
        <v>kai</v>
      </c>
      <c r="S849" s="2" t="str">
        <f t="shared" si="262"/>
        <v>uri</v>
      </c>
      <c r="T849" s="2" t="str">
        <f t="shared" si="263"/>
        <v>kai</v>
      </c>
      <c r="U849" s="2">
        <f t="shared" si="264"/>
        <v>989500</v>
      </c>
      <c r="V849" s="2">
        <f t="shared" si="265"/>
        <v>1080</v>
      </c>
      <c r="W849" s="2">
        <f t="shared" si="266"/>
        <v>158.32</v>
      </c>
      <c r="X849" s="2" t="str">
        <f t="shared" si="267"/>
        <v/>
      </c>
      <c r="Y849" s="6">
        <f t="shared" si="268"/>
        <v>993000</v>
      </c>
      <c r="Z849" s="6">
        <f t="shared" si="269"/>
        <v>0</v>
      </c>
      <c r="AA849" s="4">
        <f>SUM(P849:$P$1480)+$Z$25</f>
        <v>1381999.9999999998</v>
      </c>
      <c r="AB849" s="4">
        <f>SUM(V849:$W$1480)</f>
        <v>363621.48000000004</v>
      </c>
      <c r="AC849" s="4">
        <f t="shared" si="270"/>
        <v>388999.99999999977</v>
      </c>
    </row>
    <row r="850" spans="1:29" x14ac:dyDescent="0.15">
      <c r="A850" s="22">
        <v>4</v>
      </c>
      <c r="B850" s="1">
        <v>41880</v>
      </c>
      <c r="C850">
        <v>197.5</v>
      </c>
      <c r="D850">
        <v>198.5</v>
      </c>
      <c r="E850">
        <v>197.2</v>
      </c>
      <c r="F850">
        <v>197.9</v>
      </c>
      <c r="G850">
        <v>91243800</v>
      </c>
      <c r="H850" s="2">
        <f t="shared" si="253"/>
        <v>18057148020</v>
      </c>
      <c r="I850">
        <f t="shared" si="254"/>
        <v>0</v>
      </c>
      <c r="J850" t="str">
        <f t="shared" si="255"/>
        <v>高値超、安値超</v>
      </c>
      <c r="L850">
        <f t="shared" si="256"/>
        <v>0</v>
      </c>
      <c r="M850">
        <f t="shared" si="257"/>
        <v>0</v>
      </c>
      <c r="N850">
        <f t="shared" si="258"/>
        <v>0</v>
      </c>
      <c r="O850" s="2">
        <f t="shared" si="252"/>
        <v>5000</v>
      </c>
      <c r="P850" s="2">
        <f t="shared" si="259"/>
        <v>0</v>
      </c>
      <c r="Q850" s="2">
        <f t="shared" si="260"/>
        <v>989500</v>
      </c>
      <c r="R850" s="2" t="str">
        <f t="shared" si="261"/>
        <v>uri</v>
      </c>
      <c r="S850" s="2" t="str">
        <f t="shared" si="262"/>
        <v>kai</v>
      </c>
      <c r="T850" s="2" t="str">
        <f t="shared" si="263"/>
        <v>uri</v>
      </c>
      <c r="U850" s="2" t="str">
        <f t="shared" si="264"/>
        <v/>
      </c>
      <c r="V850" s="2" t="str">
        <f t="shared" si="265"/>
        <v/>
      </c>
      <c r="W850" s="2" t="str">
        <f t="shared" si="266"/>
        <v/>
      </c>
      <c r="X850" s="2">
        <f t="shared" si="267"/>
        <v>79.16</v>
      </c>
      <c r="Y850" s="6">
        <f t="shared" si="268"/>
        <v>989500</v>
      </c>
      <c r="Z850" s="6">
        <f t="shared" si="269"/>
        <v>0</v>
      </c>
      <c r="AA850" s="4">
        <f>SUM(P850:$P$1480)+$Z$25</f>
        <v>1378499.9999999998</v>
      </c>
      <c r="AB850" s="4">
        <f>SUM(V850:$W$1480)</f>
        <v>362383.16000000003</v>
      </c>
      <c r="AC850" s="4">
        <f t="shared" si="270"/>
        <v>388999.99999999977</v>
      </c>
    </row>
    <row r="851" spans="1:29" x14ac:dyDescent="0.15">
      <c r="A851" s="22">
        <v>4</v>
      </c>
      <c r="B851" s="1">
        <v>41879</v>
      </c>
      <c r="C851">
        <v>197.4</v>
      </c>
      <c r="D851">
        <v>197.9</v>
      </c>
      <c r="E851">
        <v>197</v>
      </c>
      <c r="F851">
        <v>197.9</v>
      </c>
      <c r="G851">
        <v>62772900</v>
      </c>
      <c r="H851" s="2">
        <f t="shared" si="253"/>
        <v>12422756910</v>
      </c>
      <c r="I851">
        <f t="shared" si="254"/>
        <v>0.40000000000000568</v>
      </c>
      <c r="J851" t="str">
        <f t="shared" si="255"/>
        <v>高値割、安値割</v>
      </c>
      <c r="L851">
        <f t="shared" si="256"/>
        <v>-0.40000000000000568</v>
      </c>
      <c r="M851">
        <f t="shared" si="257"/>
        <v>-0.40000000000000568</v>
      </c>
      <c r="N851">
        <f t="shared" si="258"/>
        <v>0.40000000000000568</v>
      </c>
      <c r="O851" s="2">
        <f t="shared" si="252"/>
        <v>5000</v>
      </c>
      <c r="P851" s="2">
        <f t="shared" si="259"/>
        <v>-2000.0000000000284</v>
      </c>
      <c r="Q851" s="2">
        <f t="shared" si="260"/>
        <v>987500</v>
      </c>
      <c r="R851" s="2" t="str">
        <f t="shared" si="261"/>
        <v>uri</v>
      </c>
      <c r="S851" s="2" t="str">
        <f t="shared" si="262"/>
        <v>kai</v>
      </c>
      <c r="T851" s="2" t="str">
        <f t="shared" si="263"/>
        <v>uri</v>
      </c>
      <c r="U851" s="2">
        <f t="shared" si="264"/>
        <v>987500</v>
      </c>
      <c r="V851" s="2">
        <f t="shared" si="265"/>
        <v>1080</v>
      </c>
      <c r="W851" s="2" t="str">
        <f t="shared" si="266"/>
        <v/>
      </c>
      <c r="X851" s="2">
        <f t="shared" si="267"/>
        <v>158</v>
      </c>
      <c r="Y851" s="6">
        <f t="shared" si="268"/>
        <v>989500</v>
      </c>
      <c r="Z851" s="6">
        <f t="shared" si="269"/>
        <v>0</v>
      </c>
      <c r="AA851" s="4">
        <f>SUM(P851:$P$1480)+$Z$25</f>
        <v>1378499.9999999998</v>
      </c>
      <c r="AB851" s="4">
        <f>SUM(V851:$W$1480)</f>
        <v>362383.16000000003</v>
      </c>
      <c r="AC851" s="4">
        <f t="shared" si="270"/>
        <v>388999.99999999977</v>
      </c>
    </row>
    <row r="852" spans="1:29" x14ac:dyDescent="0.15">
      <c r="A852" s="22">
        <v>4</v>
      </c>
      <c r="B852" s="1">
        <v>41878</v>
      </c>
      <c r="C852">
        <v>197.5</v>
      </c>
      <c r="D852">
        <v>198.6</v>
      </c>
      <c r="E852">
        <v>197.1</v>
      </c>
      <c r="F852">
        <v>197.5</v>
      </c>
      <c r="G852">
        <v>85153900</v>
      </c>
      <c r="H852" s="2">
        <f t="shared" si="253"/>
        <v>16817895250</v>
      </c>
      <c r="I852">
        <f t="shared" si="254"/>
        <v>-0.40000000000000568</v>
      </c>
      <c r="J852" t="str">
        <f t="shared" si="255"/>
        <v>高値割、安値割</v>
      </c>
      <c r="L852">
        <f t="shared" si="256"/>
        <v>-0.40000000000000568</v>
      </c>
      <c r="M852">
        <f t="shared" si="257"/>
        <v>-0.40000000000000568</v>
      </c>
      <c r="N852">
        <f t="shared" si="258"/>
        <v>-0.40000000000000568</v>
      </c>
      <c r="O852" s="2">
        <f t="shared" si="252"/>
        <v>5000</v>
      </c>
      <c r="P852" s="2">
        <f t="shared" si="259"/>
        <v>-2000.0000000000284</v>
      </c>
      <c r="Q852" s="2">
        <f t="shared" si="260"/>
        <v>989500</v>
      </c>
      <c r="R852" s="2" t="str">
        <f t="shared" si="261"/>
        <v>kai</v>
      </c>
      <c r="S852" s="2" t="str">
        <f t="shared" si="262"/>
        <v>kai</v>
      </c>
      <c r="T852" s="2" t="str">
        <f t="shared" si="263"/>
        <v>kai</v>
      </c>
      <c r="U852" s="2">
        <f t="shared" si="264"/>
        <v>989500</v>
      </c>
      <c r="V852" s="2">
        <f t="shared" si="265"/>
        <v>1080</v>
      </c>
      <c r="W852" s="2">
        <f t="shared" si="266"/>
        <v>158.32</v>
      </c>
      <c r="X852" s="2" t="str">
        <f t="shared" si="267"/>
        <v/>
      </c>
      <c r="Y852" s="6">
        <f t="shared" si="268"/>
        <v>987500</v>
      </c>
      <c r="Z852" s="6">
        <f t="shared" si="269"/>
        <v>0</v>
      </c>
      <c r="AA852" s="4">
        <f>SUM(P852:$P$1480)+$Z$25</f>
        <v>1380499.9999999998</v>
      </c>
      <c r="AB852" s="4">
        <f>SUM(V852:$W$1480)</f>
        <v>361303.16000000003</v>
      </c>
      <c r="AC852" s="4">
        <f t="shared" si="270"/>
        <v>392999.99999999977</v>
      </c>
    </row>
    <row r="853" spans="1:29" x14ac:dyDescent="0.15">
      <c r="A853" s="22">
        <v>4</v>
      </c>
      <c r="B853" s="1">
        <v>41877</v>
      </c>
      <c r="C853">
        <v>198.6</v>
      </c>
      <c r="D853">
        <v>199.8</v>
      </c>
      <c r="E853">
        <v>197.6</v>
      </c>
      <c r="F853">
        <v>197.9</v>
      </c>
      <c r="G853">
        <v>76158800</v>
      </c>
      <c r="H853" s="2">
        <f t="shared" si="253"/>
        <v>15071826520</v>
      </c>
      <c r="I853">
        <f t="shared" si="254"/>
        <v>-0.69999999999998863</v>
      </c>
      <c r="J853" t="str">
        <f t="shared" si="255"/>
        <v/>
      </c>
      <c r="L853">
        <f t="shared" si="256"/>
        <v>0.69999999999998863</v>
      </c>
      <c r="M853">
        <f t="shared" si="257"/>
        <v>0.69999999999998863</v>
      </c>
      <c r="N853">
        <f t="shared" si="258"/>
        <v>-0.69999999999998863</v>
      </c>
      <c r="O853" s="2">
        <f t="shared" si="252"/>
        <v>5000</v>
      </c>
      <c r="P853" s="2">
        <f t="shared" si="259"/>
        <v>3499.9999999999432</v>
      </c>
      <c r="Q853" s="2">
        <f t="shared" si="260"/>
        <v>993000</v>
      </c>
      <c r="R853" s="2" t="str">
        <f t="shared" si="261"/>
        <v>uri</v>
      </c>
      <c r="S853" s="2" t="str">
        <f t="shared" si="262"/>
        <v>kai</v>
      </c>
      <c r="T853" s="2" t="str">
        <f t="shared" si="263"/>
        <v>uri</v>
      </c>
      <c r="U853" s="2">
        <f t="shared" si="264"/>
        <v>993000</v>
      </c>
      <c r="V853" s="2">
        <f t="shared" si="265"/>
        <v>1080</v>
      </c>
      <c r="W853" s="2" t="str">
        <f t="shared" si="266"/>
        <v/>
      </c>
      <c r="X853" s="2">
        <f t="shared" si="267"/>
        <v>158.88</v>
      </c>
      <c r="Y853" s="6">
        <f t="shared" si="268"/>
        <v>989500</v>
      </c>
      <c r="Z853" s="6">
        <f t="shared" si="269"/>
        <v>0</v>
      </c>
      <c r="AA853" s="4">
        <f>SUM(P853:$P$1480)+$Z$25</f>
        <v>1382500</v>
      </c>
      <c r="AB853" s="4">
        <f>SUM(V853:$W$1480)</f>
        <v>360064.83999999997</v>
      </c>
      <c r="AC853" s="4">
        <f t="shared" si="270"/>
        <v>393000</v>
      </c>
    </row>
    <row r="854" spans="1:29" x14ac:dyDescent="0.15">
      <c r="A854" s="22">
        <v>4</v>
      </c>
      <c r="B854" s="1">
        <v>41876</v>
      </c>
      <c r="C854">
        <v>198.9</v>
      </c>
      <c r="D854">
        <v>199.8</v>
      </c>
      <c r="E854">
        <v>198</v>
      </c>
      <c r="F854">
        <v>198.6</v>
      </c>
      <c r="G854">
        <v>74611000</v>
      </c>
      <c r="H854" s="2">
        <f t="shared" si="253"/>
        <v>14817744600</v>
      </c>
      <c r="I854">
        <f t="shared" si="254"/>
        <v>9.9999999999994316E-2</v>
      </c>
      <c r="J854" t="str">
        <f t="shared" si="255"/>
        <v>高値割、安値割</v>
      </c>
      <c r="L854">
        <f t="shared" si="256"/>
        <v>9.9999999999994316E-2</v>
      </c>
      <c r="M854">
        <f t="shared" si="257"/>
        <v>9.9999999999994316E-2</v>
      </c>
      <c r="N854">
        <f t="shared" si="258"/>
        <v>-9.9999999999994316E-2</v>
      </c>
      <c r="O854" s="2">
        <f t="shared" si="252"/>
        <v>5000</v>
      </c>
      <c r="P854" s="2">
        <f t="shared" si="259"/>
        <v>499.99999999997158</v>
      </c>
      <c r="Q854" s="2">
        <f t="shared" si="260"/>
        <v>992500</v>
      </c>
      <c r="R854" s="2" t="str">
        <f t="shared" si="261"/>
        <v>kai</v>
      </c>
      <c r="S854" s="2" t="str">
        <f t="shared" si="262"/>
        <v>uri</v>
      </c>
      <c r="T854" s="2" t="str">
        <f t="shared" si="263"/>
        <v>kai</v>
      </c>
      <c r="U854" s="2" t="str">
        <f t="shared" si="264"/>
        <v/>
      </c>
      <c r="V854" s="2" t="str">
        <f t="shared" si="265"/>
        <v/>
      </c>
      <c r="W854" s="2">
        <f t="shared" si="266"/>
        <v>79.400000000000006</v>
      </c>
      <c r="X854" s="2" t="str">
        <f t="shared" si="267"/>
        <v/>
      </c>
      <c r="Y854" s="6">
        <f t="shared" si="268"/>
        <v>993000</v>
      </c>
      <c r="Z854" s="6">
        <f t="shared" si="269"/>
        <v>0</v>
      </c>
      <c r="AA854" s="4">
        <f>SUM(P854:$P$1480)+$Z$25</f>
        <v>1379000</v>
      </c>
      <c r="AB854" s="4">
        <f>SUM(V854:$W$1480)</f>
        <v>358984.83999999997</v>
      </c>
      <c r="AC854" s="4">
        <f t="shared" si="270"/>
        <v>386000</v>
      </c>
    </row>
    <row r="855" spans="1:29" x14ac:dyDescent="0.15">
      <c r="A855" s="22">
        <v>4</v>
      </c>
      <c r="B855" s="1">
        <v>41873</v>
      </c>
      <c r="C855">
        <v>200.1</v>
      </c>
      <c r="D855">
        <v>200.6</v>
      </c>
      <c r="E855">
        <v>198.4</v>
      </c>
      <c r="F855">
        <v>198.5</v>
      </c>
      <c r="G855">
        <v>115588000</v>
      </c>
      <c r="H855" s="2">
        <f t="shared" si="253"/>
        <v>22944218000</v>
      </c>
      <c r="I855">
        <f t="shared" si="254"/>
        <v>-0.40000000000000568</v>
      </c>
      <c r="J855" t="str">
        <f t="shared" si="255"/>
        <v>高値超、安値超</v>
      </c>
      <c r="L855">
        <f t="shared" si="256"/>
        <v>-0.40000000000000568</v>
      </c>
      <c r="M855">
        <f t="shared" si="257"/>
        <v>-0.40000000000000568</v>
      </c>
      <c r="N855">
        <f t="shared" si="258"/>
        <v>0.40000000000000568</v>
      </c>
      <c r="O855" s="2">
        <f t="shared" si="252"/>
        <v>5000</v>
      </c>
      <c r="P855" s="2">
        <f t="shared" si="259"/>
        <v>-2000.0000000000284</v>
      </c>
      <c r="Q855" s="2">
        <f t="shared" si="260"/>
        <v>994500</v>
      </c>
      <c r="R855" s="2" t="str">
        <f t="shared" si="261"/>
        <v>kai</v>
      </c>
      <c r="S855" s="2" t="str">
        <f t="shared" si="262"/>
        <v>uri</v>
      </c>
      <c r="T855" s="2" t="str">
        <f t="shared" si="263"/>
        <v>kai</v>
      </c>
      <c r="U855" s="2" t="str">
        <f t="shared" si="264"/>
        <v/>
      </c>
      <c r="V855" s="2" t="str">
        <f t="shared" si="265"/>
        <v/>
      </c>
      <c r="W855" s="2">
        <f t="shared" si="266"/>
        <v>79.56</v>
      </c>
      <c r="X855" s="2" t="str">
        <f t="shared" si="267"/>
        <v/>
      </c>
      <c r="Y855" s="6">
        <f t="shared" si="268"/>
        <v>992500</v>
      </c>
      <c r="Z855" s="6">
        <f t="shared" si="269"/>
        <v>0</v>
      </c>
      <c r="AA855" s="4">
        <f>SUM(P855:$P$1480)+$Z$25</f>
        <v>1378500</v>
      </c>
      <c r="AB855" s="4">
        <f>SUM(V855:$W$1480)</f>
        <v>358905.44</v>
      </c>
      <c r="AC855" s="4">
        <f t="shared" si="270"/>
        <v>386000</v>
      </c>
    </row>
    <row r="856" spans="1:29" x14ac:dyDescent="0.15">
      <c r="A856" s="22">
        <v>4</v>
      </c>
      <c r="B856" s="1">
        <v>41872</v>
      </c>
      <c r="C856">
        <v>197.1</v>
      </c>
      <c r="D856">
        <v>199.5</v>
      </c>
      <c r="E856">
        <v>196.9</v>
      </c>
      <c r="F856">
        <v>198.9</v>
      </c>
      <c r="G856">
        <v>163461900</v>
      </c>
      <c r="H856" s="2">
        <f t="shared" si="253"/>
        <v>32512571910</v>
      </c>
      <c r="I856">
        <f t="shared" si="254"/>
        <v>2.2000000000000171</v>
      </c>
      <c r="J856" t="str">
        <f t="shared" si="255"/>
        <v>高値超、安値超</v>
      </c>
      <c r="L856">
        <f t="shared" si="256"/>
        <v>2.2000000000000171</v>
      </c>
      <c r="M856">
        <f t="shared" si="257"/>
        <v>2.2000000000000171</v>
      </c>
      <c r="N856">
        <f t="shared" si="258"/>
        <v>-2.2000000000000171</v>
      </c>
      <c r="O856" s="2">
        <f t="shared" si="252"/>
        <v>5000</v>
      </c>
      <c r="P856" s="2">
        <f t="shared" si="259"/>
        <v>11000.000000000085</v>
      </c>
      <c r="Q856" s="2">
        <f t="shared" si="260"/>
        <v>983500</v>
      </c>
      <c r="R856" s="2" t="str">
        <f t="shared" si="261"/>
        <v>kai</v>
      </c>
      <c r="S856" s="2" t="str">
        <f t="shared" si="262"/>
        <v>uri</v>
      </c>
      <c r="T856" s="2" t="str">
        <f t="shared" si="263"/>
        <v>kai</v>
      </c>
      <c r="U856" s="2" t="str">
        <f t="shared" si="264"/>
        <v/>
      </c>
      <c r="V856" s="2" t="str">
        <f t="shared" si="265"/>
        <v/>
      </c>
      <c r="W856" s="2">
        <f t="shared" si="266"/>
        <v>78.680000000000007</v>
      </c>
      <c r="X856" s="2" t="str">
        <f t="shared" si="267"/>
        <v/>
      </c>
      <c r="Y856" s="6">
        <f t="shared" si="268"/>
        <v>994500</v>
      </c>
      <c r="Z856" s="6">
        <f t="shared" si="269"/>
        <v>0</v>
      </c>
      <c r="AA856" s="4">
        <f>SUM(P856:$P$1480)+$Z$25</f>
        <v>1380500</v>
      </c>
      <c r="AB856" s="4">
        <f>SUM(V856:$W$1480)</f>
        <v>358825.88</v>
      </c>
      <c r="AC856" s="4">
        <f t="shared" si="270"/>
        <v>386000</v>
      </c>
    </row>
    <row r="857" spans="1:29" x14ac:dyDescent="0.15">
      <c r="A857" s="22">
        <v>4</v>
      </c>
      <c r="B857" s="1">
        <v>41871</v>
      </c>
      <c r="C857">
        <v>197.2</v>
      </c>
      <c r="D857">
        <v>197.7</v>
      </c>
      <c r="E857">
        <v>196.6</v>
      </c>
      <c r="F857">
        <v>196.7</v>
      </c>
      <c r="G857">
        <v>74768500</v>
      </c>
      <c r="H857" s="2">
        <f t="shared" si="253"/>
        <v>14706963950</v>
      </c>
      <c r="I857">
        <f t="shared" si="254"/>
        <v>-0.10000000000002274</v>
      </c>
      <c r="J857" t="str">
        <f t="shared" si="255"/>
        <v>高値超、安値超</v>
      </c>
      <c r="L857">
        <f t="shared" si="256"/>
        <v>-0.10000000000002274</v>
      </c>
      <c r="M857">
        <f t="shared" si="257"/>
        <v>-0.10000000000002274</v>
      </c>
      <c r="N857">
        <f t="shared" si="258"/>
        <v>-0.10000000000002274</v>
      </c>
      <c r="O857" s="2">
        <f t="shared" si="252"/>
        <v>5000</v>
      </c>
      <c r="P857" s="2">
        <f t="shared" si="259"/>
        <v>-500.00000000011369</v>
      </c>
      <c r="Q857" s="2">
        <f t="shared" si="260"/>
        <v>984000</v>
      </c>
      <c r="R857" s="2" t="str">
        <f t="shared" si="261"/>
        <v>kai</v>
      </c>
      <c r="S857" s="2" t="str">
        <f t="shared" si="262"/>
        <v>kai</v>
      </c>
      <c r="T857" s="2" t="str">
        <f t="shared" si="263"/>
        <v>kai</v>
      </c>
      <c r="U857" s="2" t="str">
        <f t="shared" si="264"/>
        <v/>
      </c>
      <c r="V857" s="2" t="str">
        <f t="shared" si="265"/>
        <v/>
      </c>
      <c r="W857" s="2">
        <f t="shared" si="266"/>
        <v>78.72</v>
      </c>
      <c r="X857" s="2" t="str">
        <f t="shared" si="267"/>
        <v/>
      </c>
      <c r="Y857" s="6">
        <f t="shared" si="268"/>
        <v>983500</v>
      </c>
      <c r="Z857" s="6">
        <f t="shared" si="269"/>
        <v>0</v>
      </c>
      <c r="AA857" s="4">
        <f>SUM(P857:$P$1480)+$Z$25</f>
        <v>1369500</v>
      </c>
      <c r="AB857" s="4">
        <f>SUM(V857:$W$1480)</f>
        <v>358747.2</v>
      </c>
      <c r="AC857" s="4">
        <f t="shared" si="270"/>
        <v>386000</v>
      </c>
    </row>
    <row r="858" spans="1:29" x14ac:dyDescent="0.15">
      <c r="A858" s="22">
        <v>4</v>
      </c>
      <c r="B858" s="1">
        <v>41870</v>
      </c>
      <c r="C858">
        <v>197.1</v>
      </c>
      <c r="D858">
        <v>197.3</v>
      </c>
      <c r="E858">
        <v>196.5</v>
      </c>
      <c r="F858">
        <v>196.8</v>
      </c>
      <c r="G858">
        <v>75705500</v>
      </c>
      <c r="H858" s="2">
        <f t="shared" si="253"/>
        <v>14898842400</v>
      </c>
      <c r="I858">
        <f t="shared" si="254"/>
        <v>0.5</v>
      </c>
      <c r="J858" t="str">
        <f t="shared" si="255"/>
        <v/>
      </c>
      <c r="L858">
        <f t="shared" si="256"/>
        <v>0.5</v>
      </c>
      <c r="M858">
        <f t="shared" si="257"/>
        <v>0.5</v>
      </c>
      <c r="N858">
        <f t="shared" si="258"/>
        <v>0.5</v>
      </c>
      <c r="O858" s="2">
        <f t="shared" ref="O858:O921" si="271">$B$3*1</f>
        <v>5000</v>
      </c>
      <c r="P858" s="2">
        <f t="shared" si="259"/>
        <v>2500</v>
      </c>
      <c r="Q858" s="2">
        <f t="shared" si="260"/>
        <v>981500</v>
      </c>
      <c r="R858" s="2" t="str">
        <f t="shared" si="261"/>
        <v>kai</v>
      </c>
      <c r="S858" s="2" t="str">
        <f t="shared" si="262"/>
        <v>kai</v>
      </c>
      <c r="T858" s="2" t="str">
        <f t="shared" si="263"/>
        <v>kai</v>
      </c>
      <c r="U858" s="2" t="str">
        <f t="shared" si="264"/>
        <v/>
      </c>
      <c r="V858" s="2" t="str">
        <f t="shared" si="265"/>
        <v/>
      </c>
      <c r="W858" s="2">
        <f t="shared" si="266"/>
        <v>78.52</v>
      </c>
      <c r="X858" s="2" t="str">
        <f t="shared" si="267"/>
        <v/>
      </c>
      <c r="Y858" s="6">
        <f t="shared" si="268"/>
        <v>984000</v>
      </c>
      <c r="Z858" s="6">
        <f t="shared" si="269"/>
        <v>0</v>
      </c>
      <c r="AA858" s="4">
        <f>SUM(P858:$P$1480)+$Z$25</f>
        <v>1370000</v>
      </c>
      <c r="AB858" s="4">
        <f>SUM(V858:$W$1480)</f>
        <v>358668.48</v>
      </c>
      <c r="AC858" s="4">
        <f t="shared" si="270"/>
        <v>386000</v>
      </c>
    </row>
    <row r="859" spans="1:29" x14ac:dyDescent="0.15">
      <c r="A859" s="22">
        <v>4</v>
      </c>
      <c r="B859" s="1">
        <v>41869</v>
      </c>
      <c r="C859">
        <v>197.1</v>
      </c>
      <c r="D859">
        <v>197.3</v>
      </c>
      <c r="E859">
        <v>195.8</v>
      </c>
      <c r="F859">
        <v>196.3</v>
      </c>
      <c r="G859">
        <v>68484200</v>
      </c>
      <c r="H859" s="2">
        <f t="shared" si="253"/>
        <v>13443448460</v>
      </c>
      <c r="I859">
        <f t="shared" si="254"/>
        <v>-0.19999999999998863</v>
      </c>
      <c r="J859" t="str">
        <f t="shared" si="255"/>
        <v/>
      </c>
      <c r="L859">
        <f t="shared" si="256"/>
        <v>-0.19999999999998863</v>
      </c>
      <c r="M859">
        <f t="shared" si="257"/>
        <v>-0.19999999999998863</v>
      </c>
      <c r="N859">
        <f t="shared" si="258"/>
        <v>0.19999999999998863</v>
      </c>
      <c r="O859" s="2">
        <f t="shared" si="271"/>
        <v>5000</v>
      </c>
      <c r="P859" s="2">
        <f t="shared" si="259"/>
        <v>-999.99999999994316</v>
      </c>
      <c r="Q859" s="2">
        <f t="shared" si="260"/>
        <v>982500</v>
      </c>
      <c r="R859" s="2" t="str">
        <f t="shared" si="261"/>
        <v>kai</v>
      </c>
      <c r="S859" s="2" t="str">
        <f t="shared" si="262"/>
        <v>uri</v>
      </c>
      <c r="T859" s="2" t="str">
        <f t="shared" si="263"/>
        <v>kai</v>
      </c>
      <c r="U859" s="2" t="str">
        <f t="shared" si="264"/>
        <v/>
      </c>
      <c r="V859" s="2" t="str">
        <f t="shared" si="265"/>
        <v/>
      </c>
      <c r="W859" s="2">
        <f t="shared" si="266"/>
        <v>78.599999999999994</v>
      </c>
      <c r="X859" s="2" t="str">
        <f t="shared" si="267"/>
        <v/>
      </c>
      <c r="Y859" s="6">
        <f t="shared" si="268"/>
        <v>981500</v>
      </c>
      <c r="Z859" s="6">
        <f t="shared" si="269"/>
        <v>0</v>
      </c>
      <c r="AA859" s="4">
        <f>SUM(P859:$P$1480)+$Z$25</f>
        <v>1367500</v>
      </c>
      <c r="AB859" s="4">
        <f>SUM(V859:$W$1480)</f>
        <v>358589.95999999996</v>
      </c>
      <c r="AC859" s="4">
        <f t="shared" si="270"/>
        <v>386000</v>
      </c>
    </row>
    <row r="860" spans="1:29" x14ac:dyDescent="0.15">
      <c r="A860" s="22">
        <v>4</v>
      </c>
      <c r="B860" s="1">
        <v>41866</v>
      </c>
      <c r="C860">
        <v>196.6</v>
      </c>
      <c r="D860">
        <v>196.7</v>
      </c>
      <c r="E860">
        <v>195.8</v>
      </c>
      <c r="F860">
        <v>196.5</v>
      </c>
      <c r="G860">
        <v>66718100</v>
      </c>
      <c r="H860" s="2">
        <f t="shared" si="253"/>
        <v>13110106650</v>
      </c>
      <c r="I860">
        <f t="shared" si="254"/>
        <v>9.9999999999994316E-2</v>
      </c>
      <c r="J860" t="str">
        <f t="shared" si="255"/>
        <v>高値超、安値超</v>
      </c>
      <c r="L860">
        <f t="shared" si="256"/>
        <v>9.9999999999994316E-2</v>
      </c>
      <c r="M860">
        <f t="shared" si="257"/>
        <v>9.9999999999994316E-2</v>
      </c>
      <c r="N860">
        <f t="shared" si="258"/>
        <v>-9.9999999999994316E-2</v>
      </c>
      <c r="O860" s="2">
        <f t="shared" si="271"/>
        <v>5000</v>
      </c>
      <c r="P860" s="2">
        <f t="shared" si="259"/>
        <v>499.99999999997158</v>
      </c>
      <c r="Q860" s="2">
        <f t="shared" si="260"/>
        <v>982000</v>
      </c>
      <c r="R860" s="2" t="str">
        <f t="shared" si="261"/>
        <v>kai</v>
      </c>
      <c r="S860" s="2" t="str">
        <f t="shared" si="262"/>
        <v>uri</v>
      </c>
      <c r="T860" s="2" t="str">
        <f t="shared" si="263"/>
        <v>kai</v>
      </c>
      <c r="U860" s="2">
        <f t="shared" si="264"/>
        <v>982000</v>
      </c>
      <c r="V860" s="2">
        <f t="shared" si="265"/>
        <v>1080</v>
      </c>
      <c r="W860" s="2">
        <f t="shared" si="266"/>
        <v>157.12</v>
      </c>
      <c r="X860" s="2" t="str">
        <f t="shared" si="267"/>
        <v/>
      </c>
      <c r="Y860" s="6">
        <f t="shared" si="268"/>
        <v>982500</v>
      </c>
      <c r="Z860" s="6">
        <f t="shared" si="269"/>
        <v>0</v>
      </c>
      <c r="AA860" s="4">
        <f>SUM(P860:$P$1480)+$Z$25</f>
        <v>1368500</v>
      </c>
      <c r="AB860" s="4">
        <f>SUM(V860:$W$1480)</f>
        <v>358511.35999999999</v>
      </c>
      <c r="AC860" s="4">
        <f t="shared" si="270"/>
        <v>386000</v>
      </c>
    </row>
    <row r="861" spans="1:29" x14ac:dyDescent="0.15">
      <c r="A861" s="22">
        <v>4</v>
      </c>
      <c r="B861" s="1">
        <v>41865</v>
      </c>
      <c r="C861">
        <v>196.5</v>
      </c>
      <c r="D861">
        <v>196.6</v>
      </c>
      <c r="E861">
        <v>195.7</v>
      </c>
      <c r="F861">
        <v>196.4</v>
      </c>
      <c r="G861">
        <v>68687900</v>
      </c>
      <c r="H861" s="2">
        <f t="shared" si="253"/>
        <v>13490303560</v>
      </c>
      <c r="I861">
        <f t="shared" si="254"/>
        <v>0.70000000000001705</v>
      </c>
      <c r="J861" t="str">
        <f t="shared" si="255"/>
        <v>高値超、安値超</v>
      </c>
      <c r="L861">
        <f t="shared" si="256"/>
        <v>-0.70000000000001705</v>
      </c>
      <c r="M861">
        <f t="shared" si="257"/>
        <v>-0.70000000000001705</v>
      </c>
      <c r="N861">
        <f t="shared" si="258"/>
        <v>0.70000000000001705</v>
      </c>
      <c r="O861" s="2">
        <f t="shared" si="271"/>
        <v>5000</v>
      </c>
      <c r="P861" s="2">
        <f t="shared" si="259"/>
        <v>-3500.0000000000855</v>
      </c>
      <c r="Q861" s="2">
        <f t="shared" si="260"/>
        <v>978500</v>
      </c>
      <c r="R861" s="2" t="str">
        <f t="shared" si="261"/>
        <v>uri</v>
      </c>
      <c r="S861" s="2" t="str">
        <f t="shared" si="262"/>
        <v>kai</v>
      </c>
      <c r="T861" s="2" t="str">
        <f t="shared" si="263"/>
        <v>uri</v>
      </c>
      <c r="U861" s="2">
        <f t="shared" si="264"/>
        <v>978500</v>
      </c>
      <c r="V861" s="2">
        <f t="shared" si="265"/>
        <v>1080</v>
      </c>
      <c r="W861" s="2" t="str">
        <f t="shared" si="266"/>
        <v/>
      </c>
      <c r="X861" s="2">
        <f t="shared" si="267"/>
        <v>156.56</v>
      </c>
      <c r="Y861" s="6">
        <f t="shared" si="268"/>
        <v>982000</v>
      </c>
      <c r="Z861" s="6">
        <f t="shared" si="269"/>
        <v>0</v>
      </c>
      <c r="AA861" s="4">
        <f>SUM(P861:$P$1480)+$Z$25</f>
        <v>1368000</v>
      </c>
      <c r="AB861" s="4">
        <f>SUM(V861:$W$1480)</f>
        <v>357274.24000000005</v>
      </c>
      <c r="AC861" s="4">
        <f t="shared" si="270"/>
        <v>386000</v>
      </c>
    </row>
    <row r="862" spans="1:29" x14ac:dyDescent="0.15">
      <c r="A862" s="22">
        <v>4</v>
      </c>
      <c r="B862" s="1">
        <v>41864</v>
      </c>
      <c r="C862">
        <v>195.1</v>
      </c>
      <c r="D862">
        <v>196.2</v>
      </c>
      <c r="E862">
        <v>195</v>
      </c>
      <c r="F862">
        <v>195.7</v>
      </c>
      <c r="G862">
        <v>98214800</v>
      </c>
      <c r="H862" s="2">
        <f t="shared" si="253"/>
        <v>19220636360</v>
      </c>
      <c r="I862">
        <f t="shared" si="254"/>
        <v>0</v>
      </c>
      <c r="J862" t="str">
        <f t="shared" si="255"/>
        <v>高値割、安値割</v>
      </c>
      <c r="L862">
        <f t="shared" si="256"/>
        <v>0</v>
      </c>
      <c r="M862">
        <f t="shared" si="257"/>
        <v>0</v>
      </c>
      <c r="N862">
        <f t="shared" si="258"/>
        <v>0</v>
      </c>
      <c r="O862" s="2">
        <f t="shared" si="271"/>
        <v>5000</v>
      </c>
      <c r="P862" s="2">
        <f t="shared" si="259"/>
        <v>0</v>
      </c>
      <c r="Q862" s="2">
        <f t="shared" si="260"/>
        <v>978500</v>
      </c>
      <c r="R862" s="2" t="str">
        <f t="shared" si="261"/>
        <v>kai</v>
      </c>
      <c r="S862" s="2" t="str">
        <f t="shared" si="262"/>
        <v>uri</v>
      </c>
      <c r="T862" s="2" t="str">
        <f t="shared" si="263"/>
        <v>kai</v>
      </c>
      <c r="U862" s="2" t="str">
        <f t="shared" si="264"/>
        <v/>
      </c>
      <c r="V862" s="2" t="str">
        <f t="shared" si="265"/>
        <v/>
      </c>
      <c r="W862" s="2">
        <f t="shared" si="266"/>
        <v>78.28</v>
      </c>
      <c r="X862" s="2" t="str">
        <f t="shared" si="267"/>
        <v/>
      </c>
      <c r="Y862" s="6">
        <f t="shared" si="268"/>
        <v>978500</v>
      </c>
      <c r="Z862" s="6">
        <f t="shared" si="269"/>
        <v>0</v>
      </c>
      <c r="AA862" s="4">
        <f>SUM(P862:$P$1480)+$Z$25</f>
        <v>1371500</v>
      </c>
      <c r="AB862" s="4">
        <f>SUM(V862:$W$1480)</f>
        <v>356194.24000000011</v>
      </c>
      <c r="AC862" s="4">
        <f t="shared" si="270"/>
        <v>393000</v>
      </c>
    </row>
    <row r="863" spans="1:29" x14ac:dyDescent="0.15">
      <c r="A863" s="22">
        <v>4</v>
      </c>
      <c r="B863" s="1">
        <v>41863</v>
      </c>
      <c r="C863">
        <v>195.4</v>
      </c>
      <c r="D863">
        <v>197</v>
      </c>
      <c r="E863">
        <v>195.3</v>
      </c>
      <c r="F863">
        <v>195.7</v>
      </c>
      <c r="G863">
        <v>88374400</v>
      </c>
      <c r="H863" s="2">
        <f t="shared" si="253"/>
        <v>17294870080</v>
      </c>
      <c r="I863">
        <f t="shared" si="254"/>
        <v>0.59999999999999432</v>
      </c>
      <c r="J863" t="str">
        <f t="shared" si="255"/>
        <v>高値超、安値超</v>
      </c>
      <c r="L863">
        <f t="shared" si="256"/>
        <v>0.59999999999999432</v>
      </c>
      <c r="M863">
        <f t="shared" si="257"/>
        <v>0.59999999999999432</v>
      </c>
      <c r="N863">
        <f t="shared" si="258"/>
        <v>-0.59999999999999432</v>
      </c>
      <c r="O863" s="2">
        <f t="shared" si="271"/>
        <v>5000</v>
      </c>
      <c r="P863" s="2">
        <f t="shared" si="259"/>
        <v>2999.9999999999718</v>
      </c>
      <c r="Q863" s="2">
        <f t="shared" si="260"/>
        <v>975500</v>
      </c>
      <c r="R863" s="2" t="str">
        <f t="shared" si="261"/>
        <v>kai</v>
      </c>
      <c r="S863" s="2" t="str">
        <f t="shared" si="262"/>
        <v>uri</v>
      </c>
      <c r="T863" s="2" t="str">
        <f t="shared" si="263"/>
        <v>kai</v>
      </c>
      <c r="U863" s="2">
        <f t="shared" si="264"/>
        <v>975500</v>
      </c>
      <c r="V863" s="2">
        <f t="shared" si="265"/>
        <v>1080</v>
      </c>
      <c r="W863" s="2">
        <f t="shared" si="266"/>
        <v>156.08000000000001</v>
      </c>
      <c r="X863" s="2" t="str">
        <f t="shared" si="267"/>
        <v/>
      </c>
      <c r="Y863" s="6">
        <f t="shared" si="268"/>
        <v>978500</v>
      </c>
      <c r="Z863" s="6">
        <f t="shared" si="269"/>
        <v>0</v>
      </c>
      <c r="AA863" s="4">
        <f>SUM(P863:$P$1480)+$Z$25</f>
        <v>1371500</v>
      </c>
      <c r="AB863" s="4">
        <f>SUM(V863:$W$1480)</f>
        <v>356115.96000000008</v>
      </c>
      <c r="AC863" s="4">
        <f t="shared" si="270"/>
        <v>393000</v>
      </c>
    </row>
    <row r="864" spans="1:29" x14ac:dyDescent="0.15">
      <c r="A864" s="22">
        <v>4</v>
      </c>
      <c r="B864" s="1">
        <v>41862</v>
      </c>
      <c r="C864">
        <v>196</v>
      </c>
      <c r="D864">
        <v>196.2</v>
      </c>
      <c r="E864">
        <v>195</v>
      </c>
      <c r="F864">
        <v>195.1</v>
      </c>
      <c r="G864">
        <v>117799600</v>
      </c>
      <c r="H864" s="2">
        <f t="shared" si="253"/>
        <v>22982701960</v>
      </c>
      <c r="I864">
        <f t="shared" si="254"/>
        <v>1.4000000000000057</v>
      </c>
      <c r="J864" t="str">
        <f t="shared" si="255"/>
        <v>高値超、安値超</v>
      </c>
      <c r="L864">
        <f t="shared" si="256"/>
        <v>-1.4000000000000057</v>
      </c>
      <c r="M864">
        <f t="shared" si="257"/>
        <v>-1.4000000000000057</v>
      </c>
      <c r="N864">
        <f t="shared" si="258"/>
        <v>1.4000000000000057</v>
      </c>
      <c r="O864" s="2">
        <f t="shared" si="271"/>
        <v>5000</v>
      </c>
      <c r="P864" s="2">
        <f t="shared" si="259"/>
        <v>-7000.0000000000282</v>
      </c>
      <c r="Q864" s="2">
        <f t="shared" si="260"/>
        <v>968500</v>
      </c>
      <c r="R864" s="2" t="str">
        <f t="shared" si="261"/>
        <v>uri</v>
      </c>
      <c r="S864" s="2" t="str">
        <f t="shared" si="262"/>
        <v>kai</v>
      </c>
      <c r="T864" s="2" t="str">
        <f t="shared" si="263"/>
        <v>uri</v>
      </c>
      <c r="U864" s="2">
        <f t="shared" si="264"/>
        <v>968500</v>
      </c>
      <c r="V864" s="2">
        <f t="shared" si="265"/>
        <v>1080</v>
      </c>
      <c r="W864" s="2" t="str">
        <f t="shared" si="266"/>
        <v/>
      </c>
      <c r="X864" s="2">
        <f t="shared" si="267"/>
        <v>154.96</v>
      </c>
      <c r="Y864" s="6">
        <f t="shared" si="268"/>
        <v>975500</v>
      </c>
      <c r="Z864" s="6">
        <f t="shared" si="269"/>
        <v>0</v>
      </c>
      <c r="AA864" s="4">
        <f>SUM(P864:$P$1480)+$Z$25</f>
        <v>1368500</v>
      </c>
      <c r="AB864" s="4">
        <f>SUM(V864:$W$1480)</f>
        <v>354879.88000000012</v>
      </c>
      <c r="AC864" s="4">
        <f t="shared" si="270"/>
        <v>393000</v>
      </c>
    </row>
    <row r="865" spans="1:29" x14ac:dyDescent="0.15">
      <c r="A865" s="22">
        <v>4</v>
      </c>
      <c r="B865" s="1">
        <v>41859</v>
      </c>
      <c r="C865">
        <v>194.9</v>
      </c>
      <c r="D865">
        <v>195.3</v>
      </c>
      <c r="E865">
        <v>193.1</v>
      </c>
      <c r="F865">
        <v>193.7</v>
      </c>
      <c r="G865">
        <v>187885300</v>
      </c>
      <c r="H865" s="2">
        <f t="shared" si="253"/>
        <v>36393382610</v>
      </c>
      <c r="I865">
        <f t="shared" si="254"/>
        <v>-3.1000000000000227</v>
      </c>
      <c r="J865" t="str">
        <f t="shared" si="255"/>
        <v>高値割、安値割</v>
      </c>
      <c r="L865">
        <f t="shared" si="256"/>
        <v>-3.1000000000000227</v>
      </c>
      <c r="M865">
        <f t="shared" si="257"/>
        <v>-3.1000000000000227</v>
      </c>
      <c r="N865">
        <f t="shared" si="258"/>
        <v>-3.1000000000000227</v>
      </c>
      <c r="O865" s="2">
        <f t="shared" si="271"/>
        <v>5000</v>
      </c>
      <c r="P865" s="2">
        <f t="shared" si="259"/>
        <v>-15500.000000000113</v>
      </c>
      <c r="Q865" s="2">
        <f t="shared" si="260"/>
        <v>984000</v>
      </c>
      <c r="R865" s="2" t="str">
        <f t="shared" si="261"/>
        <v>kai</v>
      </c>
      <c r="S865" s="2" t="str">
        <f t="shared" si="262"/>
        <v>kai</v>
      </c>
      <c r="T865" s="2" t="str">
        <f t="shared" si="263"/>
        <v>kai</v>
      </c>
      <c r="U865" s="2">
        <f t="shared" si="264"/>
        <v>984000</v>
      </c>
      <c r="V865" s="2">
        <f t="shared" si="265"/>
        <v>1080</v>
      </c>
      <c r="W865" s="2">
        <f t="shared" si="266"/>
        <v>157.44</v>
      </c>
      <c r="X865" s="2" t="str">
        <f t="shared" si="267"/>
        <v/>
      </c>
      <c r="Y865" s="6">
        <f t="shared" si="268"/>
        <v>968500</v>
      </c>
      <c r="Z865" s="6">
        <f t="shared" si="269"/>
        <v>0</v>
      </c>
      <c r="AA865" s="4">
        <f>SUM(P865:$P$1480)+$Z$25</f>
        <v>1375500</v>
      </c>
      <c r="AB865" s="4">
        <f>SUM(V865:$W$1480)</f>
        <v>353799.88000000018</v>
      </c>
      <c r="AC865" s="4">
        <f t="shared" si="270"/>
        <v>407000</v>
      </c>
    </row>
    <row r="866" spans="1:29" x14ac:dyDescent="0.15">
      <c r="A866" s="22">
        <v>4</v>
      </c>
      <c r="B866" s="1">
        <v>41858</v>
      </c>
      <c r="C866">
        <v>195.4</v>
      </c>
      <c r="D866">
        <v>196.8</v>
      </c>
      <c r="E866">
        <v>194</v>
      </c>
      <c r="F866">
        <v>196.8</v>
      </c>
      <c r="G866">
        <v>201893700</v>
      </c>
      <c r="H866" s="2">
        <f t="shared" si="253"/>
        <v>39732680160</v>
      </c>
      <c r="I866">
        <f t="shared" si="254"/>
        <v>1.7000000000000171</v>
      </c>
      <c r="J866" t="str">
        <f t="shared" si="255"/>
        <v/>
      </c>
      <c r="L866">
        <f t="shared" si="256"/>
        <v>-1.7000000000000171</v>
      </c>
      <c r="M866">
        <f t="shared" si="257"/>
        <v>-1.7000000000000171</v>
      </c>
      <c r="N866">
        <f t="shared" si="258"/>
        <v>1.7000000000000171</v>
      </c>
      <c r="O866" s="2">
        <f t="shared" si="271"/>
        <v>5000</v>
      </c>
      <c r="P866" s="2">
        <f t="shared" si="259"/>
        <v>-8500.0000000000855</v>
      </c>
      <c r="Q866" s="2">
        <f t="shared" si="260"/>
        <v>975500</v>
      </c>
      <c r="R866" s="2" t="str">
        <f t="shared" si="261"/>
        <v>uri</v>
      </c>
      <c r="S866" s="2" t="str">
        <f t="shared" si="262"/>
        <v>kai</v>
      </c>
      <c r="T866" s="2" t="str">
        <f t="shared" si="263"/>
        <v>uri</v>
      </c>
      <c r="U866" s="2" t="str">
        <f t="shared" si="264"/>
        <v/>
      </c>
      <c r="V866" s="2" t="str">
        <f t="shared" si="265"/>
        <v/>
      </c>
      <c r="W866" s="2" t="str">
        <f t="shared" si="266"/>
        <v/>
      </c>
      <c r="X866" s="2">
        <f t="shared" si="267"/>
        <v>78.040000000000006</v>
      </c>
      <c r="Y866" s="6">
        <f t="shared" si="268"/>
        <v>984000</v>
      </c>
      <c r="Z866" s="6">
        <f t="shared" si="269"/>
        <v>0</v>
      </c>
      <c r="AA866" s="4">
        <f>SUM(P866:$P$1480)+$Z$25</f>
        <v>1391000.0000000002</v>
      </c>
      <c r="AB866" s="4">
        <f>SUM(V866:$W$1480)</f>
        <v>352562.44000000018</v>
      </c>
      <c r="AC866" s="4">
        <f t="shared" si="270"/>
        <v>407000.00000000023</v>
      </c>
    </row>
    <row r="867" spans="1:29" x14ac:dyDescent="0.15">
      <c r="A867" s="22">
        <v>4</v>
      </c>
      <c r="B867" s="1">
        <v>41857</v>
      </c>
      <c r="C867">
        <v>196.6</v>
      </c>
      <c r="D867">
        <v>196.8</v>
      </c>
      <c r="E867">
        <v>195</v>
      </c>
      <c r="F867">
        <v>195.1</v>
      </c>
      <c r="G867">
        <v>164139700</v>
      </c>
      <c r="H867" s="2">
        <f t="shared" si="253"/>
        <v>32023655470</v>
      </c>
      <c r="I867">
        <f t="shared" si="254"/>
        <v>-1.8000000000000114</v>
      </c>
      <c r="J867" t="str">
        <f t="shared" si="255"/>
        <v>高値割、安値割</v>
      </c>
      <c r="L867">
        <f t="shared" si="256"/>
        <v>1.8000000000000114</v>
      </c>
      <c r="M867">
        <f t="shared" si="257"/>
        <v>1.8000000000000114</v>
      </c>
      <c r="N867">
        <f t="shared" si="258"/>
        <v>-1.8000000000000114</v>
      </c>
      <c r="O867" s="2">
        <f t="shared" si="271"/>
        <v>5000</v>
      </c>
      <c r="P867" s="2">
        <f t="shared" si="259"/>
        <v>9000.0000000000564</v>
      </c>
      <c r="Q867" s="2">
        <f t="shared" si="260"/>
        <v>984500</v>
      </c>
      <c r="R867" s="2" t="str">
        <f t="shared" si="261"/>
        <v>uri</v>
      </c>
      <c r="S867" s="2" t="str">
        <f t="shared" si="262"/>
        <v>kai</v>
      </c>
      <c r="T867" s="2" t="str">
        <f t="shared" si="263"/>
        <v>uri</v>
      </c>
      <c r="U867" s="2" t="str">
        <f t="shared" si="264"/>
        <v/>
      </c>
      <c r="V867" s="2" t="str">
        <f t="shared" si="265"/>
        <v/>
      </c>
      <c r="W867" s="2" t="str">
        <f t="shared" si="266"/>
        <v/>
      </c>
      <c r="X867" s="2">
        <f t="shared" si="267"/>
        <v>78.760000000000005</v>
      </c>
      <c r="Y867" s="6">
        <f t="shared" si="268"/>
        <v>975500</v>
      </c>
      <c r="Z867" s="6">
        <f t="shared" si="269"/>
        <v>0</v>
      </c>
      <c r="AA867" s="4">
        <f>SUM(P867:$P$1480)+$Z$25</f>
        <v>1399500.0000000005</v>
      </c>
      <c r="AB867" s="4">
        <f>SUM(V867:$W$1480)</f>
        <v>352562.44000000018</v>
      </c>
      <c r="AC867" s="4">
        <f t="shared" si="270"/>
        <v>424000.00000000047</v>
      </c>
    </row>
    <row r="868" spans="1:29" x14ac:dyDescent="0.15">
      <c r="A868" s="22">
        <v>4</v>
      </c>
      <c r="B868" s="1">
        <v>41856</v>
      </c>
      <c r="C868">
        <v>197.8</v>
      </c>
      <c r="D868">
        <v>198.9</v>
      </c>
      <c r="E868">
        <v>196.7</v>
      </c>
      <c r="F868">
        <v>196.9</v>
      </c>
      <c r="G868">
        <v>151474300</v>
      </c>
      <c r="H868" s="2">
        <f t="shared" si="253"/>
        <v>29825289670</v>
      </c>
      <c r="I868">
        <f t="shared" si="254"/>
        <v>-0.19999999999998863</v>
      </c>
      <c r="J868" t="str">
        <f t="shared" si="255"/>
        <v>高値割、安値割</v>
      </c>
      <c r="L868">
        <f t="shared" si="256"/>
        <v>0.19999999999998863</v>
      </c>
      <c r="M868">
        <f t="shared" si="257"/>
        <v>0.19999999999998863</v>
      </c>
      <c r="N868">
        <f t="shared" si="258"/>
        <v>-0.19999999999998863</v>
      </c>
      <c r="O868" s="2">
        <f t="shared" si="271"/>
        <v>5000</v>
      </c>
      <c r="P868" s="2">
        <f t="shared" si="259"/>
        <v>999.99999999994316</v>
      </c>
      <c r="Q868" s="2">
        <f t="shared" si="260"/>
        <v>985500</v>
      </c>
      <c r="R868" s="2" t="str">
        <f t="shared" si="261"/>
        <v>uri</v>
      </c>
      <c r="S868" s="2" t="str">
        <f t="shared" si="262"/>
        <v>kai</v>
      </c>
      <c r="T868" s="2" t="str">
        <f t="shared" si="263"/>
        <v>uri</v>
      </c>
      <c r="U868" s="2" t="str">
        <f t="shared" si="264"/>
        <v/>
      </c>
      <c r="V868" s="2" t="str">
        <f t="shared" si="265"/>
        <v/>
      </c>
      <c r="W868" s="2" t="str">
        <f t="shared" si="266"/>
        <v/>
      </c>
      <c r="X868" s="2">
        <f t="shared" si="267"/>
        <v>78.84</v>
      </c>
      <c r="Y868" s="6">
        <f t="shared" si="268"/>
        <v>984500</v>
      </c>
      <c r="Z868" s="6">
        <f t="shared" si="269"/>
        <v>0</v>
      </c>
      <c r="AA868" s="4">
        <f>SUM(P868:$P$1480)+$Z$25</f>
        <v>1390500.0000000002</v>
      </c>
      <c r="AB868" s="4">
        <f>SUM(V868:$W$1480)</f>
        <v>352562.44000000018</v>
      </c>
      <c r="AC868" s="4">
        <f t="shared" si="270"/>
        <v>406000.00000000023</v>
      </c>
    </row>
    <row r="869" spans="1:29" x14ac:dyDescent="0.15">
      <c r="A869" s="22">
        <v>4</v>
      </c>
      <c r="B869" s="1">
        <v>41855</v>
      </c>
      <c r="C869">
        <v>199.4</v>
      </c>
      <c r="D869">
        <v>199.6</v>
      </c>
      <c r="E869">
        <v>197.1</v>
      </c>
      <c r="F869">
        <v>197.1</v>
      </c>
      <c r="G869">
        <v>181780400</v>
      </c>
      <c r="H869" s="2">
        <f t="shared" si="253"/>
        <v>35828916840</v>
      </c>
      <c r="I869">
        <f t="shared" si="254"/>
        <v>-2.7000000000000171</v>
      </c>
      <c r="J869" t="str">
        <f t="shared" si="255"/>
        <v>高値割、安値割</v>
      </c>
      <c r="L869">
        <f t="shared" si="256"/>
        <v>2.7000000000000171</v>
      </c>
      <c r="M869">
        <f t="shared" si="257"/>
        <v>2.7000000000000171</v>
      </c>
      <c r="N869">
        <f t="shared" si="258"/>
        <v>-2.7000000000000171</v>
      </c>
      <c r="O869" s="2">
        <f t="shared" si="271"/>
        <v>5000</v>
      </c>
      <c r="P869" s="2">
        <f t="shared" si="259"/>
        <v>13500.000000000085</v>
      </c>
      <c r="Q869" s="2">
        <f t="shared" si="260"/>
        <v>999000</v>
      </c>
      <c r="R869" s="2" t="str">
        <f t="shared" si="261"/>
        <v>uri</v>
      </c>
      <c r="S869" s="2" t="str">
        <f t="shared" si="262"/>
        <v>kai</v>
      </c>
      <c r="T869" s="2" t="str">
        <f t="shared" si="263"/>
        <v>uri</v>
      </c>
      <c r="U869" s="2">
        <f t="shared" si="264"/>
        <v>999000</v>
      </c>
      <c r="V869" s="2">
        <f t="shared" si="265"/>
        <v>1080</v>
      </c>
      <c r="W869" s="2" t="str">
        <f t="shared" si="266"/>
        <v/>
      </c>
      <c r="X869" s="2">
        <f t="shared" si="267"/>
        <v>159.84</v>
      </c>
      <c r="Y869" s="6">
        <f t="shared" si="268"/>
        <v>985500</v>
      </c>
      <c r="Z869" s="6">
        <f t="shared" si="269"/>
        <v>0</v>
      </c>
      <c r="AA869" s="4">
        <f>SUM(P869:$P$1480)+$Z$25</f>
        <v>1389500.0000000005</v>
      </c>
      <c r="AB869" s="4">
        <f>SUM(V869:$W$1480)</f>
        <v>352562.44000000018</v>
      </c>
      <c r="AC869" s="4">
        <f t="shared" si="270"/>
        <v>404000.00000000047</v>
      </c>
    </row>
    <row r="870" spans="1:29" x14ac:dyDescent="0.15">
      <c r="A870" s="22">
        <v>4</v>
      </c>
      <c r="B870" s="1">
        <v>41852</v>
      </c>
      <c r="C870">
        <v>200.7</v>
      </c>
      <c r="D870">
        <v>201</v>
      </c>
      <c r="E870">
        <v>199.6</v>
      </c>
      <c r="F870">
        <v>199.8</v>
      </c>
      <c r="G870">
        <v>154505200</v>
      </c>
      <c r="H870" s="2">
        <f t="shared" si="253"/>
        <v>30870138960</v>
      </c>
      <c r="I870">
        <f t="shared" si="254"/>
        <v>-1.6999999999999886</v>
      </c>
      <c r="J870" t="str">
        <f t="shared" si="255"/>
        <v>高値割、安値割</v>
      </c>
      <c r="L870">
        <f t="shared" si="256"/>
        <v>-1.6999999999999886</v>
      </c>
      <c r="M870">
        <f t="shared" si="257"/>
        <v>-1.6999999999999886</v>
      </c>
      <c r="N870">
        <f t="shared" si="258"/>
        <v>1.6999999999999886</v>
      </c>
      <c r="O870" s="2">
        <f t="shared" si="271"/>
        <v>5000</v>
      </c>
      <c r="P870" s="2">
        <f t="shared" si="259"/>
        <v>-8499.9999999999436</v>
      </c>
      <c r="Q870" s="2">
        <f t="shared" si="260"/>
        <v>1007500</v>
      </c>
      <c r="R870" s="2" t="str">
        <f t="shared" si="261"/>
        <v>kai</v>
      </c>
      <c r="S870" s="2" t="str">
        <f t="shared" si="262"/>
        <v>uri</v>
      </c>
      <c r="T870" s="2" t="str">
        <f t="shared" si="263"/>
        <v>kai</v>
      </c>
      <c r="U870" s="2">
        <f t="shared" si="264"/>
        <v>1007500</v>
      </c>
      <c r="V870" s="2">
        <f t="shared" si="265"/>
        <v>1512</v>
      </c>
      <c r="W870" s="2">
        <f t="shared" si="266"/>
        <v>161.19999999999999</v>
      </c>
      <c r="X870" s="2" t="str">
        <f t="shared" si="267"/>
        <v/>
      </c>
      <c r="Y870" s="6">
        <f t="shared" si="268"/>
        <v>999000</v>
      </c>
      <c r="Z870" s="6">
        <f t="shared" si="269"/>
        <v>0</v>
      </c>
      <c r="AA870" s="4">
        <f>SUM(P870:$P$1480)+$Z$25</f>
        <v>1376000.0000000002</v>
      </c>
      <c r="AB870" s="4">
        <f>SUM(V870:$W$1480)</f>
        <v>351482.44000000024</v>
      </c>
      <c r="AC870" s="4">
        <f t="shared" si="270"/>
        <v>377000.00000000023</v>
      </c>
    </row>
    <row r="871" spans="1:29" x14ac:dyDescent="0.15">
      <c r="A871" s="22">
        <v>4</v>
      </c>
      <c r="B871" s="1">
        <v>41851</v>
      </c>
      <c r="C871">
        <v>202.5</v>
      </c>
      <c r="D871">
        <v>204.2</v>
      </c>
      <c r="E871">
        <v>201.5</v>
      </c>
      <c r="F871">
        <v>201.5</v>
      </c>
      <c r="G871">
        <v>150940500</v>
      </c>
      <c r="H871" s="2">
        <f t="shared" si="253"/>
        <v>30414510750</v>
      </c>
      <c r="I871">
        <f t="shared" si="254"/>
        <v>0.19999999999998863</v>
      </c>
      <c r="J871" t="str">
        <f t="shared" si="255"/>
        <v>高値超、安値超</v>
      </c>
      <c r="L871">
        <f t="shared" si="256"/>
        <v>-0.19999999999998863</v>
      </c>
      <c r="M871">
        <f t="shared" si="257"/>
        <v>-0.19999999999998863</v>
      </c>
      <c r="N871">
        <f t="shared" si="258"/>
        <v>0.19999999999998863</v>
      </c>
      <c r="O871" s="2">
        <f t="shared" si="271"/>
        <v>5000</v>
      </c>
      <c r="P871" s="2">
        <f t="shared" si="259"/>
        <v>-999.99999999994316</v>
      </c>
      <c r="Q871" s="2">
        <f t="shared" si="260"/>
        <v>1006500</v>
      </c>
      <c r="R871" s="2" t="str">
        <f t="shared" si="261"/>
        <v>uri</v>
      </c>
      <c r="S871" s="2" t="str">
        <f t="shared" si="262"/>
        <v>kai</v>
      </c>
      <c r="T871" s="2" t="str">
        <f t="shared" si="263"/>
        <v>uri</v>
      </c>
      <c r="U871" s="2">
        <f t="shared" si="264"/>
        <v>1006500</v>
      </c>
      <c r="V871" s="2">
        <f t="shared" si="265"/>
        <v>1512</v>
      </c>
      <c r="W871" s="2" t="str">
        <f t="shared" si="266"/>
        <v/>
      </c>
      <c r="X871" s="2">
        <f t="shared" si="267"/>
        <v>161.04</v>
      </c>
      <c r="Y871" s="6">
        <f t="shared" si="268"/>
        <v>1007500</v>
      </c>
      <c r="Z871" s="6">
        <f t="shared" si="269"/>
        <v>0</v>
      </c>
      <c r="AA871" s="4">
        <f>SUM(P871:$P$1480)+$Z$25</f>
        <v>1384500.0000000002</v>
      </c>
      <c r="AB871" s="4">
        <f>SUM(V871:$W$1480)</f>
        <v>349809.24000000028</v>
      </c>
      <c r="AC871" s="4">
        <f t="shared" si="270"/>
        <v>377000.00000000023</v>
      </c>
    </row>
    <row r="872" spans="1:29" x14ac:dyDescent="0.15">
      <c r="A872" s="22">
        <v>4</v>
      </c>
      <c r="B872" s="1">
        <v>41850</v>
      </c>
      <c r="C872">
        <v>201.3</v>
      </c>
      <c r="D872">
        <v>202.2</v>
      </c>
      <c r="E872">
        <v>200.6</v>
      </c>
      <c r="F872">
        <v>201.3</v>
      </c>
      <c r="G872">
        <v>118637600</v>
      </c>
      <c r="H872" s="2">
        <f t="shared" si="253"/>
        <v>23881748880</v>
      </c>
      <c r="I872">
        <f t="shared" si="254"/>
        <v>-1.0999999999999943</v>
      </c>
      <c r="J872" t="str">
        <f t="shared" si="255"/>
        <v>高値割、安値割</v>
      </c>
      <c r="L872">
        <f t="shared" si="256"/>
        <v>-1.0999999999999943</v>
      </c>
      <c r="M872">
        <f t="shared" si="257"/>
        <v>-1.0999999999999943</v>
      </c>
      <c r="N872">
        <f t="shared" si="258"/>
        <v>-1.0999999999999943</v>
      </c>
      <c r="O872" s="2">
        <f t="shared" si="271"/>
        <v>5000</v>
      </c>
      <c r="P872" s="2">
        <f t="shared" si="259"/>
        <v>-5499.9999999999718</v>
      </c>
      <c r="Q872" s="2">
        <f t="shared" si="260"/>
        <v>1012000</v>
      </c>
      <c r="R872" s="2" t="str">
        <f t="shared" si="261"/>
        <v>kai</v>
      </c>
      <c r="S872" s="2" t="str">
        <f t="shared" si="262"/>
        <v>kai</v>
      </c>
      <c r="T872" s="2" t="str">
        <f t="shared" si="263"/>
        <v>kai</v>
      </c>
      <c r="U872" s="2" t="str">
        <f t="shared" si="264"/>
        <v/>
      </c>
      <c r="V872" s="2" t="str">
        <f t="shared" si="265"/>
        <v/>
      </c>
      <c r="W872" s="2">
        <f t="shared" si="266"/>
        <v>80.959999999999994</v>
      </c>
      <c r="X872" s="2" t="str">
        <f t="shared" si="267"/>
        <v/>
      </c>
      <c r="Y872" s="6">
        <f t="shared" si="268"/>
        <v>1006500</v>
      </c>
      <c r="Z872" s="6">
        <f t="shared" si="269"/>
        <v>0</v>
      </c>
      <c r="AA872" s="4">
        <f>SUM(P872:$P$1480)+$Z$25</f>
        <v>1385500</v>
      </c>
      <c r="AB872" s="4">
        <f>SUM(V872:$W$1480)</f>
        <v>348297.24000000022</v>
      </c>
      <c r="AC872" s="4">
        <f t="shared" si="270"/>
        <v>379000</v>
      </c>
    </row>
    <row r="873" spans="1:29" x14ac:dyDescent="0.15">
      <c r="A873" s="22">
        <v>4</v>
      </c>
      <c r="B873" s="1">
        <v>41849</v>
      </c>
      <c r="C873">
        <v>203.5</v>
      </c>
      <c r="D873">
        <v>203.6</v>
      </c>
      <c r="E873">
        <v>202.2</v>
      </c>
      <c r="F873">
        <v>202.4</v>
      </c>
      <c r="G873">
        <v>90707700</v>
      </c>
      <c r="H873" s="2">
        <f t="shared" si="253"/>
        <v>18359238480</v>
      </c>
      <c r="I873">
        <f t="shared" si="254"/>
        <v>-1.0999999999999943</v>
      </c>
      <c r="J873" t="str">
        <f t="shared" si="255"/>
        <v/>
      </c>
      <c r="L873">
        <f t="shared" si="256"/>
        <v>-1.0999999999999943</v>
      </c>
      <c r="M873">
        <f t="shared" si="257"/>
        <v>-1.0999999999999943</v>
      </c>
      <c r="N873">
        <f t="shared" si="258"/>
        <v>1.0999999999999943</v>
      </c>
      <c r="O873" s="2">
        <f t="shared" si="271"/>
        <v>5000</v>
      </c>
      <c r="P873" s="2">
        <f t="shared" si="259"/>
        <v>-5499.9999999999718</v>
      </c>
      <c r="Q873" s="2">
        <f t="shared" si="260"/>
        <v>1017500</v>
      </c>
      <c r="R873" s="2" t="str">
        <f t="shared" si="261"/>
        <v>kai</v>
      </c>
      <c r="S873" s="2" t="str">
        <f t="shared" si="262"/>
        <v>uri</v>
      </c>
      <c r="T873" s="2" t="str">
        <f t="shared" si="263"/>
        <v>kai</v>
      </c>
      <c r="U873" s="2" t="str">
        <f t="shared" si="264"/>
        <v/>
      </c>
      <c r="V873" s="2" t="str">
        <f t="shared" si="265"/>
        <v/>
      </c>
      <c r="W873" s="2">
        <f t="shared" si="266"/>
        <v>81.400000000000006</v>
      </c>
      <c r="X873" s="2" t="str">
        <f t="shared" si="267"/>
        <v/>
      </c>
      <c r="Y873" s="6">
        <f t="shared" si="268"/>
        <v>1012000</v>
      </c>
      <c r="Z873" s="6">
        <f t="shared" si="269"/>
        <v>0</v>
      </c>
      <c r="AA873" s="4">
        <f>SUM(P873:$P$1480)+$Z$25</f>
        <v>1391000</v>
      </c>
      <c r="AB873" s="4">
        <f>SUM(V873:$W$1480)</f>
        <v>348216.2800000002</v>
      </c>
      <c r="AC873" s="4">
        <f t="shared" si="270"/>
        <v>379000</v>
      </c>
    </row>
    <row r="874" spans="1:29" x14ac:dyDescent="0.15">
      <c r="A874" s="22">
        <v>4</v>
      </c>
      <c r="B874" s="1">
        <v>41848</v>
      </c>
      <c r="C874">
        <v>200</v>
      </c>
      <c r="D874">
        <v>203.6</v>
      </c>
      <c r="E874">
        <v>199.5</v>
      </c>
      <c r="F874">
        <v>203.5</v>
      </c>
      <c r="G874">
        <v>220178300</v>
      </c>
      <c r="H874" s="2">
        <f t="shared" si="253"/>
        <v>44806284050</v>
      </c>
      <c r="I874">
        <f t="shared" si="254"/>
        <v>2.9000000000000057</v>
      </c>
      <c r="J874" t="str">
        <f t="shared" si="255"/>
        <v>高値超、安値超</v>
      </c>
      <c r="L874">
        <f t="shared" si="256"/>
        <v>2.9000000000000057</v>
      </c>
      <c r="M874">
        <f t="shared" si="257"/>
        <v>2.9000000000000057</v>
      </c>
      <c r="N874">
        <f t="shared" si="258"/>
        <v>2.9000000000000057</v>
      </c>
      <c r="O874" s="2">
        <f t="shared" si="271"/>
        <v>5000</v>
      </c>
      <c r="P874" s="2">
        <f t="shared" si="259"/>
        <v>14500.000000000029</v>
      </c>
      <c r="Q874" s="2">
        <f t="shared" si="260"/>
        <v>1003000</v>
      </c>
      <c r="R874" s="2" t="str">
        <f t="shared" si="261"/>
        <v>kai</v>
      </c>
      <c r="S874" s="2" t="str">
        <f t="shared" si="262"/>
        <v>kai</v>
      </c>
      <c r="T874" s="2" t="str">
        <f t="shared" si="263"/>
        <v>kai</v>
      </c>
      <c r="U874" s="2">
        <f t="shared" si="264"/>
        <v>1003000</v>
      </c>
      <c r="V874" s="2">
        <f t="shared" si="265"/>
        <v>1512</v>
      </c>
      <c r="W874" s="2">
        <f t="shared" si="266"/>
        <v>160.47999999999999</v>
      </c>
      <c r="X874" s="2" t="str">
        <f t="shared" si="267"/>
        <v/>
      </c>
      <c r="Y874" s="6">
        <f t="shared" si="268"/>
        <v>1017500</v>
      </c>
      <c r="Z874" s="6">
        <f t="shared" si="269"/>
        <v>0</v>
      </c>
      <c r="AA874" s="4">
        <f>SUM(P874:$P$1480)+$Z$25</f>
        <v>1396500</v>
      </c>
      <c r="AB874" s="4">
        <f>SUM(V874:$W$1480)</f>
        <v>348134.88000000018</v>
      </c>
      <c r="AC874" s="4">
        <f t="shared" si="270"/>
        <v>379000</v>
      </c>
    </row>
    <row r="875" spans="1:29" x14ac:dyDescent="0.15">
      <c r="A875" s="22">
        <v>4</v>
      </c>
      <c r="B875" s="1">
        <v>41845</v>
      </c>
      <c r="C875">
        <v>199.5</v>
      </c>
      <c r="D875">
        <v>201.1</v>
      </c>
      <c r="E875">
        <v>198.3</v>
      </c>
      <c r="F875">
        <v>200.6</v>
      </c>
      <c r="G875">
        <v>183112800</v>
      </c>
      <c r="H875" s="2">
        <f t="shared" si="253"/>
        <v>36732427680</v>
      </c>
      <c r="I875">
        <f t="shared" si="254"/>
        <v>1.4000000000000057</v>
      </c>
      <c r="J875" t="str">
        <f t="shared" si="255"/>
        <v/>
      </c>
      <c r="L875">
        <f t="shared" si="256"/>
        <v>-1.4000000000000057</v>
      </c>
      <c r="M875">
        <f t="shared" si="257"/>
        <v>-1.4000000000000057</v>
      </c>
      <c r="N875">
        <f t="shared" si="258"/>
        <v>1.4000000000000057</v>
      </c>
      <c r="O875" s="2">
        <f t="shared" si="271"/>
        <v>5000</v>
      </c>
      <c r="P875" s="2">
        <f t="shared" si="259"/>
        <v>-7000.0000000000282</v>
      </c>
      <c r="Q875" s="2">
        <f t="shared" si="260"/>
        <v>996000</v>
      </c>
      <c r="R875" s="2" t="str">
        <f t="shared" si="261"/>
        <v>uri</v>
      </c>
      <c r="S875" s="2" t="str">
        <f t="shared" si="262"/>
        <v>kai</v>
      </c>
      <c r="T875" s="2" t="str">
        <f t="shared" si="263"/>
        <v>uri</v>
      </c>
      <c r="U875" s="2" t="str">
        <f t="shared" si="264"/>
        <v/>
      </c>
      <c r="V875" s="2" t="str">
        <f t="shared" si="265"/>
        <v/>
      </c>
      <c r="W875" s="2" t="str">
        <f t="shared" si="266"/>
        <v/>
      </c>
      <c r="X875" s="2">
        <f t="shared" si="267"/>
        <v>79.680000000000007</v>
      </c>
      <c r="Y875" s="6">
        <f t="shared" si="268"/>
        <v>1003000</v>
      </c>
      <c r="Z875" s="6">
        <f t="shared" si="269"/>
        <v>0</v>
      </c>
      <c r="AA875" s="4">
        <f>SUM(P875:$P$1480)+$Z$25</f>
        <v>1382000</v>
      </c>
      <c r="AB875" s="4">
        <f>SUM(V875:$W$1480)</f>
        <v>346462.4000000002</v>
      </c>
      <c r="AC875" s="4">
        <f t="shared" si="270"/>
        <v>379000</v>
      </c>
    </row>
    <row r="876" spans="1:29" x14ac:dyDescent="0.15">
      <c r="A876" s="22">
        <v>4</v>
      </c>
      <c r="B876" s="1">
        <v>41844</v>
      </c>
      <c r="C876">
        <v>199.2</v>
      </c>
      <c r="D876">
        <v>200.3</v>
      </c>
      <c r="E876">
        <v>199</v>
      </c>
      <c r="F876">
        <v>199.2</v>
      </c>
      <c r="G876">
        <v>137487600</v>
      </c>
      <c r="H876" s="2">
        <f t="shared" si="253"/>
        <v>27387529920</v>
      </c>
      <c r="I876">
        <f t="shared" si="254"/>
        <v>-0.30000000000001137</v>
      </c>
      <c r="J876" t="str">
        <f t="shared" si="255"/>
        <v>高値割、安値割</v>
      </c>
      <c r="L876">
        <f t="shared" si="256"/>
        <v>0.30000000000001137</v>
      </c>
      <c r="M876">
        <f t="shared" si="257"/>
        <v>0.30000000000001137</v>
      </c>
      <c r="N876">
        <f t="shared" si="258"/>
        <v>-0.30000000000001137</v>
      </c>
      <c r="O876" s="2">
        <f t="shared" si="271"/>
        <v>5000</v>
      </c>
      <c r="P876" s="2">
        <f t="shared" si="259"/>
        <v>1500.0000000000568</v>
      </c>
      <c r="Q876" s="2">
        <f t="shared" si="260"/>
        <v>997500</v>
      </c>
      <c r="R876" s="2" t="str">
        <f t="shared" si="261"/>
        <v>uri</v>
      </c>
      <c r="S876" s="2" t="str">
        <f t="shared" si="262"/>
        <v>kai</v>
      </c>
      <c r="T876" s="2" t="str">
        <f t="shared" si="263"/>
        <v>uri</v>
      </c>
      <c r="U876" s="2">
        <f t="shared" si="264"/>
        <v>997500</v>
      </c>
      <c r="V876" s="2">
        <f t="shared" si="265"/>
        <v>1080</v>
      </c>
      <c r="W876" s="2" t="str">
        <f t="shared" si="266"/>
        <v/>
      </c>
      <c r="X876" s="2">
        <f t="shared" si="267"/>
        <v>159.6</v>
      </c>
      <c r="Y876" s="6">
        <f t="shared" si="268"/>
        <v>996000</v>
      </c>
      <c r="Z876" s="6">
        <f t="shared" si="269"/>
        <v>0</v>
      </c>
      <c r="AA876" s="4">
        <f>SUM(P876:$P$1480)+$Z$25</f>
        <v>1389000</v>
      </c>
      <c r="AB876" s="4">
        <f>SUM(V876:$W$1480)</f>
        <v>346462.4000000002</v>
      </c>
      <c r="AC876" s="4">
        <f t="shared" si="270"/>
        <v>393000</v>
      </c>
    </row>
    <row r="877" spans="1:29" x14ac:dyDescent="0.15">
      <c r="A877" s="22">
        <v>4</v>
      </c>
      <c r="B877" s="1">
        <v>41843</v>
      </c>
      <c r="C877">
        <v>200.3</v>
      </c>
      <c r="D877">
        <v>200.4</v>
      </c>
      <c r="E877">
        <v>199.1</v>
      </c>
      <c r="F877">
        <v>199.5</v>
      </c>
      <c r="G877">
        <v>129245000</v>
      </c>
      <c r="H877" s="2">
        <f t="shared" si="253"/>
        <v>25784377500</v>
      </c>
      <c r="I877">
        <f t="shared" si="254"/>
        <v>-0.5</v>
      </c>
      <c r="J877" t="str">
        <f t="shared" si="255"/>
        <v>高値割、安値割</v>
      </c>
      <c r="L877">
        <f t="shared" si="256"/>
        <v>-0.5</v>
      </c>
      <c r="M877">
        <f t="shared" si="257"/>
        <v>-0.5</v>
      </c>
      <c r="N877">
        <f t="shared" si="258"/>
        <v>-0.5</v>
      </c>
      <c r="O877" s="2">
        <f t="shared" si="271"/>
        <v>5000</v>
      </c>
      <c r="P877" s="2">
        <f t="shared" si="259"/>
        <v>-2500</v>
      </c>
      <c r="Q877" s="2">
        <f t="shared" si="260"/>
        <v>1000000</v>
      </c>
      <c r="R877" s="2" t="str">
        <f t="shared" si="261"/>
        <v>kai</v>
      </c>
      <c r="S877" s="2" t="str">
        <f t="shared" si="262"/>
        <v>kai</v>
      </c>
      <c r="T877" s="2" t="str">
        <f t="shared" si="263"/>
        <v>kai</v>
      </c>
      <c r="U877" s="2" t="str">
        <f t="shared" si="264"/>
        <v/>
      </c>
      <c r="V877" s="2" t="str">
        <f t="shared" si="265"/>
        <v/>
      </c>
      <c r="W877" s="2">
        <f t="shared" si="266"/>
        <v>80</v>
      </c>
      <c r="X877" s="2" t="str">
        <f t="shared" si="267"/>
        <v/>
      </c>
      <c r="Y877" s="6">
        <f t="shared" si="268"/>
        <v>997500</v>
      </c>
      <c r="Z877" s="6">
        <f t="shared" si="269"/>
        <v>0</v>
      </c>
      <c r="AA877" s="4">
        <f>SUM(P877:$P$1480)+$Z$25</f>
        <v>1387500</v>
      </c>
      <c r="AB877" s="4">
        <f>SUM(V877:$W$1480)</f>
        <v>345382.4000000002</v>
      </c>
      <c r="AC877" s="4">
        <f t="shared" si="270"/>
        <v>390000</v>
      </c>
    </row>
    <row r="878" spans="1:29" x14ac:dyDescent="0.15">
      <c r="A878" s="22">
        <v>4</v>
      </c>
      <c r="B878" s="1">
        <v>41842</v>
      </c>
      <c r="C878">
        <v>200.7</v>
      </c>
      <c r="D878">
        <v>201.1</v>
      </c>
      <c r="E878">
        <v>199.2</v>
      </c>
      <c r="F878">
        <v>200</v>
      </c>
      <c r="G878">
        <v>191400500</v>
      </c>
      <c r="H878" s="2">
        <f t="shared" si="253"/>
        <v>38280100000</v>
      </c>
      <c r="I878">
        <f t="shared" si="254"/>
        <v>0</v>
      </c>
      <c r="J878" t="str">
        <f t="shared" si="255"/>
        <v/>
      </c>
      <c r="L878">
        <f t="shared" si="256"/>
        <v>0</v>
      </c>
      <c r="M878">
        <f t="shared" si="257"/>
        <v>0</v>
      </c>
      <c r="N878">
        <f t="shared" si="258"/>
        <v>0</v>
      </c>
      <c r="O878" s="2">
        <f t="shared" si="271"/>
        <v>5000</v>
      </c>
      <c r="P878" s="2">
        <f t="shared" si="259"/>
        <v>0</v>
      </c>
      <c r="Q878" s="2">
        <f t="shared" si="260"/>
        <v>1000000</v>
      </c>
      <c r="R878" s="2" t="str">
        <f t="shared" si="261"/>
        <v>kai</v>
      </c>
      <c r="S878" s="2" t="str">
        <f t="shared" si="262"/>
        <v>kai</v>
      </c>
      <c r="T878" s="2" t="str">
        <f t="shared" si="263"/>
        <v>kai</v>
      </c>
      <c r="U878" s="2" t="str">
        <f t="shared" si="264"/>
        <v/>
      </c>
      <c r="V878" s="2" t="str">
        <f t="shared" si="265"/>
        <v/>
      </c>
      <c r="W878" s="2">
        <f t="shared" si="266"/>
        <v>80</v>
      </c>
      <c r="X878" s="2" t="str">
        <f t="shared" si="267"/>
        <v/>
      </c>
      <c r="Y878" s="6">
        <f t="shared" si="268"/>
        <v>1000000</v>
      </c>
      <c r="Z878" s="6">
        <f t="shared" si="269"/>
        <v>0</v>
      </c>
      <c r="AA878" s="4">
        <f>SUM(P878:$P$1480)+$Z$25</f>
        <v>1390000</v>
      </c>
      <c r="AB878" s="4">
        <f>SUM(V878:$W$1480)</f>
        <v>345302.4000000002</v>
      </c>
      <c r="AC878" s="4">
        <f t="shared" si="270"/>
        <v>390000</v>
      </c>
    </row>
    <row r="879" spans="1:29" x14ac:dyDescent="0.15">
      <c r="A879" s="22">
        <v>4</v>
      </c>
      <c r="B879" s="1">
        <v>41838</v>
      </c>
      <c r="C879">
        <v>200</v>
      </c>
      <c r="D879">
        <v>201</v>
      </c>
      <c r="E879">
        <v>200</v>
      </c>
      <c r="F879">
        <v>200</v>
      </c>
      <c r="G879">
        <v>43079900</v>
      </c>
      <c r="H879" s="2">
        <f t="shared" si="253"/>
        <v>8615980000</v>
      </c>
      <c r="I879">
        <f t="shared" si="254"/>
        <v>-1</v>
      </c>
      <c r="J879" t="str">
        <f t="shared" si="255"/>
        <v/>
      </c>
      <c r="L879">
        <f t="shared" si="256"/>
        <v>-1</v>
      </c>
      <c r="M879">
        <f t="shared" si="257"/>
        <v>-1</v>
      </c>
      <c r="N879">
        <f t="shared" si="258"/>
        <v>-1</v>
      </c>
      <c r="O879" s="2">
        <f t="shared" si="271"/>
        <v>5000</v>
      </c>
      <c r="P879" s="2">
        <f t="shared" si="259"/>
        <v>-5000</v>
      </c>
      <c r="Q879" s="2">
        <f t="shared" si="260"/>
        <v>1005000</v>
      </c>
      <c r="R879" s="2" t="str">
        <f t="shared" si="261"/>
        <v>kai</v>
      </c>
      <c r="S879" s="2" t="str">
        <f t="shared" si="262"/>
        <v>kai</v>
      </c>
      <c r="T879" s="2" t="str">
        <f t="shared" si="263"/>
        <v>kai</v>
      </c>
      <c r="U879" s="2" t="str">
        <f t="shared" si="264"/>
        <v/>
      </c>
      <c r="V879" s="2" t="str">
        <f t="shared" si="265"/>
        <v/>
      </c>
      <c r="W879" s="2">
        <f t="shared" si="266"/>
        <v>80.400000000000006</v>
      </c>
      <c r="X879" s="2" t="str">
        <f t="shared" si="267"/>
        <v/>
      </c>
      <c r="Y879" s="6">
        <f t="shared" si="268"/>
        <v>1000000</v>
      </c>
      <c r="Z879" s="6">
        <f t="shared" si="269"/>
        <v>0</v>
      </c>
      <c r="AA879" s="4">
        <f>SUM(P879:$P$1480)+$Z$25</f>
        <v>1390000</v>
      </c>
      <c r="AB879" s="4">
        <f>SUM(V879:$W$1480)</f>
        <v>345222.4000000002</v>
      </c>
      <c r="AC879" s="4">
        <f t="shared" si="270"/>
        <v>390000</v>
      </c>
    </row>
    <row r="880" spans="1:29" x14ac:dyDescent="0.15">
      <c r="A880" s="22">
        <v>4</v>
      </c>
      <c r="B880" s="1">
        <v>41837</v>
      </c>
      <c r="C880">
        <v>202</v>
      </c>
      <c r="D880">
        <v>203</v>
      </c>
      <c r="E880">
        <v>200</v>
      </c>
      <c r="F880">
        <v>201</v>
      </c>
      <c r="G880">
        <v>76908400</v>
      </c>
      <c r="H880" s="2">
        <f t="shared" si="253"/>
        <v>15458588400</v>
      </c>
      <c r="I880">
        <f t="shared" si="254"/>
        <v>0</v>
      </c>
      <c r="J880" t="str">
        <f t="shared" si="255"/>
        <v/>
      </c>
      <c r="L880">
        <f t="shared" si="256"/>
        <v>0</v>
      </c>
      <c r="M880">
        <f t="shared" si="257"/>
        <v>0</v>
      </c>
      <c r="N880">
        <f t="shared" si="258"/>
        <v>0</v>
      </c>
      <c r="O880" s="2">
        <f t="shared" si="271"/>
        <v>5000</v>
      </c>
      <c r="P880" s="2">
        <f t="shared" si="259"/>
        <v>0</v>
      </c>
      <c r="Q880" s="2">
        <f t="shared" si="260"/>
        <v>1005000</v>
      </c>
      <c r="R880" s="2" t="str">
        <f t="shared" si="261"/>
        <v>kai</v>
      </c>
      <c r="S880" s="2" t="str">
        <f t="shared" si="262"/>
        <v>kai</v>
      </c>
      <c r="T880" s="2" t="str">
        <f t="shared" si="263"/>
        <v>kai</v>
      </c>
      <c r="U880" s="2" t="str">
        <f t="shared" si="264"/>
        <v/>
      </c>
      <c r="V880" s="2" t="str">
        <f t="shared" si="265"/>
        <v/>
      </c>
      <c r="W880" s="2">
        <f t="shared" si="266"/>
        <v>80.400000000000006</v>
      </c>
      <c r="X880" s="2" t="str">
        <f t="shared" si="267"/>
        <v/>
      </c>
      <c r="Y880" s="6">
        <f t="shared" si="268"/>
        <v>1005000</v>
      </c>
      <c r="Z880" s="6">
        <f t="shared" si="269"/>
        <v>0</v>
      </c>
      <c r="AA880" s="4">
        <f>SUM(P880:$P$1480)+$Z$25</f>
        <v>1395000</v>
      </c>
      <c r="AB880" s="4">
        <f>SUM(V880:$W$1480)</f>
        <v>345142.00000000023</v>
      </c>
      <c r="AC880" s="4">
        <f t="shared" si="270"/>
        <v>390000</v>
      </c>
    </row>
    <row r="881" spans="1:29" x14ac:dyDescent="0.15">
      <c r="A881" s="22">
        <v>4</v>
      </c>
      <c r="B881" s="1">
        <v>41836</v>
      </c>
      <c r="C881">
        <v>201</v>
      </c>
      <c r="D881">
        <v>203</v>
      </c>
      <c r="E881">
        <v>200</v>
      </c>
      <c r="F881">
        <v>201</v>
      </c>
      <c r="G881">
        <v>83070700</v>
      </c>
      <c r="H881" s="2">
        <f t="shared" si="253"/>
        <v>16697210700</v>
      </c>
      <c r="I881">
        <f t="shared" si="254"/>
        <v>0</v>
      </c>
      <c r="J881" t="str">
        <f t="shared" si="255"/>
        <v/>
      </c>
      <c r="L881">
        <f t="shared" si="256"/>
        <v>0</v>
      </c>
      <c r="M881">
        <f t="shared" si="257"/>
        <v>0</v>
      </c>
      <c r="N881">
        <f t="shared" si="258"/>
        <v>0</v>
      </c>
      <c r="O881" s="2">
        <f t="shared" si="271"/>
        <v>5000</v>
      </c>
      <c r="P881" s="2">
        <f t="shared" si="259"/>
        <v>0</v>
      </c>
      <c r="Q881" s="2">
        <f t="shared" si="260"/>
        <v>1005000</v>
      </c>
      <c r="R881" s="2" t="str">
        <f t="shared" si="261"/>
        <v>kai</v>
      </c>
      <c r="S881" s="2" t="str">
        <f t="shared" si="262"/>
        <v>uri</v>
      </c>
      <c r="T881" s="2" t="str">
        <f t="shared" si="263"/>
        <v>kai</v>
      </c>
      <c r="U881" s="2" t="str">
        <f t="shared" si="264"/>
        <v/>
      </c>
      <c r="V881" s="2" t="str">
        <f t="shared" si="265"/>
        <v/>
      </c>
      <c r="W881" s="2">
        <f t="shared" si="266"/>
        <v>80.400000000000006</v>
      </c>
      <c r="X881" s="2" t="str">
        <f t="shared" si="267"/>
        <v/>
      </c>
      <c r="Y881" s="6">
        <f t="shared" si="268"/>
        <v>1005000</v>
      </c>
      <c r="Z881" s="6">
        <f t="shared" si="269"/>
        <v>0</v>
      </c>
      <c r="AA881" s="4">
        <f>SUM(P881:$P$1480)+$Z$25</f>
        <v>1395000</v>
      </c>
      <c r="AB881" s="4">
        <f>SUM(V881:$W$1480)</f>
        <v>345061.60000000021</v>
      </c>
      <c r="AC881" s="4">
        <f t="shared" si="270"/>
        <v>390000</v>
      </c>
    </row>
    <row r="882" spans="1:29" x14ac:dyDescent="0.15">
      <c r="A882" s="22">
        <v>4</v>
      </c>
      <c r="B882" s="1">
        <v>41835</v>
      </c>
      <c r="C882">
        <v>202</v>
      </c>
      <c r="D882">
        <v>203</v>
      </c>
      <c r="E882">
        <v>201</v>
      </c>
      <c r="F882">
        <v>201</v>
      </c>
      <c r="G882">
        <v>56498500</v>
      </c>
      <c r="H882" s="2">
        <f t="shared" si="253"/>
        <v>11356198500</v>
      </c>
      <c r="I882">
        <f t="shared" si="254"/>
        <v>1</v>
      </c>
      <c r="J882" t="str">
        <f t="shared" si="255"/>
        <v>高値超、安値超</v>
      </c>
      <c r="L882">
        <f t="shared" si="256"/>
        <v>1</v>
      </c>
      <c r="M882">
        <f t="shared" si="257"/>
        <v>1</v>
      </c>
      <c r="N882">
        <f t="shared" si="258"/>
        <v>1</v>
      </c>
      <c r="O882" s="2">
        <f t="shared" si="271"/>
        <v>5000</v>
      </c>
      <c r="P882" s="2">
        <f t="shared" si="259"/>
        <v>5000</v>
      </c>
      <c r="Q882" s="2">
        <f t="shared" si="260"/>
        <v>1000000</v>
      </c>
      <c r="R882" s="2" t="str">
        <f t="shared" si="261"/>
        <v>kai</v>
      </c>
      <c r="S882" s="2" t="str">
        <f t="shared" si="262"/>
        <v>kai</v>
      </c>
      <c r="T882" s="2" t="str">
        <f t="shared" si="263"/>
        <v>kai</v>
      </c>
      <c r="U882" s="2">
        <f t="shared" si="264"/>
        <v>1000000</v>
      </c>
      <c r="V882" s="2">
        <f t="shared" si="265"/>
        <v>1512</v>
      </c>
      <c r="W882" s="2">
        <f t="shared" si="266"/>
        <v>160</v>
      </c>
      <c r="X882" s="2" t="str">
        <f t="shared" si="267"/>
        <v/>
      </c>
      <c r="Y882" s="6">
        <f t="shared" si="268"/>
        <v>1005000</v>
      </c>
      <c r="Z882" s="6">
        <f t="shared" si="269"/>
        <v>0</v>
      </c>
      <c r="AA882" s="4">
        <f>SUM(P882:$P$1480)+$Z$25</f>
        <v>1395000</v>
      </c>
      <c r="AB882" s="4">
        <f>SUM(V882:$W$1480)</f>
        <v>344981.20000000024</v>
      </c>
      <c r="AC882" s="4">
        <f t="shared" si="270"/>
        <v>390000</v>
      </c>
    </row>
    <row r="883" spans="1:29" x14ac:dyDescent="0.15">
      <c r="A883" s="22">
        <v>4</v>
      </c>
      <c r="B883" s="1">
        <v>41834</v>
      </c>
      <c r="C883">
        <v>201</v>
      </c>
      <c r="D883">
        <v>202</v>
      </c>
      <c r="E883">
        <v>200</v>
      </c>
      <c r="F883">
        <v>200</v>
      </c>
      <c r="G883">
        <v>102198000</v>
      </c>
      <c r="H883" s="2">
        <f t="shared" si="253"/>
        <v>20439600000</v>
      </c>
      <c r="I883">
        <f t="shared" si="254"/>
        <v>-1</v>
      </c>
      <c r="J883" t="str">
        <f t="shared" si="255"/>
        <v/>
      </c>
      <c r="L883">
        <f t="shared" si="256"/>
        <v>1</v>
      </c>
      <c r="M883">
        <f t="shared" si="257"/>
        <v>1</v>
      </c>
      <c r="N883">
        <f t="shared" si="258"/>
        <v>-1</v>
      </c>
      <c r="O883" s="2">
        <f t="shared" si="271"/>
        <v>5000</v>
      </c>
      <c r="P883" s="2">
        <f t="shared" si="259"/>
        <v>5000</v>
      </c>
      <c r="Q883" s="2">
        <f t="shared" si="260"/>
        <v>1005000</v>
      </c>
      <c r="R883" s="2" t="str">
        <f t="shared" si="261"/>
        <v>uri</v>
      </c>
      <c r="S883" s="2" t="str">
        <f t="shared" si="262"/>
        <v>kai</v>
      </c>
      <c r="T883" s="2" t="str">
        <f t="shared" si="263"/>
        <v>uri</v>
      </c>
      <c r="U883" s="2">
        <f t="shared" si="264"/>
        <v>1005000</v>
      </c>
      <c r="V883" s="2">
        <f t="shared" si="265"/>
        <v>1512</v>
      </c>
      <c r="W883" s="2" t="str">
        <f t="shared" si="266"/>
        <v/>
      </c>
      <c r="X883" s="2">
        <f t="shared" si="267"/>
        <v>160.80000000000001</v>
      </c>
      <c r="Y883" s="6">
        <f t="shared" si="268"/>
        <v>1000000</v>
      </c>
      <c r="Z883" s="6">
        <f t="shared" si="269"/>
        <v>0</v>
      </c>
      <c r="AA883" s="4">
        <f>SUM(P883:$P$1480)+$Z$25</f>
        <v>1390000</v>
      </c>
      <c r="AB883" s="4">
        <f>SUM(V883:$W$1480)</f>
        <v>343309.20000000019</v>
      </c>
      <c r="AC883" s="4">
        <f t="shared" si="270"/>
        <v>390000</v>
      </c>
    </row>
    <row r="884" spans="1:29" x14ac:dyDescent="0.15">
      <c r="A884" s="22">
        <v>4</v>
      </c>
      <c r="B884" s="1">
        <v>41831</v>
      </c>
      <c r="C884">
        <v>201</v>
      </c>
      <c r="D884">
        <v>202</v>
      </c>
      <c r="E884">
        <v>200</v>
      </c>
      <c r="F884">
        <v>201</v>
      </c>
      <c r="G884">
        <v>93444600</v>
      </c>
      <c r="H884" s="2">
        <f t="shared" ref="H884:H947" si="272">+F884*G884</f>
        <v>18782364600</v>
      </c>
      <c r="I884">
        <f t="shared" ref="I884:I947" si="273">IF(F885="","",F884-F885)</f>
        <v>0</v>
      </c>
      <c r="J884" t="str">
        <f t="shared" ref="J884:J947" si="274">IF(AND(D884&lt;D885,E884&lt;E885,AVERAGE(H884:H893)&gt;50000000),"高値割、安値割",IF(AND(D884&gt;D885,E884&gt;E885,AVERAGE(H884:H893)&gt;50000000),"高値超、安値超",""))</f>
        <v>高値割、安値割</v>
      </c>
      <c r="L884">
        <f t="shared" ref="L884:L947" si="275">IF($M$25&gt;$N$25,M884,N884)</f>
        <v>0</v>
      </c>
      <c r="M884">
        <f t="shared" ref="M884:M947" si="276">IF(F885="",0,IF(J885="高値割、安値割",F885-F884,-F885+F884))</f>
        <v>0</v>
      </c>
      <c r="N884">
        <f t="shared" ref="N884:N947" si="277">IF(F885="",0,IF(J885&lt;&gt;"高値超、安値超",-F885+F884,F885-F884))</f>
        <v>0</v>
      </c>
      <c r="O884" s="2">
        <f t="shared" si="271"/>
        <v>5000</v>
      </c>
      <c r="P884" s="2">
        <f t="shared" ref="P884:P947" si="278">IF(L884&lt;&gt;"",L884*O884,"")</f>
        <v>0</v>
      </c>
      <c r="Q884" s="2">
        <f t="shared" ref="Q884:Q947" si="279">IF(L885&lt;&gt;"",F885*O884,0)</f>
        <v>1005000</v>
      </c>
      <c r="R884" s="2" t="str">
        <f t="shared" ref="R884:R947" si="280">IF(J885="高値割、安値割","uri","kai")</f>
        <v>kai</v>
      </c>
      <c r="S884" s="2" t="str">
        <f t="shared" ref="S884:S947" si="281">IF(J885="高値超、安値超","uri","kai")</f>
        <v>kai</v>
      </c>
      <c r="T884" s="2" t="str">
        <f t="shared" ref="T884:T947" si="282">IF($M$25&gt;$N$25,R884,S884)</f>
        <v>kai</v>
      </c>
      <c r="U884" s="2">
        <f t="shared" ref="U884:U947" si="283">IF(T884&lt;&gt;T885,Q884*1,"")</f>
        <v>1005000</v>
      </c>
      <c r="V884" s="2">
        <f t="shared" ref="V884:V947" si="284">IF(U884="","",IF(U884&lt;$AD$26,$AE$26,IF(U884&lt;$AD$27,$AE$27,IF(U884&lt;$AD$28,$AE$28,IF(U884&lt;$AD$29,$AE$29,IF(U884&lt;$AD$30,$AE$30,IF(U884&lt;$AD$31,$AE$31,$AE$32))))))*2)</f>
        <v>1512</v>
      </c>
      <c r="W884" s="2">
        <f t="shared" ref="W884:W947" si="285">IF(AND(T885&lt;&gt;"kai",T884="kai"),Q884*2%/250*2,IF(AND(T885="kai",T884="kai"),Q884*2%/250,""))</f>
        <v>160.80000000000001</v>
      </c>
      <c r="X884" s="2" t="str">
        <f t="shared" ref="X884:X947" si="286">IF(AND(T885&lt;&gt;"uri",T884="uri"),Q884*2%/250*2,IF(AND(T885="uri",T884="uri"),Q884*2%/250,""))</f>
        <v/>
      </c>
      <c r="Y884" s="6">
        <f t="shared" ref="Y884:Y947" si="287">+F884*$B$3</f>
        <v>1005000</v>
      </c>
      <c r="Z884" s="6">
        <f t="shared" ref="Z884:Z947" si="288">IF(AND(Y884&gt;0,Y885=0),Y884,0)</f>
        <v>0</v>
      </c>
      <c r="AA884" s="4">
        <f>SUM(P884:$P$1480)+$Z$25</f>
        <v>1385000</v>
      </c>
      <c r="AB884" s="4">
        <f>SUM(V884:$W$1480)</f>
        <v>341797.20000000013</v>
      </c>
      <c r="AC884" s="4">
        <f t="shared" ref="AC884:AC947" si="289">+AA884-Y884</f>
        <v>380000</v>
      </c>
    </row>
    <row r="885" spans="1:29" x14ac:dyDescent="0.15">
      <c r="A885" s="22">
        <v>4</v>
      </c>
      <c r="B885" s="1">
        <v>41830</v>
      </c>
      <c r="C885">
        <v>203</v>
      </c>
      <c r="D885">
        <v>204</v>
      </c>
      <c r="E885">
        <v>201</v>
      </c>
      <c r="F885">
        <v>201</v>
      </c>
      <c r="G885">
        <v>81331600</v>
      </c>
      <c r="H885" s="2">
        <f t="shared" si="272"/>
        <v>16347651600</v>
      </c>
      <c r="I885">
        <f t="shared" si="273"/>
        <v>-2</v>
      </c>
      <c r="J885" t="str">
        <f t="shared" si="274"/>
        <v/>
      </c>
      <c r="L885">
        <f t="shared" si="275"/>
        <v>2</v>
      </c>
      <c r="M885">
        <f t="shared" si="276"/>
        <v>2</v>
      </c>
      <c r="N885">
        <f t="shared" si="277"/>
        <v>-2</v>
      </c>
      <c r="O885" s="2">
        <f t="shared" si="271"/>
        <v>5000</v>
      </c>
      <c r="P885" s="2">
        <f t="shared" si="278"/>
        <v>10000</v>
      </c>
      <c r="Q885" s="2">
        <f t="shared" si="279"/>
        <v>1015000</v>
      </c>
      <c r="R885" s="2" t="str">
        <f t="shared" si="280"/>
        <v>uri</v>
      </c>
      <c r="S885" s="2" t="str">
        <f t="shared" si="281"/>
        <v>kai</v>
      </c>
      <c r="T885" s="2" t="str">
        <f t="shared" si="282"/>
        <v>uri</v>
      </c>
      <c r="U885" s="2" t="str">
        <f t="shared" si="283"/>
        <v/>
      </c>
      <c r="V885" s="2" t="str">
        <f t="shared" si="284"/>
        <v/>
      </c>
      <c r="W885" s="2" t="str">
        <f t="shared" si="285"/>
        <v/>
      </c>
      <c r="X885" s="2">
        <f t="shared" si="286"/>
        <v>81.2</v>
      </c>
      <c r="Y885" s="6">
        <f t="shared" si="287"/>
        <v>1005000</v>
      </c>
      <c r="Z885" s="6">
        <f t="shared" si="288"/>
        <v>0</v>
      </c>
      <c r="AA885" s="4">
        <f>SUM(P885:$P$1480)+$Z$25</f>
        <v>1385000</v>
      </c>
      <c r="AB885" s="4">
        <f>SUM(V885:$W$1480)</f>
        <v>340124.40000000014</v>
      </c>
      <c r="AC885" s="4">
        <f t="shared" si="289"/>
        <v>380000</v>
      </c>
    </row>
    <row r="886" spans="1:29" x14ac:dyDescent="0.15">
      <c r="A886" s="22">
        <v>4</v>
      </c>
      <c r="B886" s="1">
        <v>41829</v>
      </c>
      <c r="C886">
        <v>203</v>
      </c>
      <c r="D886">
        <v>204</v>
      </c>
      <c r="E886">
        <v>202</v>
      </c>
      <c r="F886">
        <v>203</v>
      </c>
      <c r="G886">
        <v>105064400</v>
      </c>
      <c r="H886" s="2">
        <f t="shared" si="272"/>
        <v>21328073200</v>
      </c>
      <c r="I886">
        <f t="shared" si="273"/>
        <v>-1</v>
      </c>
      <c r="J886" t="str">
        <f t="shared" si="274"/>
        <v>高値割、安値割</v>
      </c>
      <c r="L886">
        <f t="shared" si="275"/>
        <v>1</v>
      </c>
      <c r="M886">
        <f t="shared" si="276"/>
        <v>1</v>
      </c>
      <c r="N886">
        <f t="shared" si="277"/>
        <v>-1</v>
      </c>
      <c r="O886" s="2">
        <f t="shared" si="271"/>
        <v>5000</v>
      </c>
      <c r="P886" s="2">
        <f t="shared" si="278"/>
        <v>5000</v>
      </c>
      <c r="Q886" s="2">
        <f t="shared" si="279"/>
        <v>1020000</v>
      </c>
      <c r="R886" s="2" t="str">
        <f t="shared" si="280"/>
        <v>uri</v>
      </c>
      <c r="S886" s="2" t="str">
        <f t="shared" si="281"/>
        <v>kai</v>
      </c>
      <c r="T886" s="2" t="str">
        <f t="shared" si="282"/>
        <v>uri</v>
      </c>
      <c r="U886" s="2">
        <f t="shared" si="283"/>
        <v>1020000</v>
      </c>
      <c r="V886" s="2">
        <f t="shared" si="284"/>
        <v>1512</v>
      </c>
      <c r="W886" s="2" t="str">
        <f t="shared" si="285"/>
        <v/>
      </c>
      <c r="X886" s="2">
        <f t="shared" si="286"/>
        <v>163.19999999999999</v>
      </c>
      <c r="Y886" s="6">
        <f t="shared" si="287"/>
        <v>1015000</v>
      </c>
      <c r="Z886" s="6">
        <f t="shared" si="288"/>
        <v>0</v>
      </c>
      <c r="AA886" s="4">
        <f>SUM(P886:$P$1480)+$Z$25</f>
        <v>1375000</v>
      </c>
      <c r="AB886" s="4">
        <f>SUM(V886:$W$1480)</f>
        <v>340124.40000000014</v>
      </c>
      <c r="AC886" s="4">
        <f t="shared" si="289"/>
        <v>360000</v>
      </c>
    </row>
    <row r="887" spans="1:29" x14ac:dyDescent="0.15">
      <c r="A887" s="22">
        <v>4</v>
      </c>
      <c r="B887" s="1">
        <v>41828</v>
      </c>
      <c r="C887">
        <v>205</v>
      </c>
      <c r="D887">
        <v>205</v>
      </c>
      <c r="E887">
        <v>203</v>
      </c>
      <c r="F887">
        <v>204</v>
      </c>
      <c r="G887">
        <v>93925200</v>
      </c>
      <c r="H887" s="2">
        <f t="shared" si="272"/>
        <v>19160740800</v>
      </c>
      <c r="I887">
        <f t="shared" si="273"/>
        <v>-1</v>
      </c>
      <c r="J887" t="str">
        <f t="shared" si="274"/>
        <v>高値割、安値割</v>
      </c>
      <c r="L887">
        <f t="shared" si="275"/>
        <v>-1</v>
      </c>
      <c r="M887">
        <f t="shared" si="276"/>
        <v>-1</v>
      </c>
      <c r="N887">
        <f t="shared" si="277"/>
        <v>-1</v>
      </c>
      <c r="O887" s="2">
        <f t="shared" si="271"/>
        <v>5000</v>
      </c>
      <c r="P887" s="2">
        <f t="shared" si="278"/>
        <v>-5000</v>
      </c>
      <c r="Q887" s="2">
        <f t="shared" si="279"/>
        <v>1025000</v>
      </c>
      <c r="R887" s="2" t="str">
        <f t="shared" si="280"/>
        <v>kai</v>
      </c>
      <c r="S887" s="2" t="str">
        <f t="shared" si="281"/>
        <v>kai</v>
      </c>
      <c r="T887" s="2" t="str">
        <f t="shared" si="282"/>
        <v>kai</v>
      </c>
      <c r="U887" s="2">
        <f t="shared" si="283"/>
        <v>1025000</v>
      </c>
      <c r="V887" s="2">
        <f t="shared" si="284"/>
        <v>1512</v>
      </c>
      <c r="W887" s="2">
        <f t="shared" si="285"/>
        <v>164</v>
      </c>
      <c r="X887" s="2" t="str">
        <f t="shared" si="286"/>
        <v/>
      </c>
      <c r="Y887" s="6">
        <f t="shared" si="287"/>
        <v>1020000</v>
      </c>
      <c r="Z887" s="6">
        <f t="shared" si="288"/>
        <v>0</v>
      </c>
      <c r="AA887" s="4">
        <f>SUM(P887:$P$1480)+$Z$25</f>
        <v>1370000</v>
      </c>
      <c r="AB887" s="4">
        <f>SUM(V887:$W$1480)</f>
        <v>338612.40000000008</v>
      </c>
      <c r="AC887" s="4">
        <f t="shared" si="289"/>
        <v>350000</v>
      </c>
    </row>
    <row r="888" spans="1:29" x14ac:dyDescent="0.15">
      <c r="A888" s="22">
        <v>4</v>
      </c>
      <c r="B888" s="1">
        <v>41827</v>
      </c>
      <c r="C888">
        <v>205</v>
      </c>
      <c r="D888">
        <v>206</v>
      </c>
      <c r="E888">
        <v>205</v>
      </c>
      <c r="F888">
        <v>205</v>
      </c>
      <c r="G888">
        <v>34558600</v>
      </c>
      <c r="H888" s="2">
        <f t="shared" si="272"/>
        <v>7084513000</v>
      </c>
      <c r="I888">
        <f t="shared" si="273"/>
        <v>-1</v>
      </c>
      <c r="J888" t="str">
        <f t="shared" si="274"/>
        <v/>
      </c>
      <c r="L888">
        <f t="shared" si="275"/>
        <v>1</v>
      </c>
      <c r="M888">
        <f t="shared" si="276"/>
        <v>1</v>
      </c>
      <c r="N888">
        <f t="shared" si="277"/>
        <v>-1</v>
      </c>
      <c r="O888" s="2">
        <f t="shared" si="271"/>
        <v>5000</v>
      </c>
      <c r="P888" s="2">
        <f t="shared" si="278"/>
        <v>5000</v>
      </c>
      <c r="Q888" s="2">
        <f t="shared" si="279"/>
        <v>1030000</v>
      </c>
      <c r="R888" s="2" t="str">
        <f t="shared" si="280"/>
        <v>uri</v>
      </c>
      <c r="S888" s="2" t="str">
        <f t="shared" si="281"/>
        <v>kai</v>
      </c>
      <c r="T888" s="2" t="str">
        <f t="shared" si="282"/>
        <v>uri</v>
      </c>
      <c r="U888" s="2">
        <f t="shared" si="283"/>
        <v>1030000</v>
      </c>
      <c r="V888" s="2">
        <f t="shared" si="284"/>
        <v>1512</v>
      </c>
      <c r="W888" s="2" t="str">
        <f t="shared" si="285"/>
        <v/>
      </c>
      <c r="X888" s="2">
        <f t="shared" si="286"/>
        <v>164.8</v>
      </c>
      <c r="Y888" s="6">
        <f t="shared" si="287"/>
        <v>1025000</v>
      </c>
      <c r="Z888" s="6">
        <f t="shared" si="288"/>
        <v>0</v>
      </c>
      <c r="AA888" s="4">
        <f>SUM(P888:$P$1480)+$Z$25</f>
        <v>1375000</v>
      </c>
      <c r="AB888" s="4">
        <f>SUM(V888:$W$1480)</f>
        <v>336936.40000000014</v>
      </c>
      <c r="AC888" s="4">
        <f t="shared" si="289"/>
        <v>350000</v>
      </c>
    </row>
    <row r="889" spans="1:29" x14ac:dyDescent="0.15">
      <c r="A889" s="22">
        <v>4</v>
      </c>
      <c r="B889" s="1">
        <v>41824</v>
      </c>
      <c r="C889">
        <v>207</v>
      </c>
      <c r="D889">
        <v>208</v>
      </c>
      <c r="E889">
        <v>205</v>
      </c>
      <c r="F889">
        <v>206</v>
      </c>
      <c r="G889">
        <v>105356700</v>
      </c>
      <c r="H889" s="2">
        <f t="shared" si="272"/>
        <v>21703480200</v>
      </c>
      <c r="I889">
        <f t="shared" si="273"/>
        <v>0</v>
      </c>
      <c r="J889" t="str">
        <f t="shared" si="274"/>
        <v>高値割、安値割</v>
      </c>
      <c r="L889">
        <f t="shared" si="275"/>
        <v>0</v>
      </c>
      <c r="M889">
        <f t="shared" si="276"/>
        <v>0</v>
      </c>
      <c r="N889">
        <f t="shared" si="277"/>
        <v>0</v>
      </c>
      <c r="O889" s="2">
        <f t="shared" si="271"/>
        <v>5000</v>
      </c>
      <c r="P889" s="2">
        <f t="shared" si="278"/>
        <v>0</v>
      </c>
      <c r="Q889" s="2">
        <f t="shared" si="279"/>
        <v>1030000</v>
      </c>
      <c r="R889" s="2" t="str">
        <f t="shared" si="280"/>
        <v>kai</v>
      </c>
      <c r="S889" s="2" t="str">
        <f t="shared" si="281"/>
        <v>kai</v>
      </c>
      <c r="T889" s="2" t="str">
        <f t="shared" si="282"/>
        <v>kai</v>
      </c>
      <c r="U889" s="2" t="str">
        <f t="shared" si="283"/>
        <v/>
      </c>
      <c r="V889" s="2" t="str">
        <f t="shared" si="284"/>
        <v/>
      </c>
      <c r="W889" s="2">
        <f t="shared" si="285"/>
        <v>82.4</v>
      </c>
      <c r="X889" s="2" t="str">
        <f t="shared" si="286"/>
        <v/>
      </c>
      <c r="Y889" s="6">
        <f t="shared" si="287"/>
        <v>1030000</v>
      </c>
      <c r="Z889" s="6">
        <f t="shared" si="288"/>
        <v>0</v>
      </c>
      <c r="AA889" s="4">
        <f>SUM(P889:$P$1480)+$Z$25</f>
        <v>1370000</v>
      </c>
      <c r="AB889" s="4">
        <f>SUM(V889:$W$1480)</f>
        <v>335424.40000000014</v>
      </c>
      <c r="AC889" s="4">
        <f t="shared" si="289"/>
        <v>340000</v>
      </c>
    </row>
    <row r="890" spans="1:29" x14ac:dyDescent="0.15">
      <c r="A890" s="22">
        <v>4</v>
      </c>
      <c r="B890" s="1">
        <v>41823</v>
      </c>
      <c r="C890">
        <v>208</v>
      </c>
      <c r="D890">
        <v>209</v>
      </c>
      <c r="E890">
        <v>206</v>
      </c>
      <c r="F890">
        <v>206</v>
      </c>
      <c r="G890">
        <v>79012800</v>
      </c>
      <c r="H890" s="2">
        <f t="shared" si="272"/>
        <v>16276636800</v>
      </c>
      <c r="I890">
        <f t="shared" si="273"/>
        <v>-2</v>
      </c>
      <c r="J890" t="str">
        <f t="shared" si="274"/>
        <v/>
      </c>
      <c r="L890">
        <f t="shared" si="275"/>
        <v>-2</v>
      </c>
      <c r="M890">
        <f t="shared" si="276"/>
        <v>-2</v>
      </c>
      <c r="N890">
        <f t="shared" si="277"/>
        <v>-2</v>
      </c>
      <c r="O890" s="2">
        <f t="shared" si="271"/>
        <v>5000</v>
      </c>
      <c r="P890" s="2">
        <f t="shared" si="278"/>
        <v>-10000</v>
      </c>
      <c r="Q890" s="2">
        <f t="shared" si="279"/>
        <v>1040000</v>
      </c>
      <c r="R890" s="2" t="str">
        <f t="shared" si="280"/>
        <v>kai</v>
      </c>
      <c r="S890" s="2" t="str">
        <f t="shared" si="281"/>
        <v>kai</v>
      </c>
      <c r="T890" s="2" t="str">
        <f t="shared" si="282"/>
        <v>kai</v>
      </c>
      <c r="U890" s="2" t="str">
        <f t="shared" si="283"/>
        <v/>
      </c>
      <c r="V890" s="2" t="str">
        <f t="shared" si="284"/>
        <v/>
      </c>
      <c r="W890" s="2">
        <f t="shared" si="285"/>
        <v>83.2</v>
      </c>
      <c r="X890" s="2" t="str">
        <f t="shared" si="286"/>
        <v/>
      </c>
      <c r="Y890" s="6">
        <f t="shared" si="287"/>
        <v>1030000</v>
      </c>
      <c r="Z890" s="6">
        <f t="shared" si="288"/>
        <v>0</v>
      </c>
      <c r="AA890" s="4">
        <f>SUM(P890:$P$1480)+$Z$25</f>
        <v>1370000</v>
      </c>
      <c r="AB890" s="4">
        <f>SUM(V890:$W$1480)</f>
        <v>335342.00000000012</v>
      </c>
      <c r="AC890" s="4">
        <f t="shared" si="289"/>
        <v>340000</v>
      </c>
    </row>
    <row r="891" spans="1:29" x14ac:dyDescent="0.15">
      <c r="A891" s="22">
        <v>4</v>
      </c>
      <c r="B891" s="1">
        <v>41822</v>
      </c>
      <c r="C891">
        <v>209</v>
      </c>
      <c r="D891">
        <v>209</v>
      </c>
      <c r="E891">
        <v>207</v>
      </c>
      <c r="F891">
        <v>208</v>
      </c>
      <c r="G891">
        <v>81798300</v>
      </c>
      <c r="H891" s="2">
        <f t="shared" si="272"/>
        <v>17014046400</v>
      </c>
      <c r="I891">
        <f t="shared" si="273"/>
        <v>1</v>
      </c>
      <c r="J891" t="str">
        <f t="shared" si="274"/>
        <v/>
      </c>
      <c r="L891">
        <f t="shared" si="275"/>
        <v>1</v>
      </c>
      <c r="M891">
        <f t="shared" si="276"/>
        <v>1</v>
      </c>
      <c r="N891">
        <f t="shared" si="277"/>
        <v>1</v>
      </c>
      <c r="O891" s="2">
        <f t="shared" si="271"/>
        <v>5000</v>
      </c>
      <c r="P891" s="2">
        <f t="shared" si="278"/>
        <v>5000</v>
      </c>
      <c r="Q891" s="2">
        <f t="shared" si="279"/>
        <v>1035000</v>
      </c>
      <c r="R891" s="2" t="str">
        <f t="shared" si="280"/>
        <v>kai</v>
      </c>
      <c r="S891" s="2" t="str">
        <f t="shared" si="281"/>
        <v>kai</v>
      </c>
      <c r="T891" s="2" t="str">
        <f t="shared" si="282"/>
        <v>kai</v>
      </c>
      <c r="U891" s="2" t="str">
        <f t="shared" si="283"/>
        <v/>
      </c>
      <c r="V891" s="2" t="str">
        <f t="shared" si="284"/>
        <v/>
      </c>
      <c r="W891" s="2">
        <f t="shared" si="285"/>
        <v>82.8</v>
      </c>
      <c r="X891" s="2" t="str">
        <f t="shared" si="286"/>
        <v/>
      </c>
      <c r="Y891" s="6">
        <f t="shared" si="287"/>
        <v>1040000</v>
      </c>
      <c r="Z891" s="6">
        <f t="shared" si="288"/>
        <v>0</v>
      </c>
      <c r="AA891" s="4">
        <f>SUM(P891:$P$1480)+$Z$25</f>
        <v>1380000</v>
      </c>
      <c r="AB891" s="4">
        <f>SUM(V891:$W$1480)</f>
        <v>335258.80000000005</v>
      </c>
      <c r="AC891" s="4">
        <f t="shared" si="289"/>
        <v>340000</v>
      </c>
    </row>
    <row r="892" spans="1:29" x14ac:dyDescent="0.15">
      <c r="A892" s="22">
        <v>4</v>
      </c>
      <c r="B892" s="1">
        <v>41821</v>
      </c>
      <c r="C892">
        <v>208</v>
      </c>
      <c r="D892">
        <v>209</v>
      </c>
      <c r="E892">
        <v>206</v>
      </c>
      <c r="F892">
        <v>207</v>
      </c>
      <c r="G892">
        <v>108962400</v>
      </c>
      <c r="H892" s="2">
        <f t="shared" si="272"/>
        <v>22555216800</v>
      </c>
      <c r="I892">
        <f t="shared" si="273"/>
        <v>-1</v>
      </c>
      <c r="J892" t="str">
        <f t="shared" si="274"/>
        <v/>
      </c>
      <c r="L892">
        <f t="shared" si="275"/>
        <v>-1</v>
      </c>
      <c r="M892">
        <f t="shared" si="276"/>
        <v>-1</v>
      </c>
      <c r="N892">
        <f t="shared" si="277"/>
        <v>-1</v>
      </c>
      <c r="O892" s="2">
        <f t="shared" si="271"/>
        <v>5000</v>
      </c>
      <c r="P892" s="2">
        <f t="shared" si="278"/>
        <v>-5000</v>
      </c>
      <c r="Q892" s="2">
        <f t="shared" si="279"/>
        <v>1040000</v>
      </c>
      <c r="R892" s="2" t="str">
        <f t="shared" si="280"/>
        <v>kai</v>
      </c>
      <c r="S892" s="2" t="str">
        <f t="shared" si="281"/>
        <v>kai</v>
      </c>
      <c r="T892" s="2" t="str">
        <f t="shared" si="282"/>
        <v>kai</v>
      </c>
      <c r="U892" s="2" t="str">
        <f t="shared" si="283"/>
        <v/>
      </c>
      <c r="V892" s="2" t="str">
        <f t="shared" si="284"/>
        <v/>
      </c>
      <c r="W892" s="2">
        <f t="shared" si="285"/>
        <v>83.2</v>
      </c>
      <c r="X892" s="2" t="str">
        <f t="shared" si="286"/>
        <v/>
      </c>
      <c r="Y892" s="6">
        <f t="shared" si="287"/>
        <v>1035000</v>
      </c>
      <c r="Z892" s="6">
        <f t="shared" si="288"/>
        <v>0</v>
      </c>
      <c r="AA892" s="4">
        <f>SUM(P892:$P$1480)+$Z$25</f>
        <v>1375000</v>
      </c>
      <c r="AB892" s="4">
        <f>SUM(V892:$W$1480)</f>
        <v>335176.00000000012</v>
      </c>
      <c r="AC892" s="4">
        <f t="shared" si="289"/>
        <v>340000</v>
      </c>
    </row>
    <row r="893" spans="1:29" x14ac:dyDescent="0.15">
      <c r="A893" s="22">
        <v>4</v>
      </c>
      <c r="B893" s="1">
        <v>41820</v>
      </c>
      <c r="C893">
        <v>207</v>
      </c>
      <c r="D893">
        <v>208</v>
      </c>
      <c r="E893">
        <v>206</v>
      </c>
      <c r="F893">
        <v>208</v>
      </c>
      <c r="G893">
        <v>62164100</v>
      </c>
      <c r="H893" s="2">
        <f t="shared" si="272"/>
        <v>12930132800</v>
      </c>
      <c r="I893">
        <f t="shared" si="273"/>
        <v>2</v>
      </c>
      <c r="J893" t="str">
        <f t="shared" si="274"/>
        <v/>
      </c>
      <c r="L893">
        <f t="shared" si="275"/>
        <v>2</v>
      </c>
      <c r="M893">
        <f t="shared" si="276"/>
        <v>2</v>
      </c>
      <c r="N893">
        <f t="shared" si="277"/>
        <v>2</v>
      </c>
      <c r="O893" s="2">
        <f t="shared" si="271"/>
        <v>5000</v>
      </c>
      <c r="P893" s="2">
        <f t="shared" si="278"/>
        <v>10000</v>
      </c>
      <c r="Q893" s="2">
        <f t="shared" si="279"/>
        <v>1030000</v>
      </c>
      <c r="R893" s="2" t="str">
        <f t="shared" si="280"/>
        <v>kai</v>
      </c>
      <c r="S893" s="2" t="str">
        <f t="shared" si="281"/>
        <v>kai</v>
      </c>
      <c r="T893" s="2" t="str">
        <f t="shared" si="282"/>
        <v>kai</v>
      </c>
      <c r="U893" s="2" t="str">
        <f t="shared" si="283"/>
        <v/>
      </c>
      <c r="V893" s="2" t="str">
        <f t="shared" si="284"/>
        <v/>
      </c>
      <c r="W893" s="2">
        <f t="shared" si="285"/>
        <v>82.4</v>
      </c>
      <c r="X893" s="2" t="str">
        <f t="shared" si="286"/>
        <v/>
      </c>
      <c r="Y893" s="6">
        <f t="shared" si="287"/>
        <v>1040000</v>
      </c>
      <c r="Z893" s="6">
        <f t="shared" si="288"/>
        <v>0</v>
      </c>
      <c r="AA893" s="4">
        <f>SUM(P893:$P$1480)+$Z$25</f>
        <v>1380000</v>
      </c>
      <c r="AB893" s="4">
        <f>SUM(V893:$W$1480)</f>
        <v>335092.80000000005</v>
      </c>
      <c r="AC893" s="4">
        <f t="shared" si="289"/>
        <v>340000</v>
      </c>
    </row>
    <row r="894" spans="1:29" x14ac:dyDescent="0.15">
      <c r="A894" s="22">
        <v>4</v>
      </c>
      <c r="B894" s="1">
        <v>41817</v>
      </c>
      <c r="C894">
        <v>208</v>
      </c>
      <c r="D894">
        <v>209</v>
      </c>
      <c r="E894">
        <v>206</v>
      </c>
      <c r="F894">
        <v>206</v>
      </c>
      <c r="G894">
        <v>110399700</v>
      </c>
      <c r="H894" s="2">
        <f t="shared" si="272"/>
        <v>22742338200</v>
      </c>
      <c r="I894">
        <f t="shared" si="273"/>
        <v>-2</v>
      </c>
      <c r="J894" t="str">
        <f t="shared" si="274"/>
        <v/>
      </c>
      <c r="L894">
        <f t="shared" si="275"/>
        <v>-2</v>
      </c>
      <c r="M894">
        <f t="shared" si="276"/>
        <v>-2</v>
      </c>
      <c r="N894">
        <f t="shared" si="277"/>
        <v>2</v>
      </c>
      <c r="O894" s="2">
        <f t="shared" si="271"/>
        <v>5000</v>
      </c>
      <c r="P894" s="2">
        <f t="shared" si="278"/>
        <v>-10000</v>
      </c>
      <c r="Q894" s="2">
        <f t="shared" si="279"/>
        <v>1040000</v>
      </c>
      <c r="R894" s="2" t="str">
        <f t="shared" si="280"/>
        <v>kai</v>
      </c>
      <c r="S894" s="2" t="str">
        <f t="shared" si="281"/>
        <v>uri</v>
      </c>
      <c r="T894" s="2" t="str">
        <f t="shared" si="282"/>
        <v>kai</v>
      </c>
      <c r="U894" s="2" t="str">
        <f t="shared" si="283"/>
        <v/>
      </c>
      <c r="V894" s="2" t="str">
        <f t="shared" si="284"/>
        <v/>
      </c>
      <c r="W894" s="2">
        <f t="shared" si="285"/>
        <v>83.2</v>
      </c>
      <c r="X894" s="2" t="str">
        <f t="shared" si="286"/>
        <v/>
      </c>
      <c r="Y894" s="6">
        <f t="shared" si="287"/>
        <v>1030000</v>
      </c>
      <c r="Z894" s="6">
        <f t="shared" si="288"/>
        <v>0</v>
      </c>
      <c r="AA894" s="4">
        <f>SUM(P894:$P$1480)+$Z$25</f>
        <v>1370000</v>
      </c>
      <c r="AB894" s="4">
        <f>SUM(V894:$W$1480)</f>
        <v>335010.40000000014</v>
      </c>
      <c r="AC894" s="4">
        <f t="shared" si="289"/>
        <v>340000</v>
      </c>
    </row>
    <row r="895" spans="1:29" x14ac:dyDescent="0.15">
      <c r="A895" s="22">
        <v>4</v>
      </c>
      <c r="B895" s="1">
        <v>41816</v>
      </c>
      <c r="C895">
        <v>207</v>
      </c>
      <c r="D895">
        <v>209</v>
      </c>
      <c r="E895">
        <v>207</v>
      </c>
      <c r="F895">
        <v>208</v>
      </c>
      <c r="G895">
        <v>79674300</v>
      </c>
      <c r="H895" s="2">
        <f t="shared" si="272"/>
        <v>16572254400</v>
      </c>
      <c r="I895">
        <f t="shared" si="273"/>
        <v>2</v>
      </c>
      <c r="J895" t="str">
        <f t="shared" si="274"/>
        <v>高値超、安値超</v>
      </c>
      <c r="L895">
        <f t="shared" si="275"/>
        <v>2</v>
      </c>
      <c r="M895">
        <f t="shared" si="276"/>
        <v>2</v>
      </c>
      <c r="N895">
        <f t="shared" si="277"/>
        <v>2</v>
      </c>
      <c r="O895" s="2">
        <f t="shared" si="271"/>
        <v>5000</v>
      </c>
      <c r="P895" s="2">
        <f t="shared" si="278"/>
        <v>10000</v>
      </c>
      <c r="Q895" s="2">
        <f t="shared" si="279"/>
        <v>1030000</v>
      </c>
      <c r="R895" s="2" t="str">
        <f t="shared" si="280"/>
        <v>kai</v>
      </c>
      <c r="S895" s="2" t="str">
        <f t="shared" si="281"/>
        <v>kai</v>
      </c>
      <c r="T895" s="2" t="str">
        <f t="shared" si="282"/>
        <v>kai</v>
      </c>
      <c r="U895" s="2">
        <f t="shared" si="283"/>
        <v>1030000</v>
      </c>
      <c r="V895" s="2">
        <f t="shared" si="284"/>
        <v>1512</v>
      </c>
      <c r="W895" s="2">
        <f t="shared" si="285"/>
        <v>164.8</v>
      </c>
      <c r="X895" s="2" t="str">
        <f t="shared" si="286"/>
        <v/>
      </c>
      <c r="Y895" s="6">
        <f t="shared" si="287"/>
        <v>1040000</v>
      </c>
      <c r="Z895" s="6">
        <f t="shared" si="288"/>
        <v>0</v>
      </c>
      <c r="AA895" s="4">
        <f>SUM(P895:$P$1480)+$Z$25</f>
        <v>1380000</v>
      </c>
      <c r="AB895" s="4">
        <f>SUM(V895:$W$1480)</f>
        <v>334927.20000000013</v>
      </c>
      <c r="AC895" s="4">
        <f t="shared" si="289"/>
        <v>340000</v>
      </c>
    </row>
    <row r="896" spans="1:29" x14ac:dyDescent="0.15">
      <c r="A896" s="22">
        <v>4</v>
      </c>
      <c r="B896" s="1">
        <v>41815</v>
      </c>
      <c r="C896">
        <v>208</v>
      </c>
      <c r="D896">
        <v>208</v>
      </c>
      <c r="E896">
        <v>206</v>
      </c>
      <c r="F896">
        <v>206</v>
      </c>
      <c r="G896">
        <v>76265300</v>
      </c>
      <c r="H896" s="2">
        <f t="shared" si="272"/>
        <v>15710651800</v>
      </c>
      <c r="I896">
        <f t="shared" si="273"/>
        <v>-2</v>
      </c>
      <c r="J896" t="str">
        <f t="shared" si="274"/>
        <v/>
      </c>
      <c r="L896">
        <f t="shared" si="275"/>
        <v>2</v>
      </c>
      <c r="M896">
        <f t="shared" si="276"/>
        <v>2</v>
      </c>
      <c r="N896">
        <f t="shared" si="277"/>
        <v>-2</v>
      </c>
      <c r="O896" s="2">
        <f t="shared" si="271"/>
        <v>5000</v>
      </c>
      <c r="P896" s="2">
        <f t="shared" si="278"/>
        <v>10000</v>
      </c>
      <c r="Q896" s="2">
        <f t="shared" si="279"/>
        <v>1040000</v>
      </c>
      <c r="R896" s="2" t="str">
        <f t="shared" si="280"/>
        <v>uri</v>
      </c>
      <c r="S896" s="2" t="str">
        <f t="shared" si="281"/>
        <v>kai</v>
      </c>
      <c r="T896" s="2" t="str">
        <f t="shared" si="282"/>
        <v>uri</v>
      </c>
      <c r="U896" s="2" t="str">
        <f t="shared" si="283"/>
        <v/>
      </c>
      <c r="V896" s="2" t="str">
        <f t="shared" si="284"/>
        <v/>
      </c>
      <c r="W896" s="2" t="str">
        <f t="shared" si="285"/>
        <v/>
      </c>
      <c r="X896" s="2">
        <f t="shared" si="286"/>
        <v>83.2</v>
      </c>
      <c r="Y896" s="6">
        <f t="shared" si="287"/>
        <v>1030000</v>
      </c>
      <c r="Z896" s="6">
        <f t="shared" si="288"/>
        <v>0</v>
      </c>
      <c r="AA896" s="4">
        <f>SUM(P896:$P$1480)+$Z$25</f>
        <v>1370000</v>
      </c>
      <c r="AB896" s="4">
        <f>SUM(V896:$W$1480)</f>
        <v>333250.40000000008</v>
      </c>
      <c r="AC896" s="4">
        <f t="shared" si="289"/>
        <v>340000</v>
      </c>
    </row>
    <row r="897" spans="1:29" x14ac:dyDescent="0.15">
      <c r="A897" s="22">
        <v>4</v>
      </c>
      <c r="B897" s="1">
        <v>41814</v>
      </c>
      <c r="C897">
        <v>207</v>
      </c>
      <c r="D897">
        <v>208</v>
      </c>
      <c r="E897">
        <v>206</v>
      </c>
      <c r="F897">
        <v>208</v>
      </c>
      <c r="G897">
        <v>77558300</v>
      </c>
      <c r="H897" s="2">
        <f t="shared" si="272"/>
        <v>16132126400</v>
      </c>
      <c r="I897">
        <f t="shared" si="273"/>
        <v>0</v>
      </c>
      <c r="J897" t="str">
        <f t="shared" si="274"/>
        <v>高値割、安値割</v>
      </c>
      <c r="L897">
        <f t="shared" si="275"/>
        <v>0</v>
      </c>
      <c r="M897">
        <f t="shared" si="276"/>
        <v>0</v>
      </c>
      <c r="N897">
        <f t="shared" si="277"/>
        <v>0</v>
      </c>
      <c r="O897" s="2">
        <f t="shared" si="271"/>
        <v>5000</v>
      </c>
      <c r="P897" s="2">
        <f t="shared" si="278"/>
        <v>0</v>
      </c>
      <c r="Q897" s="2">
        <f t="shared" si="279"/>
        <v>1040000</v>
      </c>
      <c r="R897" s="2" t="str">
        <f t="shared" si="280"/>
        <v>uri</v>
      </c>
      <c r="S897" s="2" t="str">
        <f t="shared" si="281"/>
        <v>kai</v>
      </c>
      <c r="T897" s="2" t="str">
        <f t="shared" si="282"/>
        <v>uri</v>
      </c>
      <c r="U897" s="2">
        <f t="shared" si="283"/>
        <v>1040000</v>
      </c>
      <c r="V897" s="2">
        <f t="shared" si="284"/>
        <v>1512</v>
      </c>
      <c r="W897" s="2" t="str">
        <f t="shared" si="285"/>
        <v/>
      </c>
      <c r="X897" s="2">
        <f t="shared" si="286"/>
        <v>166.4</v>
      </c>
      <c r="Y897" s="6">
        <f t="shared" si="287"/>
        <v>1040000</v>
      </c>
      <c r="Z897" s="6">
        <f t="shared" si="288"/>
        <v>0</v>
      </c>
      <c r="AA897" s="4">
        <f>SUM(P897:$P$1480)+$Z$25</f>
        <v>1360000</v>
      </c>
      <c r="AB897" s="4">
        <f>SUM(V897:$W$1480)</f>
        <v>333250.40000000008</v>
      </c>
      <c r="AC897" s="4">
        <f t="shared" si="289"/>
        <v>320000</v>
      </c>
    </row>
    <row r="898" spans="1:29" x14ac:dyDescent="0.15">
      <c r="A898" s="22">
        <v>4</v>
      </c>
      <c r="B898" s="1">
        <v>41813</v>
      </c>
      <c r="C898">
        <v>210</v>
      </c>
      <c r="D898">
        <v>210</v>
      </c>
      <c r="E898">
        <v>207</v>
      </c>
      <c r="F898">
        <v>208</v>
      </c>
      <c r="G898">
        <v>124936900</v>
      </c>
      <c r="H898" s="2">
        <f t="shared" si="272"/>
        <v>25986875200</v>
      </c>
      <c r="I898">
        <f t="shared" si="273"/>
        <v>0</v>
      </c>
      <c r="J898" t="str">
        <f t="shared" si="274"/>
        <v>高値割、安値割</v>
      </c>
      <c r="L898">
        <f t="shared" si="275"/>
        <v>0</v>
      </c>
      <c r="M898">
        <f t="shared" si="276"/>
        <v>0</v>
      </c>
      <c r="N898">
        <f t="shared" si="277"/>
        <v>0</v>
      </c>
      <c r="O898" s="2">
        <f t="shared" si="271"/>
        <v>5000</v>
      </c>
      <c r="P898" s="2">
        <f t="shared" si="278"/>
        <v>0</v>
      </c>
      <c r="Q898" s="2">
        <f t="shared" si="279"/>
        <v>1040000</v>
      </c>
      <c r="R898" s="2" t="str">
        <f t="shared" si="280"/>
        <v>kai</v>
      </c>
      <c r="S898" s="2" t="str">
        <f t="shared" si="281"/>
        <v>kai</v>
      </c>
      <c r="T898" s="2" t="str">
        <f t="shared" si="282"/>
        <v>kai</v>
      </c>
      <c r="U898" s="2" t="str">
        <f t="shared" si="283"/>
        <v/>
      </c>
      <c r="V898" s="2" t="str">
        <f t="shared" si="284"/>
        <v/>
      </c>
      <c r="W898" s="2">
        <f t="shared" si="285"/>
        <v>83.2</v>
      </c>
      <c r="X898" s="2" t="str">
        <f t="shared" si="286"/>
        <v/>
      </c>
      <c r="Y898" s="6">
        <f t="shared" si="287"/>
        <v>1040000</v>
      </c>
      <c r="Z898" s="6">
        <f t="shared" si="288"/>
        <v>0</v>
      </c>
      <c r="AA898" s="4">
        <f>SUM(P898:$P$1480)+$Z$25</f>
        <v>1360000</v>
      </c>
      <c r="AB898" s="4">
        <f>SUM(V898:$W$1480)</f>
        <v>331738.40000000002</v>
      </c>
      <c r="AC898" s="4">
        <f t="shared" si="289"/>
        <v>320000</v>
      </c>
    </row>
    <row r="899" spans="1:29" x14ac:dyDescent="0.15">
      <c r="A899" s="22">
        <v>4</v>
      </c>
      <c r="B899" s="1">
        <v>41810</v>
      </c>
      <c r="C899">
        <v>211</v>
      </c>
      <c r="D899">
        <v>212</v>
      </c>
      <c r="E899">
        <v>208</v>
      </c>
      <c r="F899">
        <v>208</v>
      </c>
      <c r="G899">
        <v>267524600</v>
      </c>
      <c r="H899" s="2">
        <f t="shared" si="272"/>
        <v>55645116800</v>
      </c>
      <c r="I899">
        <f t="shared" si="273"/>
        <v>-3</v>
      </c>
      <c r="J899" t="str">
        <f t="shared" si="274"/>
        <v/>
      </c>
      <c r="L899">
        <f t="shared" si="275"/>
        <v>-3</v>
      </c>
      <c r="M899">
        <f t="shared" si="276"/>
        <v>-3</v>
      </c>
      <c r="N899">
        <f t="shared" si="277"/>
        <v>3</v>
      </c>
      <c r="O899" s="2">
        <f t="shared" si="271"/>
        <v>5000</v>
      </c>
      <c r="P899" s="2">
        <f t="shared" si="278"/>
        <v>-15000</v>
      </c>
      <c r="Q899" s="2">
        <f t="shared" si="279"/>
        <v>1055000</v>
      </c>
      <c r="R899" s="2" t="str">
        <f t="shared" si="280"/>
        <v>kai</v>
      </c>
      <c r="S899" s="2" t="str">
        <f t="shared" si="281"/>
        <v>uri</v>
      </c>
      <c r="T899" s="2" t="str">
        <f t="shared" si="282"/>
        <v>kai</v>
      </c>
      <c r="U899" s="2" t="str">
        <f t="shared" si="283"/>
        <v/>
      </c>
      <c r="V899" s="2" t="str">
        <f t="shared" si="284"/>
        <v/>
      </c>
      <c r="W899" s="2">
        <f t="shared" si="285"/>
        <v>84.4</v>
      </c>
      <c r="X899" s="2" t="str">
        <f t="shared" si="286"/>
        <v/>
      </c>
      <c r="Y899" s="6">
        <f t="shared" si="287"/>
        <v>1040000</v>
      </c>
      <c r="Z899" s="6">
        <f t="shared" si="288"/>
        <v>0</v>
      </c>
      <c r="AA899" s="4">
        <f>SUM(P899:$P$1480)+$Z$25</f>
        <v>1360000</v>
      </c>
      <c r="AB899" s="4">
        <f>SUM(V899:$W$1480)</f>
        <v>331655.20000000007</v>
      </c>
      <c r="AC899" s="4">
        <f t="shared" si="289"/>
        <v>320000</v>
      </c>
    </row>
    <row r="900" spans="1:29" x14ac:dyDescent="0.15">
      <c r="A900" s="22">
        <v>4</v>
      </c>
      <c r="B900" s="1">
        <v>41809</v>
      </c>
      <c r="C900">
        <v>208</v>
      </c>
      <c r="D900">
        <v>211</v>
      </c>
      <c r="E900">
        <v>208</v>
      </c>
      <c r="F900">
        <v>211</v>
      </c>
      <c r="G900">
        <v>190923100</v>
      </c>
      <c r="H900" s="2">
        <f t="shared" si="272"/>
        <v>40284774100</v>
      </c>
      <c r="I900">
        <f t="shared" si="273"/>
        <v>2</v>
      </c>
      <c r="J900" t="str">
        <f t="shared" si="274"/>
        <v>高値超、安値超</v>
      </c>
      <c r="L900">
        <f t="shared" si="275"/>
        <v>2</v>
      </c>
      <c r="M900">
        <f t="shared" si="276"/>
        <v>2</v>
      </c>
      <c r="N900">
        <f t="shared" si="277"/>
        <v>2</v>
      </c>
      <c r="O900" s="2">
        <f t="shared" si="271"/>
        <v>5000</v>
      </c>
      <c r="P900" s="2">
        <f t="shared" si="278"/>
        <v>10000</v>
      </c>
      <c r="Q900" s="2">
        <f t="shared" si="279"/>
        <v>1045000</v>
      </c>
      <c r="R900" s="2" t="str">
        <f t="shared" si="280"/>
        <v>kai</v>
      </c>
      <c r="S900" s="2" t="str">
        <f t="shared" si="281"/>
        <v>kai</v>
      </c>
      <c r="T900" s="2" t="str">
        <f t="shared" si="282"/>
        <v>kai</v>
      </c>
      <c r="U900" s="2" t="str">
        <f t="shared" si="283"/>
        <v/>
      </c>
      <c r="V900" s="2" t="str">
        <f t="shared" si="284"/>
        <v/>
      </c>
      <c r="W900" s="2">
        <f t="shared" si="285"/>
        <v>83.6</v>
      </c>
      <c r="X900" s="2" t="str">
        <f t="shared" si="286"/>
        <v/>
      </c>
      <c r="Y900" s="6">
        <f t="shared" si="287"/>
        <v>1055000</v>
      </c>
      <c r="Z900" s="6">
        <f t="shared" si="288"/>
        <v>0</v>
      </c>
      <c r="AA900" s="4">
        <f>SUM(P900:$P$1480)+$Z$25</f>
        <v>1375000</v>
      </c>
      <c r="AB900" s="4">
        <f>SUM(V900:$W$1480)</f>
        <v>331570.80000000005</v>
      </c>
      <c r="AC900" s="4">
        <f t="shared" si="289"/>
        <v>320000</v>
      </c>
    </row>
    <row r="901" spans="1:29" x14ac:dyDescent="0.15">
      <c r="A901" s="22">
        <v>4</v>
      </c>
      <c r="B901" s="1">
        <v>41808</v>
      </c>
      <c r="C901">
        <v>207</v>
      </c>
      <c r="D901">
        <v>210</v>
      </c>
      <c r="E901">
        <v>207</v>
      </c>
      <c r="F901">
        <v>209</v>
      </c>
      <c r="G901">
        <v>90869900</v>
      </c>
      <c r="H901" s="2">
        <f t="shared" si="272"/>
        <v>18991809100</v>
      </c>
      <c r="I901">
        <f t="shared" si="273"/>
        <v>2</v>
      </c>
      <c r="J901" t="str">
        <f t="shared" si="274"/>
        <v/>
      </c>
      <c r="L901">
        <f t="shared" si="275"/>
        <v>2</v>
      </c>
      <c r="M901">
        <f t="shared" si="276"/>
        <v>2</v>
      </c>
      <c r="N901">
        <f t="shared" si="277"/>
        <v>2</v>
      </c>
      <c r="O901" s="2">
        <f t="shared" si="271"/>
        <v>5000</v>
      </c>
      <c r="P901" s="2">
        <f t="shared" si="278"/>
        <v>10000</v>
      </c>
      <c r="Q901" s="2">
        <f t="shared" si="279"/>
        <v>1035000</v>
      </c>
      <c r="R901" s="2" t="str">
        <f t="shared" si="280"/>
        <v>kai</v>
      </c>
      <c r="S901" s="2" t="str">
        <f t="shared" si="281"/>
        <v>kai</v>
      </c>
      <c r="T901" s="2" t="str">
        <f t="shared" si="282"/>
        <v>kai</v>
      </c>
      <c r="U901" s="2" t="str">
        <f t="shared" si="283"/>
        <v/>
      </c>
      <c r="V901" s="2" t="str">
        <f t="shared" si="284"/>
        <v/>
      </c>
      <c r="W901" s="2">
        <f t="shared" si="285"/>
        <v>82.8</v>
      </c>
      <c r="X901" s="2" t="str">
        <f t="shared" si="286"/>
        <v/>
      </c>
      <c r="Y901" s="6">
        <f t="shared" si="287"/>
        <v>1045000</v>
      </c>
      <c r="Z901" s="6">
        <f t="shared" si="288"/>
        <v>0</v>
      </c>
      <c r="AA901" s="4">
        <f>SUM(P901:$P$1480)+$Z$25</f>
        <v>1365000</v>
      </c>
      <c r="AB901" s="4">
        <f>SUM(V901:$W$1480)</f>
        <v>331487.20000000007</v>
      </c>
      <c r="AC901" s="4">
        <f t="shared" si="289"/>
        <v>320000</v>
      </c>
    </row>
    <row r="902" spans="1:29" x14ac:dyDescent="0.15">
      <c r="A902" s="22">
        <v>4</v>
      </c>
      <c r="B902" s="1">
        <v>41807</v>
      </c>
      <c r="C902">
        <v>208</v>
      </c>
      <c r="D902">
        <v>210</v>
      </c>
      <c r="E902">
        <v>207</v>
      </c>
      <c r="F902">
        <v>207</v>
      </c>
      <c r="G902">
        <v>57658200</v>
      </c>
      <c r="H902" s="2">
        <f t="shared" si="272"/>
        <v>11935247400</v>
      </c>
      <c r="I902">
        <f t="shared" si="273"/>
        <v>-2</v>
      </c>
      <c r="J902" t="str">
        <f t="shared" si="274"/>
        <v/>
      </c>
      <c r="L902">
        <f t="shared" si="275"/>
        <v>-2</v>
      </c>
      <c r="M902">
        <f t="shared" si="276"/>
        <v>-2</v>
      </c>
      <c r="N902">
        <f t="shared" si="277"/>
        <v>-2</v>
      </c>
      <c r="O902" s="2">
        <f t="shared" si="271"/>
        <v>5000</v>
      </c>
      <c r="P902" s="2">
        <f t="shared" si="278"/>
        <v>-10000</v>
      </c>
      <c r="Q902" s="2">
        <f t="shared" si="279"/>
        <v>1045000</v>
      </c>
      <c r="R902" s="2" t="str">
        <f t="shared" si="280"/>
        <v>kai</v>
      </c>
      <c r="S902" s="2" t="str">
        <f t="shared" si="281"/>
        <v>kai</v>
      </c>
      <c r="T902" s="2" t="str">
        <f t="shared" si="282"/>
        <v>kai</v>
      </c>
      <c r="U902" s="2" t="str">
        <f t="shared" si="283"/>
        <v/>
      </c>
      <c r="V902" s="2" t="str">
        <f t="shared" si="284"/>
        <v/>
      </c>
      <c r="W902" s="2">
        <f t="shared" si="285"/>
        <v>83.6</v>
      </c>
      <c r="X902" s="2" t="str">
        <f t="shared" si="286"/>
        <v/>
      </c>
      <c r="Y902" s="6">
        <f t="shared" si="287"/>
        <v>1035000</v>
      </c>
      <c r="Z902" s="6">
        <f t="shared" si="288"/>
        <v>0</v>
      </c>
      <c r="AA902" s="4">
        <f>SUM(P902:$P$1480)+$Z$25</f>
        <v>1355000</v>
      </c>
      <c r="AB902" s="4">
        <f>SUM(V902:$W$1480)</f>
        <v>331404.40000000002</v>
      </c>
      <c r="AC902" s="4">
        <f t="shared" si="289"/>
        <v>320000</v>
      </c>
    </row>
    <row r="903" spans="1:29" x14ac:dyDescent="0.15">
      <c r="A903" s="22">
        <v>4</v>
      </c>
      <c r="B903" s="1">
        <v>41806</v>
      </c>
      <c r="C903">
        <v>210</v>
      </c>
      <c r="D903">
        <v>211</v>
      </c>
      <c r="E903">
        <v>207</v>
      </c>
      <c r="F903">
        <v>209</v>
      </c>
      <c r="G903">
        <v>109549800</v>
      </c>
      <c r="H903" s="2">
        <f t="shared" si="272"/>
        <v>22895908200</v>
      </c>
      <c r="I903">
        <f t="shared" si="273"/>
        <v>-1</v>
      </c>
      <c r="J903" t="str">
        <f t="shared" si="274"/>
        <v/>
      </c>
      <c r="L903">
        <f t="shared" si="275"/>
        <v>-1</v>
      </c>
      <c r="M903">
        <f t="shared" si="276"/>
        <v>-1</v>
      </c>
      <c r="N903">
        <f t="shared" si="277"/>
        <v>-1</v>
      </c>
      <c r="O903" s="2">
        <f t="shared" si="271"/>
        <v>5000</v>
      </c>
      <c r="P903" s="2">
        <f t="shared" si="278"/>
        <v>-5000</v>
      </c>
      <c r="Q903" s="2">
        <f t="shared" si="279"/>
        <v>1050000</v>
      </c>
      <c r="R903" s="2" t="str">
        <f t="shared" si="280"/>
        <v>kai</v>
      </c>
      <c r="S903" s="2" t="str">
        <f t="shared" si="281"/>
        <v>kai</v>
      </c>
      <c r="T903" s="2" t="str">
        <f t="shared" si="282"/>
        <v>kai</v>
      </c>
      <c r="U903" s="2" t="str">
        <f t="shared" si="283"/>
        <v/>
      </c>
      <c r="V903" s="2" t="str">
        <f t="shared" si="284"/>
        <v/>
      </c>
      <c r="W903" s="2">
        <f t="shared" si="285"/>
        <v>84</v>
      </c>
      <c r="X903" s="2" t="str">
        <f t="shared" si="286"/>
        <v/>
      </c>
      <c r="Y903" s="6">
        <f t="shared" si="287"/>
        <v>1045000</v>
      </c>
      <c r="Z903" s="6">
        <f t="shared" si="288"/>
        <v>0</v>
      </c>
      <c r="AA903" s="4">
        <f>SUM(P903:$P$1480)+$Z$25</f>
        <v>1365000</v>
      </c>
      <c r="AB903" s="4">
        <f>SUM(V903:$W$1480)</f>
        <v>331320.80000000005</v>
      </c>
      <c r="AC903" s="4">
        <f t="shared" si="289"/>
        <v>320000</v>
      </c>
    </row>
    <row r="904" spans="1:29" x14ac:dyDescent="0.15">
      <c r="A904" s="22">
        <v>4</v>
      </c>
      <c r="B904" s="1">
        <v>41803</v>
      </c>
      <c r="C904">
        <v>207</v>
      </c>
      <c r="D904">
        <v>210</v>
      </c>
      <c r="E904">
        <v>207</v>
      </c>
      <c r="F904">
        <v>210</v>
      </c>
      <c r="G904">
        <v>128857700</v>
      </c>
      <c r="H904" s="2">
        <f t="shared" si="272"/>
        <v>27060117000</v>
      </c>
      <c r="I904">
        <f t="shared" si="273"/>
        <v>1</v>
      </c>
      <c r="J904" t="str">
        <f t="shared" si="274"/>
        <v/>
      </c>
      <c r="L904">
        <f t="shared" si="275"/>
        <v>1</v>
      </c>
      <c r="M904">
        <f t="shared" si="276"/>
        <v>1</v>
      </c>
      <c r="N904">
        <f t="shared" si="277"/>
        <v>-1</v>
      </c>
      <c r="O904" s="2">
        <f t="shared" si="271"/>
        <v>5000</v>
      </c>
      <c r="P904" s="2">
        <f t="shared" si="278"/>
        <v>5000</v>
      </c>
      <c r="Q904" s="2">
        <f t="shared" si="279"/>
        <v>1045000</v>
      </c>
      <c r="R904" s="2" t="str">
        <f t="shared" si="280"/>
        <v>kai</v>
      </c>
      <c r="S904" s="2" t="str">
        <f t="shared" si="281"/>
        <v>uri</v>
      </c>
      <c r="T904" s="2" t="str">
        <f t="shared" si="282"/>
        <v>kai</v>
      </c>
      <c r="U904" s="2" t="str">
        <f t="shared" si="283"/>
        <v/>
      </c>
      <c r="V904" s="2" t="str">
        <f t="shared" si="284"/>
        <v/>
      </c>
      <c r="W904" s="2">
        <f t="shared" si="285"/>
        <v>83.6</v>
      </c>
      <c r="X904" s="2" t="str">
        <f t="shared" si="286"/>
        <v/>
      </c>
      <c r="Y904" s="6">
        <f t="shared" si="287"/>
        <v>1050000</v>
      </c>
      <c r="Z904" s="6">
        <f t="shared" si="288"/>
        <v>0</v>
      </c>
      <c r="AA904" s="4">
        <f>SUM(P904:$P$1480)+$Z$25</f>
        <v>1370000</v>
      </c>
      <c r="AB904" s="4">
        <f>SUM(V904:$W$1480)</f>
        <v>331236.80000000005</v>
      </c>
      <c r="AC904" s="4">
        <f t="shared" si="289"/>
        <v>320000</v>
      </c>
    </row>
    <row r="905" spans="1:29" x14ac:dyDescent="0.15">
      <c r="A905" s="22">
        <v>4</v>
      </c>
      <c r="B905" s="1">
        <v>41802</v>
      </c>
      <c r="C905">
        <v>207</v>
      </c>
      <c r="D905">
        <v>210</v>
      </c>
      <c r="E905">
        <v>206</v>
      </c>
      <c r="F905">
        <v>209</v>
      </c>
      <c r="G905">
        <v>160714700</v>
      </c>
      <c r="H905" s="2">
        <f t="shared" si="272"/>
        <v>33589372300</v>
      </c>
      <c r="I905">
        <f t="shared" si="273"/>
        <v>1</v>
      </c>
      <c r="J905" t="str">
        <f t="shared" si="274"/>
        <v>高値超、安値超</v>
      </c>
      <c r="L905">
        <f t="shared" si="275"/>
        <v>1</v>
      </c>
      <c r="M905">
        <f t="shared" si="276"/>
        <v>1</v>
      </c>
      <c r="N905">
        <f t="shared" si="277"/>
        <v>1</v>
      </c>
      <c r="O905" s="2">
        <f t="shared" si="271"/>
        <v>5000</v>
      </c>
      <c r="P905" s="2">
        <f t="shared" si="278"/>
        <v>5000</v>
      </c>
      <c r="Q905" s="2">
        <f t="shared" si="279"/>
        <v>1040000</v>
      </c>
      <c r="R905" s="2" t="str">
        <f t="shared" si="280"/>
        <v>kai</v>
      </c>
      <c r="S905" s="2" t="str">
        <f t="shared" si="281"/>
        <v>kai</v>
      </c>
      <c r="T905" s="2" t="str">
        <f t="shared" si="282"/>
        <v>kai</v>
      </c>
      <c r="U905" s="2" t="str">
        <f t="shared" si="283"/>
        <v/>
      </c>
      <c r="V905" s="2" t="str">
        <f t="shared" si="284"/>
        <v/>
      </c>
      <c r="W905" s="2">
        <f t="shared" si="285"/>
        <v>83.2</v>
      </c>
      <c r="X905" s="2" t="str">
        <f t="shared" si="286"/>
        <v/>
      </c>
      <c r="Y905" s="6">
        <f t="shared" si="287"/>
        <v>1045000</v>
      </c>
      <c r="Z905" s="6">
        <f t="shared" si="288"/>
        <v>0</v>
      </c>
      <c r="AA905" s="4">
        <f>SUM(P905:$P$1480)+$Z$25</f>
        <v>1365000</v>
      </c>
      <c r="AB905" s="4">
        <f>SUM(V905:$W$1480)</f>
        <v>331153.20000000007</v>
      </c>
      <c r="AC905" s="4">
        <f t="shared" si="289"/>
        <v>320000</v>
      </c>
    </row>
    <row r="906" spans="1:29" x14ac:dyDescent="0.15">
      <c r="A906" s="22">
        <v>4</v>
      </c>
      <c r="B906" s="1">
        <v>41801</v>
      </c>
      <c r="C906">
        <v>206</v>
      </c>
      <c r="D906">
        <v>208</v>
      </c>
      <c r="E906">
        <v>205</v>
      </c>
      <c r="F906">
        <v>208</v>
      </c>
      <c r="G906">
        <v>56185900</v>
      </c>
      <c r="H906" s="2">
        <f t="shared" si="272"/>
        <v>11686667200</v>
      </c>
      <c r="I906">
        <f t="shared" si="273"/>
        <v>2</v>
      </c>
      <c r="J906" t="str">
        <f t="shared" si="274"/>
        <v/>
      </c>
      <c r="L906">
        <f t="shared" si="275"/>
        <v>2</v>
      </c>
      <c r="M906">
        <f t="shared" si="276"/>
        <v>2</v>
      </c>
      <c r="N906">
        <f t="shared" si="277"/>
        <v>2</v>
      </c>
      <c r="O906" s="2">
        <f t="shared" si="271"/>
        <v>5000</v>
      </c>
      <c r="P906" s="2">
        <f t="shared" si="278"/>
        <v>10000</v>
      </c>
      <c r="Q906" s="2">
        <f t="shared" si="279"/>
        <v>1030000</v>
      </c>
      <c r="R906" s="2" t="str">
        <f t="shared" si="280"/>
        <v>kai</v>
      </c>
      <c r="S906" s="2" t="str">
        <f t="shared" si="281"/>
        <v>kai</v>
      </c>
      <c r="T906" s="2" t="str">
        <f t="shared" si="282"/>
        <v>kai</v>
      </c>
      <c r="U906" s="2" t="str">
        <f t="shared" si="283"/>
        <v/>
      </c>
      <c r="V906" s="2" t="str">
        <f t="shared" si="284"/>
        <v/>
      </c>
      <c r="W906" s="2">
        <f t="shared" si="285"/>
        <v>82.4</v>
      </c>
      <c r="X906" s="2" t="str">
        <f t="shared" si="286"/>
        <v/>
      </c>
      <c r="Y906" s="6">
        <f t="shared" si="287"/>
        <v>1040000</v>
      </c>
      <c r="Z906" s="6">
        <f t="shared" si="288"/>
        <v>0</v>
      </c>
      <c r="AA906" s="4">
        <f>SUM(P906:$P$1480)+$Z$25</f>
        <v>1360000</v>
      </c>
      <c r="AB906" s="4">
        <f>SUM(V906:$W$1480)</f>
        <v>331070</v>
      </c>
      <c r="AC906" s="4">
        <f t="shared" si="289"/>
        <v>320000</v>
      </c>
    </row>
    <row r="907" spans="1:29" x14ac:dyDescent="0.15">
      <c r="A907" s="22">
        <v>4</v>
      </c>
      <c r="B907" s="1">
        <v>41800</v>
      </c>
      <c r="C907">
        <v>206</v>
      </c>
      <c r="D907">
        <v>209</v>
      </c>
      <c r="E907">
        <v>205</v>
      </c>
      <c r="F907">
        <v>206</v>
      </c>
      <c r="G907">
        <v>111973000</v>
      </c>
      <c r="H907" s="2">
        <f t="shared" si="272"/>
        <v>23066438000</v>
      </c>
      <c r="I907">
        <f t="shared" si="273"/>
        <v>0</v>
      </c>
      <c r="J907" t="str">
        <f t="shared" si="274"/>
        <v/>
      </c>
      <c r="L907">
        <f t="shared" si="275"/>
        <v>0</v>
      </c>
      <c r="M907">
        <f t="shared" si="276"/>
        <v>0</v>
      </c>
      <c r="N907">
        <f t="shared" si="277"/>
        <v>0</v>
      </c>
      <c r="O907" s="2">
        <f t="shared" si="271"/>
        <v>5000</v>
      </c>
      <c r="P907" s="2">
        <f t="shared" si="278"/>
        <v>0</v>
      </c>
      <c r="Q907" s="2">
        <f t="shared" si="279"/>
        <v>1030000</v>
      </c>
      <c r="R907" s="2" t="str">
        <f t="shared" si="280"/>
        <v>kai</v>
      </c>
      <c r="S907" s="2" t="str">
        <f t="shared" si="281"/>
        <v>uri</v>
      </c>
      <c r="T907" s="2" t="str">
        <f t="shared" si="282"/>
        <v>kai</v>
      </c>
      <c r="U907" s="2" t="str">
        <f t="shared" si="283"/>
        <v/>
      </c>
      <c r="V907" s="2" t="str">
        <f t="shared" si="284"/>
        <v/>
      </c>
      <c r="W907" s="2">
        <f t="shared" si="285"/>
        <v>82.4</v>
      </c>
      <c r="X907" s="2" t="str">
        <f t="shared" si="286"/>
        <v/>
      </c>
      <c r="Y907" s="6">
        <f t="shared" si="287"/>
        <v>1030000</v>
      </c>
      <c r="Z907" s="6">
        <f t="shared" si="288"/>
        <v>0</v>
      </c>
      <c r="AA907" s="4">
        <f>SUM(P907:$P$1480)+$Z$25</f>
        <v>1350000</v>
      </c>
      <c r="AB907" s="4">
        <f>SUM(V907:$W$1480)</f>
        <v>330987.60000000003</v>
      </c>
      <c r="AC907" s="4">
        <f t="shared" si="289"/>
        <v>320000</v>
      </c>
    </row>
    <row r="908" spans="1:29" x14ac:dyDescent="0.15">
      <c r="A908" s="22">
        <v>4</v>
      </c>
      <c r="B908" s="1">
        <v>41799</v>
      </c>
      <c r="C908">
        <v>206</v>
      </c>
      <c r="D908">
        <v>207</v>
      </c>
      <c r="E908">
        <v>205</v>
      </c>
      <c r="F908">
        <v>206</v>
      </c>
      <c r="G908">
        <v>77745000</v>
      </c>
      <c r="H908" s="2">
        <f t="shared" si="272"/>
        <v>16015470000</v>
      </c>
      <c r="I908">
        <f t="shared" si="273"/>
        <v>1</v>
      </c>
      <c r="J908" t="str">
        <f t="shared" si="274"/>
        <v>高値超、安値超</v>
      </c>
      <c r="L908">
        <f t="shared" si="275"/>
        <v>1</v>
      </c>
      <c r="M908">
        <f t="shared" si="276"/>
        <v>1</v>
      </c>
      <c r="N908">
        <f t="shared" si="277"/>
        <v>-1</v>
      </c>
      <c r="O908" s="2">
        <f t="shared" si="271"/>
        <v>5000</v>
      </c>
      <c r="P908" s="2">
        <f t="shared" si="278"/>
        <v>5000</v>
      </c>
      <c r="Q908" s="2">
        <f t="shared" si="279"/>
        <v>1025000</v>
      </c>
      <c r="R908" s="2" t="str">
        <f t="shared" si="280"/>
        <v>kai</v>
      </c>
      <c r="S908" s="2" t="str">
        <f t="shared" si="281"/>
        <v>uri</v>
      </c>
      <c r="T908" s="2" t="str">
        <f t="shared" si="282"/>
        <v>kai</v>
      </c>
      <c r="U908" s="2" t="str">
        <f t="shared" si="283"/>
        <v/>
      </c>
      <c r="V908" s="2" t="str">
        <f t="shared" si="284"/>
        <v/>
      </c>
      <c r="W908" s="2">
        <f t="shared" si="285"/>
        <v>82</v>
      </c>
      <c r="X908" s="2" t="str">
        <f t="shared" si="286"/>
        <v/>
      </c>
      <c r="Y908" s="6">
        <f t="shared" si="287"/>
        <v>1030000</v>
      </c>
      <c r="Z908" s="6">
        <f t="shared" si="288"/>
        <v>0</v>
      </c>
      <c r="AA908" s="4">
        <f>SUM(P908:$P$1480)+$Z$25</f>
        <v>1350000</v>
      </c>
      <c r="AB908" s="4">
        <f>SUM(V908:$W$1480)</f>
        <v>330905.20000000007</v>
      </c>
      <c r="AC908" s="4">
        <f t="shared" si="289"/>
        <v>320000</v>
      </c>
    </row>
    <row r="909" spans="1:29" x14ac:dyDescent="0.15">
      <c r="A909" s="22">
        <v>4</v>
      </c>
      <c r="B909" s="1">
        <v>41796</v>
      </c>
      <c r="C909">
        <v>205</v>
      </c>
      <c r="D909">
        <v>206</v>
      </c>
      <c r="E909">
        <v>204</v>
      </c>
      <c r="F909">
        <v>205</v>
      </c>
      <c r="G909">
        <v>106903400</v>
      </c>
      <c r="H909" s="2">
        <f t="shared" si="272"/>
        <v>21915197000</v>
      </c>
      <c r="I909">
        <f t="shared" si="273"/>
        <v>1</v>
      </c>
      <c r="J909" t="str">
        <f t="shared" si="274"/>
        <v>高値超、安値超</v>
      </c>
      <c r="L909">
        <f t="shared" si="275"/>
        <v>1</v>
      </c>
      <c r="M909">
        <f t="shared" si="276"/>
        <v>1</v>
      </c>
      <c r="N909">
        <f t="shared" si="277"/>
        <v>1</v>
      </c>
      <c r="O909" s="2">
        <f t="shared" si="271"/>
        <v>5000</v>
      </c>
      <c r="P909" s="2">
        <f t="shared" si="278"/>
        <v>5000</v>
      </c>
      <c r="Q909" s="2">
        <f t="shared" si="279"/>
        <v>1020000</v>
      </c>
      <c r="R909" s="2" t="str">
        <f t="shared" si="280"/>
        <v>kai</v>
      </c>
      <c r="S909" s="2" t="str">
        <f t="shared" si="281"/>
        <v>kai</v>
      </c>
      <c r="T909" s="2" t="str">
        <f t="shared" si="282"/>
        <v>kai</v>
      </c>
      <c r="U909" s="2" t="str">
        <f t="shared" si="283"/>
        <v/>
      </c>
      <c r="V909" s="2" t="str">
        <f t="shared" si="284"/>
        <v/>
      </c>
      <c r="W909" s="2">
        <f t="shared" si="285"/>
        <v>81.599999999999994</v>
      </c>
      <c r="X909" s="2" t="str">
        <f t="shared" si="286"/>
        <v/>
      </c>
      <c r="Y909" s="6">
        <f t="shared" si="287"/>
        <v>1025000</v>
      </c>
      <c r="Z909" s="6">
        <f t="shared" si="288"/>
        <v>0</v>
      </c>
      <c r="AA909" s="4">
        <f>SUM(P909:$P$1480)+$Z$25</f>
        <v>1345000</v>
      </c>
      <c r="AB909" s="4">
        <f>SUM(V909:$W$1480)</f>
        <v>330823.20000000007</v>
      </c>
      <c r="AC909" s="4">
        <f t="shared" si="289"/>
        <v>320000</v>
      </c>
    </row>
    <row r="910" spans="1:29" x14ac:dyDescent="0.15">
      <c r="A910" s="22">
        <v>4</v>
      </c>
      <c r="B910" s="1">
        <v>41795</v>
      </c>
      <c r="C910">
        <v>203</v>
      </c>
      <c r="D910">
        <v>204</v>
      </c>
      <c r="E910">
        <v>202</v>
      </c>
      <c r="F910">
        <v>204</v>
      </c>
      <c r="G910">
        <v>51638500</v>
      </c>
      <c r="H910" s="2">
        <f t="shared" si="272"/>
        <v>10534254000</v>
      </c>
      <c r="I910">
        <f t="shared" si="273"/>
        <v>0</v>
      </c>
      <c r="J910" t="str">
        <f t="shared" si="274"/>
        <v/>
      </c>
      <c r="L910">
        <f t="shared" si="275"/>
        <v>0</v>
      </c>
      <c r="M910">
        <f t="shared" si="276"/>
        <v>0</v>
      </c>
      <c r="N910">
        <f t="shared" si="277"/>
        <v>0</v>
      </c>
      <c r="O910" s="2">
        <f t="shared" si="271"/>
        <v>5000</v>
      </c>
      <c r="P910" s="2">
        <f t="shared" si="278"/>
        <v>0</v>
      </c>
      <c r="Q910" s="2">
        <f t="shared" si="279"/>
        <v>1020000</v>
      </c>
      <c r="R910" s="2" t="str">
        <f t="shared" si="280"/>
        <v>kai</v>
      </c>
      <c r="S910" s="2" t="str">
        <f t="shared" si="281"/>
        <v>kai</v>
      </c>
      <c r="T910" s="2" t="str">
        <f t="shared" si="282"/>
        <v>kai</v>
      </c>
      <c r="U910" s="2" t="str">
        <f t="shared" si="283"/>
        <v/>
      </c>
      <c r="V910" s="2" t="str">
        <f t="shared" si="284"/>
        <v/>
      </c>
      <c r="W910" s="2">
        <f t="shared" si="285"/>
        <v>81.599999999999994</v>
      </c>
      <c r="X910" s="2" t="str">
        <f t="shared" si="286"/>
        <v/>
      </c>
      <c r="Y910" s="6">
        <f t="shared" si="287"/>
        <v>1020000</v>
      </c>
      <c r="Z910" s="6">
        <f t="shared" si="288"/>
        <v>0</v>
      </c>
      <c r="AA910" s="4">
        <f>SUM(P910:$P$1480)+$Z$25</f>
        <v>1340000</v>
      </c>
      <c r="AB910" s="4">
        <f>SUM(V910:$W$1480)</f>
        <v>330741.60000000009</v>
      </c>
      <c r="AC910" s="4">
        <f t="shared" si="289"/>
        <v>320000</v>
      </c>
    </row>
    <row r="911" spans="1:29" x14ac:dyDescent="0.15">
      <c r="A911" s="22">
        <v>4</v>
      </c>
      <c r="B911" s="1">
        <v>41794</v>
      </c>
      <c r="C911">
        <v>204</v>
      </c>
      <c r="D911">
        <v>205</v>
      </c>
      <c r="E911">
        <v>202</v>
      </c>
      <c r="F911">
        <v>204</v>
      </c>
      <c r="G911">
        <v>81817000</v>
      </c>
      <c r="H911" s="2">
        <f t="shared" si="272"/>
        <v>16690668000</v>
      </c>
      <c r="I911">
        <f t="shared" si="273"/>
        <v>-1</v>
      </c>
      <c r="J911" t="str">
        <f t="shared" si="274"/>
        <v/>
      </c>
      <c r="L911">
        <f t="shared" si="275"/>
        <v>-1</v>
      </c>
      <c r="M911">
        <f t="shared" si="276"/>
        <v>-1</v>
      </c>
      <c r="N911">
        <f t="shared" si="277"/>
        <v>1</v>
      </c>
      <c r="O911" s="2">
        <f t="shared" si="271"/>
        <v>5000</v>
      </c>
      <c r="P911" s="2">
        <f t="shared" si="278"/>
        <v>-5000</v>
      </c>
      <c r="Q911" s="2">
        <f t="shared" si="279"/>
        <v>1025000</v>
      </c>
      <c r="R911" s="2" t="str">
        <f t="shared" si="280"/>
        <v>kai</v>
      </c>
      <c r="S911" s="2" t="str">
        <f t="shared" si="281"/>
        <v>uri</v>
      </c>
      <c r="T911" s="2" t="str">
        <f t="shared" si="282"/>
        <v>kai</v>
      </c>
      <c r="U911" s="2" t="str">
        <f t="shared" si="283"/>
        <v/>
      </c>
      <c r="V911" s="2" t="str">
        <f t="shared" si="284"/>
        <v/>
      </c>
      <c r="W911" s="2">
        <f t="shared" si="285"/>
        <v>82</v>
      </c>
      <c r="X911" s="2" t="str">
        <f t="shared" si="286"/>
        <v/>
      </c>
      <c r="Y911" s="6">
        <f t="shared" si="287"/>
        <v>1020000</v>
      </c>
      <c r="Z911" s="6">
        <f t="shared" si="288"/>
        <v>0</v>
      </c>
      <c r="AA911" s="4">
        <f>SUM(P911:$P$1480)+$Z$25</f>
        <v>1340000</v>
      </c>
      <c r="AB911" s="4">
        <f>SUM(V911:$W$1480)</f>
        <v>330660</v>
      </c>
      <c r="AC911" s="4">
        <f t="shared" si="289"/>
        <v>320000</v>
      </c>
    </row>
    <row r="912" spans="1:29" x14ac:dyDescent="0.15">
      <c r="A912" s="22">
        <v>4</v>
      </c>
      <c r="B912" s="1">
        <v>41793</v>
      </c>
      <c r="C912">
        <v>202</v>
      </c>
      <c r="D912">
        <v>206</v>
      </c>
      <c r="E912">
        <v>202</v>
      </c>
      <c r="F912">
        <v>205</v>
      </c>
      <c r="G912">
        <v>170943700</v>
      </c>
      <c r="H912" s="2">
        <f t="shared" si="272"/>
        <v>35043458500</v>
      </c>
      <c r="I912">
        <f t="shared" si="273"/>
        <v>4</v>
      </c>
      <c r="J912" t="str">
        <f t="shared" si="274"/>
        <v>高値超、安値超</v>
      </c>
      <c r="L912">
        <f t="shared" si="275"/>
        <v>4</v>
      </c>
      <c r="M912">
        <f t="shared" si="276"/>
        <v>4</v>
      </c>
      <c r="N912">
        <f t="shared" si="277"/>
        <v>-4</v>
      </c>
      <c r="O912" s="2">
        <f t="shared" si="271"/>
        <v>5000</v>
      </c>
      <c r="P912" s="2">
        <f t="shared" si="278"/>
        <v>20000</v>
      </c>
      <c r="Q912" s="2">
        <f t="shared" si="279"/>
        <v>1005000</v>
      </c>
      <c r="R912" s="2" t="str">
        <f t="shared" si="280"/>
        <v>kai</v>
      </c>
      <c r="S912" s="2" t="str">
        <f t="shared" si="281"/>
        <v>uri</v>
      </c>
      <c r="T912" s="2" t="str">
        <f t="shared" si="282"/>
        <v>kai</v>
      </c>
      <c r="U912" s="2" t="str">
        <f t="shared" si="283"/>
        <v/>
      </c>
      <c r="V912" s="2" t="str">
        <f t="shared" si="284"/>
        <v/>
      </c>
      <c r="W912" s="2">
        <f t="shared" si="285"/>
        <v>80.400000000000006</v>
      </c>
      <c r="X912" s="2" t="str">
        <f t="shared" si="286"/>
        <v/>
      </c>
      <c r="Y912" s="6">
        <f t="shared" si="287"/>
        <v>1025000</v>
      </c>
      <c r="Z912" s="6">
        <f t="shared" si="288"/>
        <v>0</v>
      </c>
      <c r="AA912" s="4">
        <f>SUM(P912:$P$1480)+$Z$25</f>
        <v>1345000</v>
      </c>
      <c r="AB912" s="4">
        <f>SUM(V912:$W$1480)</f>
        <v>330578</v>
      </c>
      <c r="AC912" s="4">
        <f t="shared" si="289"/>
        <v>320000</v>
      </c>
    </row>
    <row r="913" spans="1:29" x14ac:dyDescent="0.15">
      <c r="A913" s="22">
        <v>4</v>
      </c>
      <c r="B913" s="1">
        <v>41792</v>
      </c>
      <c r="C913">
        <v>199</v>
      </c>
      <c r="D913">
        <v>201</v>
      </c>
      <c r="E913">
        <v>198</v>
      </c>
      <c r="F913">
        <v>201</v>
      </c>
      <c r="G913">
        <v>91293400</v>
      </c>
      <c r="H913" s="2">
        <f t="shared" si="272"/>
        <v>18349973400</v>
      </c>
      <c r="I913">
        <f t="shared" si="273"/>
        <v>3</v>
      </c>
      <c r="J913" t="str">
        <f t="shared" si="274"/>
        <v>高値超、安値超</v>
      </c>
      <c r="L913">
        <f t="shared" si="275"/>
        <v>3</v>
      </c>
      <c r="M913">
        <f t="shared" si="276"/>
        <v>3</v>
      </c>
      <c r="N913">
        <f t="shared" si="277"/>
        <v>3</v>
      </c>
      <c r="O913" s="2">
        <f t="shared" si="271"/>
        <v>5000</v>
      </c>
      <c r="P913" s="2">
        <f t="shared" si="278"/>
        <v>15000</v>
      </c>
      <c r="Q913" s="2">
        <f t="shared" si="279"/>
        <v>990000</v>
      </c>
      <c r="R913" s="2" t="str">
        <f t="shared" si="280"/>
        <v>kai</v>
      </c>
      <c r="S913" s="2" t="str">
        <f t="shared" si="281"/>
        <v>kai</v>
      </c>
      <c r="T913" s="2" t="str">
        <f t="shared" si="282"/>
        <v>kai</v>
      </c>
      <c r="U913" s="2" t="str">
        <f t="shared" si="283"/>
        <v/>
      </c>
      <c r="V913" s="2" t="str">
        <f t="shared" si="284"/>
        <v/>
      </c>
      <c r="W913" s="2">
        <f t="shared" si="285"/>
        <v>79.2</v>
      </c>
      <c r="X913" s="2" t="str">
        <f t="shared" si="286"/>
        <v/>
      </c>
      <c r="Y913" s="6">
        <f t="shared" si="287"/>
        <v>1005000</v>
      </c>
      <c r="Z913" s="6">
        <f t="shared" si="288"/>
        <v>0</v>
      </c>
      <c r="AA913" s="4">
        <f>SUM(P913:$P$1480)+$Z$25</f>
        <v>1325000</v>
      </c>
      <c r="AB913" s="4">
        <f>SUM(V913:$W$1480)</f>
        <v>330497.60000000009</v>
      </c>
      <c r="AC913" s="4">
        <f t="shared" si="289"/>
        <v>320000</v>
      </c>
    </row>
    <row r="914" spans="1:29" x14ac:dyDescent="0.15">
      <c r="A914" s="22">
        <v>4</v>
      </c>
      <c r="B914" s="1">
        <v>41789</v>
      </c>
      <c r="C914">
        <v>199</v>
      </c>
      <c r="D914">
        <v>199</v>
      </c>
      <c r="E914">
        <v>196</v>
      </c>
      <c r="F914">
        <v>198</v>
      </c>
      <c r="G914">
        <v>88610000</v>
      </c>
      <c r="H914" s="2">
        <f t="shared" si="272"/>
        <v>17544780000</v>
      </c>
      <c r="I914">
        <f t="shared" si="273"/>
        <v>0</v>
      </c>
      <c r="J914" t="str">
        <f t="shared" si="274"/>
        <v/>
      </c>
      <c r="L914">
        <f t="shared" si="275"/>
        <v>0</v>
      </c>
      <c r="M914">
        <f t="shared" si="276"/>
        <v>0</v>
      </c>
      <c r="N914">
        <f t="shared" si="277"/>
        <v>0</v>
      </c>
      <c r="O914" s="2">
        <f t="shared" si="271"/>
        <v>5000</v>
      </c>
      <c r="P914" s="2">
        <f t="shared" si="278"/>
        <v>0</v>
      </c>
      <c r="Q914" s="2">
        <f t="shared" si="279"/>
        <v>990000</v>
      </c>
      <c r="R914" s="2" t="str">
        <f t="shared" si="280"/>
        <v>kai</v>
      </c>
      <c r="S914" s="2" t="str">
        <f t="shared" si="281"/>
        <v>kai</v>
      </c>
      <c r="T914" s="2" t="str">
        <f t="shared" si="282"/>
        <v>kai</v>
      </c>
      <c r="U914" s="2" t="str">
        <f t="shared" si="283"/>
        <v/>
      </c>
      <c r="V914" s="2" t="str">
        <f t="shared" si="284"/>
        <v/>
      </c>
      <c r="W914" s="2">
        <f t="shared" si="285"/>
        <v>79.2</v>
      </c>
      <c r="X914" s="2" t="str">
        <f t="shared" si="286"/>
        <v/>
      </c>
      <c r="Y914" s="6">
        <f t="shared" si="287"/>
        <v>990000</v>
      </c>
      <c r="Z914" s="6">
        <f t="shared" si="288"/>
        <v>0</v>
      </c>
      <c r="AA914" s="4">
        <f>SUM(P914:$P$1480)+$Z$25</f>
        <v>1310000</v>
      </c>
      <c r="AB914" s="4">
        <f>SUM(V914:$W$1480)</f>
        <v>330418.40000000002</v>
      </c>
      <c r="AC914" s="4">
        <f t="shared" si="289"/>
        <v>320000</v>
      </c>
    </row>
    <row r="915" spans="1:29" x14ac:dyDescent="0.15">
      <c r="A915" s="22">
        <v>4</v>
      </c>
      <c r="B915" s="1">
        <v>41788</v>
      </c>
      <c r="C915">
        <v>197</v>
      </c>
      <c r="D915">
        <v>199</v>
      </c>
      <c r="E915">
        <v>196</v>
      </c>
      <c r="F915">
        <v>198</v>
      </c>
      <c r="G915">
        <v>85881300</v>
      </c>
      <c r="H915" s="2">
        <f t="shared" si="272"/>
        <v>17004497400</v>
      </c>
      <c r="I915">
        <f t="shared" si="273"/>
        <v>1</v>
      </c>
      <c r="J915" t="str">
        <f t="shared" si="274"/>
        <v/>
      </c>
      <c r="L915">
        <f t="shared" si="275"/>
        <v>1</v>
      </c>
      <c r="M915">
        <f t="shared" si="276"/>
        <v>1</v>
      </c>
      <c r="N915">
        <f t="shared" si="277"/>
        <v>1</v>
      </c>
      <c r="O915" s="2">
        <f t="shared" si="271"/>
        <v>5000</v>
      </c>
      <c r="P915" s="2">
        <f t="shared" si="278"/>
        <v>5000</v>
      </c>
      <c r="Q915" s="2">
        <f t="shared" si="279"/>
        <v>985000</v>
      </c>
      <c r="R915" s="2" t="str">
        <f t="shared" si="280"/>
        <v>kai</v>
      </c>
      <c r="S915" s="2" t="str">
        <f t="shared" si="281"/>
        <v>kai</v>
      </c>
      <c r="T915" s="2" t="str">
        <f t="shared" si="282"/>
        <v>kai</v>
      </c>
      <c r="U915" s="2" t="str">
        <f t="shared" si="283"/>
        <v/>
      </c>
      <c r="V915" s="2" t="str">
        <f t="shared" si="284"/>
        <v/>
      </c>
      <c r="W915" s="2">
        <f t="shared" si="285"/>
        <v>78.8</v>
      </c>
      <c r="X915" s="2" t="str">
        <f t="shared" si="286"/>
        <v/>
      </c>
      <c r="Y915" s="6">
        <f t="shared" si="287"/>
        <v>990000</v>
      </c>
      <c r="Z915" s="6">
        <f t="shared" si="288"/>
        <v>0</v>
      </c>
      <c r="AA915" s="4">
        <f>SUM(P915:$P$1480)+$Z$25</f>
        <v>1310000</v>
      </c>
      <c r="AB915" s="4">
        <f>SUM(V915:$W$1480)</f>
        <v>330339.20000000001</v>
      </c>
      <c r="AC915" s="4">
        <f t="shared" si="289"/>
        <v>320000</v>
      </c>
    </row>
    <row r="916" spans="1:29" x14ac:dyDescent="0.15">
      <c r="A916" s="22">
        <v>4</v>
      </c>
      <c r="B916" s="1">
        <v>41787</v>
      </c>
      <c r="C916">
        <v>198</v>
      </c>
      <c r="D916">
        <v>199</v>
      </c>
      <c r="E916">
        <v>197</v>
      </c>
      <c r="F916">
        <v>197</v>
      </c>
      <c r="G916">
        <v>73102000</v>
      </c>
      <c r="H916" s="2">
        <f t="shared" si="272"/>
        <v>14401094000</v>
      </c>
      <c r="I916">
        <f t="shared" si="273"/>
        <v>0</v>
      </c>
      <c r="J916" t="str">
        <f t="shared" si="274"/>
        <v/>
      </c>
      <c r="L916">
        <f t="shared" si="275"/>
        <v>0</v>
      </c>
      <c r="M916">
        <f t="shared" si="276"/>
        <v>0</v>
      </c>
      <c r="N916">
        <f t="shared" si="277"/>
        <v>0</v>
      </c>
      <c r="O916" s="2">
        <f t="shared" si="271"/>
        <v>5000</v>
      </c>
      <c r="P916" s="2">
        <f t="shared" si="278"/>
        <v>0</v>
      </c>
      <c r="Q916" s="2">
        <f t="shared" si="279"/>
        <v>985000</v>
      </c>
      <c r="R916" s="2" t="str">
        <f t="shared" si="280"/>
        <v>kai</v>
      </c>
      <c r="S916" s="2" t="str">
        <f t="shared" si="281"/>
        <v>kai</v>
      </c>
      <c r="T916" s="2" t="str">
        <f t="shared" si="282"/>
        <v>kai</v>
      </c>
      <c r="U916" s="2" t="str">
        <f t="shared" si="283"/>
        <v/>
      </c>
      <c r="V916" s="2" t="str">
        <f t="shared" si="284"/>
        <v/>
      </c>
      <c r="W916" s="2">
        <f t="shared" si="285"/>
        <v>78.8</v>
      </c>
      <c r="X916" s="2" t="str">
        <f t="shared" si="286"/>
        <v/>
      </c>
      <c r="Y916" s="6">
        <f t="shared" si="287"/>
        <v>985000</v>
      </c>
      <c r="Z916" s="6">
        <f t="shared" si="288"/>
        <v>0</v>
      </c>
      <c r="AA916" s="4">
        <f>SUM(P916:$P$1480)+$Z$25</f>
        <v>1305000</v>
      </c>
      <c r="AB916" s="4">
        <f>SUM(V916:$W$1480)</f>
        <v>330260.40000000002</v>
      </c>
      <c r="AC916" s="4">
        <f t="shared" si="289"/>
        <v>320000</v>
      </c>
    </row>
    <row r="917" spans="1:29" x14ac:dyDescent="0.15">
      <c r="A917" s="22">
        <v>4</v>
      </c>
      <c r="B917" s="1">
        <v>41786</v>
      </c>
      <c r="C917">
        <v>198</v>
      </c>
      <c r="D917">
        <v>201</v>
      </c>
      <c r="E917">
        <v>197</v>
      </c>
      <c r="F917">
        <v>197</v>
      </c>
      <c r="G917">
        <v>171260200</v>
      </c>
      <c r="H917" s="2">
        <f t="shared" si="272"/>
        <v>33738259400</v>
      </c>
      <c r="I917">
        <f t="shared" si="273"/>
        <v>-2</v>
      </c>
      <c r="J917" t="str">
        <f t="shared" si="274"/>
        <v/>
      </c>
      <c r="L917">
        <f t="shared" si="275"/>
        <v>-2</v>
      </c>
      <c r="M917">
        <f t="shared" si="276"/>
        <v>-2</v>
      </c>
      <c r="N917">
        <f t="shared" si="277"/>
        <v>-2</v>
      </c>
      <c r="O917" s="2">
        <f t="shared" si="271"/>
        <v>5000</v>
      </c>
      <c r="P917" s="2">
        <f t="shared" si="278"/>
        <v>-10000</v>
      </c>
      <c r="Q917" s="2">
        <f t="shared" si="279"/>
        <v>995000</v>
      </c>
      <c r="R917" s="2" t="str">
        <f t="shared" si="280"/>
        <v>kai</v>
      </c>
      <c r="S917" s="2" t="str">
        <f t="shared" si="281"/>
        <v>kai</v>
      </c>
      <c r="T917" s="2" t="str">
        <f t="shared" si="282"/>
        <v>kai</v>
      </c>
      <c r="U917" s="2" t="str">
        <f t="shared" si="283"/>
        <v/>
      </c>
      <c r="V917" s="2" t="str">
        <f t="shared" si="284"/>
        <v/>
      </c>
      <c r="W917" s="2">
        <f t="shared" si="285"/>
        <v>79.599999999999994</v>
      </c>
      <c r="X917" s="2" t="str">
        <f t="shared" si="286"/>
        <v/>
      </c>
      <c r="Y917" s="6">
        <f t="shared" si="287"/>
        <v>985000</v>
      </c>
      <c r="Z917" s="6">
        <f t="shared" si="288"/>
        <v>0</v>
      </c>
      <c r="AA917" s="4">
        <f>SUM(P917:$P$1480)+$Z$25</f>
        <v>1305000</v>
      </c>
      <c r="AB917" s="4">
        <f>SUM(V917:$W$1480)</f>
        <v>330181.60000000003</v>
      </c>
      <c r="AC917" s="4">
        <f t="shared" si="289"/>
        <v>320000</v>
      </c>
    </row>
    <row r="918" spans="1:29" x14ac:dyDescent="0.15">
      <c r="A918" s="22">
        <v>4</v>
      </c>
      <c r="B918" s="1">
        <v>41785</v>
      </c>
      <c r="C918">
        <v>197</v>
      </c>
      <c r="D918">
        <v>199</v>
      </c>
      <c r="E918">
        <v>197</v>
      </c>
      <c r="F918">
        <v>199</v>
      </c>
      <c r="G918">
        <v>94090800</v>
      </c>
      <c r="H918" s="2">
        <f t="shared" si="272"/>
        <v>18724069200</v>
      </c>
      <c r="I918">
        <f t="shared" si="273"/>
        <v>4</v>
      </c>
      <c r="J918" t="str">
        <f t="shared" si="274"/>
        <v/>
      </c>
      <c r="L918">
        <f t="shared" si="275"/>
        <v>4</v>
      </c>
      <c r="M918">
        <f t="shared" si="276"/>
        <v>4</v>
      </c>
      <c r="N918">
        <f t="shared" si="277"/>
        <v>4</v>
      </c>
      <c r="O918" s="2">
        <f t="shared" si="271"/>
        <v>5000</v>
      </c>
      <c r="P918" s="2">
        <f t="shared" si="278"/>
        <v>20000</v>
      </c>
      <c r="Q918" s="2">
        <f t="shared" si="279"/>
        <v>975000</v>
      </c>
      <c r="R918" s="2" t="str">
        <f t="shared" si="280"/>
        <v>kai</v>
      </c>
      <c r="S918" s="2" t="str">
        <f t="shared" si="281"/>
        <v>kai</v>
      </c>
      <c r="T918" s="2" t="str">
        <f t="shared" si="282"/>
        <v>kai</v>
      </c>
      <c r="U918" s="2" t="str">
        <f t="shared" si="283"/>
        <v/>
      </c>
      <c r="V918" s="2" t="str">
        <f t="shared" si="284"/>
        <v/>
      </c>
      <c r="W918" s="2">
        <f t="shared" si="285"/>
        <v>78</v>
      </c>
      <c r="X918" s="2" t="str">
        <f t="shared" si="286"/>
        <v/>
      </c>
      <c r="Y918" s="6">
        <f t="shared" si="287"/>
        <v>995000</v>
      </c>
      <c r="Z918" s="6">
        <f t="shared" si="288"/>
        <v>0</v>
      </c>
      <c r="AA918" s="4">
        <f>SUM(P918:$P$1480)+$Z$25</f>
        <v>1315000</v>
      </c>
      <c r="AB918" s="4">
        <f>SUM(V918:$W$1480)</f>
        <v>330102</v>
      </c>
      <c r="AC918" s="4">
        <f t="shared" si="289"/>
        <v>320000</v>
      </c>
    </row>
    <row r="919" spans="1:29" x14ac:dyDescent="0.15">
      <c r="A919" s="22">
        <v>4</v>
      </c>
      <c r="B919" s="1">
        <v>41782</v>
      </c>
      <c r="C919">
        <v>196</v>
      </c>
      <c r="D919">
        <v>199</v>
      </c>
      <c r="E919">
        <v>194</v>
      </c>
      <c r="F919">
        <v>195</v>
      </c>
      <c r="G919">
        <v>201147800</v>
      </c>
      <c r="H919" s="2">
        <f t="shared" si="272"/>
        <v>39223821000</v>
      </c>
      <c r="I919">
        <f t="shared" si="273"/>
        <v>-1</v>
      </c>
      <c r="J919" t="str">
        <f t="shared" si="274"/>
        <v/>
      </c>
      <c r="L919">
        <f t="shared" si="275"/>
        <v>-1</v>
      </c>
      <c r="M919">
        <f t="shared" si="276"/>
        <v>-1</v>
      </c>
      <c r="N919">
        <f t="shared" si="277"/>
        <v>-1</v>
      </c>
      <c r="O919" s="2">
        <f t="shared" si="271"/>
        <v>5000</v>
      </c>
      <c r="P919" s="2">
        <f t="shared" si="278"/>
        <v>-5000</v>
      </c>
      <c r="Q919" s="2">
        <f t="shared" si="279"/>
        <v>980000</v>
      </c>
      <c r="R919" s="2" t="str">
        <f t="shared" si="280"/>
        <v>kai</v>
      </c>
      <c r="S919" s="2" t="str">
        <f t="shared" si="281"/>
        <v>kai</v>
      </c>
      <c r="T919" s="2" t="str">
        <f t="shared" si="282"/>
        <v>kai</v>
      </c>
      <c r="U919" s="2">
        <f t="shared" si="283"/>
        <v>980000</v>
      </c>
      <c r="V919" s="2">
        <f t="shared" si="284"/>
        <v>1080</v>
      </c>
      <c r="W919" s="2">
        <f t="shared" si="285"/>
        <v>156.80000000000001</v>
      </c>
      <c r="X919" s="2" t="str">
        <f t="shared" si="286"/>
        <v/>
      </c>
      <c r="Y919" s="6">
        <f t="shared" si="287"/>
        <v>975000</v>
      </c>
      <c r="Z919" s="6">
        <f t="shared" si="288"/>
        <v>0</v>
      </c>
      <c r="AA919" s="4">
        <f>SUM(P919:$P$1480)+$Z$25</f>
        <v>1295000</v>
      </c>
      <c r="AB919" s="4">
        <f>SUM(V919:$W$1480)</f>
        <v>330024</v>
      </c>
      <c r="AC919" s="4">
        <f t="shared" si="289"/>
        <v>320000</v>
      </c>
    </row>
    <row r="920" spans="1:29" x14ac:dyDescent="0.15">
      <c r="A920" s="22">
        <v>4</v>
      </c>
      <c r="B920" s="1">
        <v>41781</v>
      </c>
      <c r="C920">
        <v>196</v>
      </c>
      <c r="D920">
        <v>199</v>
      </c>
      <c r="E920">
        <v>193</v>
      </c>
      <c r="F920">
        <v>196</v>
      </c>
      <c r="G920">
        <v>252914200</v>
      </c>
      <c r="H920" s="2">
        <f t="shared" si="272"/>
        <v>49571183200</v>
      </c>
      <c r="I920">
        <f t="shared" si="273"/>
        <v>1</v>
      </c>
      <c r="J920" t="str">
        <f t="shared" si="274"/>
        <v/>
      </c>
      <c r="L920">
        <f t="shared" si="275"/>
        <v>-1</v>
      </c>
      <c r="M920">
        <f t="shared" si="276"/>
        <v>-1</v>
      </c>
      <c r="N920">
        <f t="shared" si="277"/>
        <v>1</v>
      </c>
      <c r="O920" s="2">
        <f t="shared" si="271"/>
        <v>5000</v>
      </c>
      <c r="P920" s="2">
        <f t="shared" si="278"/>
        <v>-5000</v>
      </c>
      <c r="Q920" s="2">
        <f t="shared" si="279"/>
        <v>975000</v>
      </c>
      <c r="R920" s="2" t="str">
        <f t="shared" si="280"/>
        <v>uri</v>
      </c>
      <c r="S920" s="2" t="str">
        <f t="shared" si="281"/>
        <v>kai</v>
      </c>
      <c r="T920" s="2" t="str">
        <f t="shared" si="282"/>
        <v>uri</v>
      </c>
      <c r="U920" s="2" t="str">
        <f t="shared" si="283"/>
        <v/>
      </c>
      <c r="V920" s="2" t="str">
        <f t="shared" si="284"/>
        <v/>
      </c>
      <c r="W920" s="2" t="str">
        <f t="shared" si="285"/>
        <v/>
      </c>
      <c r="X920" s="2">
        <f t="shared" si="286"/>
        <v>78</v>
      </c>
      <c r="Y920" s="6">
        <f t="shared" si="287"/>
        <v>980000</v>
      </c>
      <c r="Z920" s="6">
        <f t="shared" si="288"/>
        <v>0</v>
      </c>
      <c r="AA920" s="4">
        <f>SUM(P920:$P$1480)+$Z$25</f>
        <v>1300000</v>
      </c>
      <c r="AB920" s="4">
        <f>SUM(V920:$W$1480)</f>
        <v>328787.19999999995</v>
      </c>
      <c r="AC920" s="4">
        <f t="shared" si="289"/>
        <v>320000</v>
      </c>
    </row>
    <row r="921" spans="1:29" x14ac:dyDescent="0.15">
      <c r="A921" s="22">
        <v>4</v>
      </c>
      <c r="B921" s="1">
        <v>41780</v>
      </c>
      <c r="C921">
        <v>198</v>
      </c>
      <c r="D921">
        <v>199</v>
      </c>
      <c r="E921">
        <v>194</v>
      </c>
      <c r="F921">
        <v>195</v>
      </c>
      <c r="G921">
        <v>164209800</v>
      </c>
      <c r="H921" s="2">
        <f t="shared" si="272"/>
        <v>32020911000</v>
      </c>
      <c r="I921">
        <f t="shared" si="273"/>
        <v>-3</v>
      </c>
      <c r="J921" t="str">
        <f t="shared" si="274"/>
        <v>高値割、安値割</v>
      </c>
      <c r="L921">
        <f t="shared" si="275"/>
        <v>3</v>
      </c>
      <c r="M921">
        <f t="shared" si="276"/>
        <v>3</v>
      </c>
      <c r="N921">
        <f t="shared" si="277"/>
        <v>-3</v>
      </c>
      <c r="O921" s="2">
        <f t="shared" si="271"/>
        <v>5000</v>
      </c>
      <c r="P921" s="2">
        <f t="shared" si="278"/>
        <v>15000</v>
      </c>
      <c r="Q921" s="2">
        <f t="shared" si="279"/>
        <v>990000</v>
      </c>
      <c r="R921" s="2" t="str">
        <f t="shared" si="280"/>
        <v>uri</v>
      </c>
      <c r="S921" s="2" t="str">
        <f t="shared" si="281"/>
        <v>kai</v>
      </c>
      <c r="T921" s="2" t="str">
        <f t="shared" si="282"/>
        <v>uri</v>
      </c>
      <c r="U921" s="2">
        <f t="shared" si="283"/>
        <v>990000</v>
      </c>
      <c r="V921" s="2">
        <f t="shared" si="284"/>
        <v>1080</v>
      </c>
      <c r="W921" s="2" t="str">
        <f t="shared" si="285"/>
        <v/>
      </c>
      <c r="X921" s="2">
        <f t="shared" si="286"/>
        <v>158.4</v>
      </c>
      <c r="Y921" s="6">
        <f t="shared" si="287"/>
        <v>975000</v>
      </c>
      <c r="Z921" s="6">
        <f t="shared" si="288"/>
        <v>0</v>
      </c>
      <c r="AA921" s="4">
        <f>SUM(P921:$P$1480)+$Z$25</f>
        <v>1305000</v>
      </c>
      <c r="AB921" s="4">
        <f>SUM(V921:$W$1480)</f>
        <v>328787.19999999995</v>
      </c>
      <c r="AC921" s="4">
        <f t="shared" si="289"/>
        <v>330000</v>
      </c>
    </row>
    <row r="922" spans="1:29" x14ac:dyDescent="0.15">
      <c r="A922" s="22">
        <v>4</v>
      </c>
      <c r="B922" s="1">
        <v>41779</v>
      </c>
      <c r="C922">
        <v>199</v>
      </c>
      <c r="D922">
        <v>200</v>
      </c>
      <c r="E922">
        <v>198</v>
      </c>
      <c r="F922">
        <v>198</v>
      </c>
      <c r="G922">
        <v>110956000</v>
      </c>
      <c r="H922" s="2">
        <f t="shared" si="272"/>
        <v>21969288000</v>
      </c>
      <c r="I922">
        <f t="shared" si="273"/>
        <v>-1</v>
      </c>
      <c r="J922" t="str">
        <f t="shared" si="274"/>
        <v>高値割、安値割</v>
      </c>
      <c r="L922">
        <f t="shared" si="275"/>
        <v>-1</v>
      </c>
      <c r="M922">
        <f t="shared" si="276"/>
        <v>-1</v>
      </c>
      <c r="N922">
        <f t="shared" si="277"/>
        <v>-1</v>
      </c>
      <c r="O922" s="2">
        <f t="shared" ref="O922:O985" si="290">$B$3*1</f>
        <v>5000</v>
      </c>
      <c r="P922" s="2">
        <f t="shared" si="278"/>
        <v>-5000</v>
      </c>
      <c r="Q922" s="2">
        <f t="shared" si="279"/>
        <v>995000</v>
      </c>
      <c r="R922" s="2" t="str">
        <f t="shared" si="280"/>
        <v>kai</v>
      </c>
      <c r="S922" s="2" t="str">
        <f t="shared" si="281"/>
        <v>kai</v>
      </c>
      <c r="T922" s="2" t="str">
        <f t="shared" si="282"/>
        <v>kai</v>
      </c>
      <c r="U922" s="2">
        <f t="shared" si="283"/>
        <v>995000</v>
      </c>
      <c r="V922" s="2">
        <f t="shared" si="284"/>
        <v>1080</v>
      </c>
      <c r="W922" s="2">
        <f t="shared" si="285"/>
        <v>159.19999999999999</v>
      </c>
      <c r="X922" s="2" t="str">
        <f t="shared" si="286"/>
        <v/>
      </c>
      <c r="Y922" s="6">
        <f t="shared" si="287"/>
        <v>990000</v>
      </c>
      <c r="Z922" s="6">
        <f t="shared" si="288"/>
        <v>0</v>
      </c>
      <c r="AA922" s="4">
        <f>SUM(P922:$P$1480)+$Z$25</f>
        <v>1290000</v>
      </c>
      <c r="AB922" s="4">
        <f>SUM(V922:$W$1480)</f>
        <v>327707.1999999999</v>
      </c>
      <c r="AC922" s="4">
        <f t="shared" si="289"/>
        <v>300000</v>
      </c>
    </row>
    <row r="923" spans="1:29" x14ac:dyDescent="0.15">
      <c r="A923" s="22">
        <v>4</v>
      </c>
      <c r="B923" s="1">
        <v>41778</v>
      </c>
      <c r="C923">
        <v>201</v>
      </c>
      <c r="D923">
        <v>202</v>
      </c>
      <c r="E923">
        <v>199</v>
      </c>
      <c r="F923">
        <v>199</v>
      </c>
      <c r="G923">
        <v>101844500</v>
      </c>
      <c r="H923" s="2">
        <f t="shared" si="272"/>
        <v>20267055500</v>
      </c>
      <c r="I923">
        <f t="shared" si="273"/>
        <v>-2</v>
      </c>
      <c r="J923" t="str">
        <f t="shared" si="274"/>
        <v/>
      </c>
      <c r="L923">
        <f t="shared" si="275"/>
        <v>2</v>
      </c>
      <c r="M923">
        <f t="shared" si="276"/>
        <v>2</v>
      </c>
      <c r="N923">
        <f t="shared" si="277"/>
        <v>-2</v>
      </c>
      <c r="O923" s="2">
        <f t="shared" si="290"/>
        <v>5000</v>
      </c>
      <c r="P923" s="2">
        <f t="shared" si="278"/>
        <v>10000</v>
      </c>
      <c r="Q923" s="2">
        <f t="shared" si="279"/>
        <v>1005000</v>
      </c>
      <c r="R923" s="2" t="str">
        <f t="shared" si="280"/>
        <v>uri</v>
      </c>
      <c r="S923" s="2" t="str">
        <f t="shared" si="281"/>
        <v>kai</v>
      </c>
      <c r="T923" s="2" t="str">
        <f t="shared" si="282"/>
        <v>uri</v>
      </c>
      <c r="U923" s="2">
        <f t="shared" si="283"/>
        <v>1005000</v>
      </c>
      <c r="V923" s="2">
        <f t="shared" si="284"/>
        <v>1512</v>
      </c>
      <c r="W923" s="2" t="str">
        <f t="shared" si="285"/>
        <v/>
      </c>
      <c r="X923" s="2">
        <f t="shared" si="286"/>
        <v>160.80000000000001</v>
      </c>
      <c r="Y923" s="6">
        <f t="shared" si="287"/>
        <v>995000</v>
      </c>
      <c r="Z923" s="6">
        <f t="shared" si="288"/>
        <v>0</v>
      </c>
      <c r="AA923" s="4">
        <f>SUM(P923:$P$1480)+$Z$25</f>
        <v>1295000</v>
      </c>
      <c r="AB923" s="4">
        <f>SUM(V923:$W$1480)</f>
        <v>326467.99999999994</v>
      </c>
      <c r="AC923" s="4">
        <f t="shared" si="289"/>
        <v>300000</v>
      </c>
    </row>
    <row r="924" spans="1:29" x14ac:dyDescent="0.15">
      <c r="A924" s="22">
        <v>4</v>
      </c>
      <c r="B924" s="1">
        <v>41775</v>
      </c>
      <c r="C924">
        <v>201</v>
      </c>
      <c r="D924">
        <v>202</v>
      </c>
      <c r="E924">
        <v>200</v>
      </c>
      <c r="F924">
        <v>201</v>
      </c>
      <c r="G924">
        <v>111123600</v>
      </c>
      <c r="H924" s="2">
        <f t="shared" si="272"/>
        <v>22335843600</v>
      </c>
      <c r="I924">
        <f t="shared" si="273"/>
        <v>-3</v>
      </c>
      <c r="J924" t="str">
        <f t="shared" si="274"/>
        <v>高値割、安値割</v>
      </c>
      <c r="L924">
        <f t="shared" si="275"/>
        <v>-3</v>
      </c>
      <c r="M924">
        <f t="shared" si="276"/>
        <v>-3</v>
      </c>
      <c r="N924">
        <f t="shared" si="277"/>
        <v>-3</v>
      </c>
      <c r="O924" s="2">
        <f t="shared" si="290"/>
        <v>5000</v>
      </c>
      <c r="P924" s="2">
        <f t="shared" si="278"/>
        <v>-15000</v>
      </c>
      <c r="Q924" s="2">
        <f t="shared" si="279"/>
        <v>1020000</v>
      </c>
      <c r="R924" s="2" t="str">
        <f t="shared" si="280"/>
        <v>kai</v>
      </c>
      <c r="S924" s="2" t="str">
        <f t="shared" si="281"/>
        <v>kai</v>
      </c>
      <c r="T924" s="2" t="str">
        <f t="shared" si="282"/>
        <v>kai</v>
      </c>
      <c r="U924" s="2" t="str">
        <f t="shared" si="283"/>
        <v/>
      </c>
      <c r="V924" s="2" t="str">
        <f t="shared" si="284"/>
        <v/>
      </c>
      <c r="W924" s="2">
        <f t="shared" si="285"/>
        <v>81.599999999999994</v>
      </c>
      <c r="X924" s="2" t="str">
        <f t="shared" si="286"/>
        <v/>
      </c>
      <c r="Y924" s="6">
        <f t="shared" si="287"/>
        <v>1005000</v>
      </c>
      <c r="Z924" s="6">
        <f t="shared" si="288"/>
        <v>0</v>
      </c>
      <c r="AA924" s="4">
        <f>SUM(P924:$P$1480)+$Z$25</f>
        <v>1285000</v>
      </c>
      <c r="AB924" s="4">
        <f>SUM(V924:$W$1480)</f>
        <v>324956</v>
      </c>
      <c r="AC924" s="4">
        <f t="shared" si="289"/>
        <v>280000</v>
      </c>
    </row>
    <row r="925" spans="1:29" x14ac:dyDescent="0.15">
      <c r="A925" s="22">
        <v>4</v>
      </c>
      <c r="B925" s="1">
        <v>41774</v>
      </c>
      <c r="C925">
        <v>203</v>
      </c>
      <c r="D925">
        <v>205</v>
      </c>
      <c r="E925">
        <v>201</v>
      </c>
      <c r="F925">
        <v>204</v>
      </c>
      <c r="G925">
        <v>90908200</v>
      </c>
      <c r="H925" s="2">
        <f t="shared" si="272"/>
        <v>18545272800</v>
      </c>
      <c r="I925">
        <f t="shared" si="273"/>
        <v>0</v>
      </c>
      <c r="J925" t="str">
        <f t="shared" si="274"/>
        <v/>
      </c>
      <c r="L925">
        <f t="shared" si="275"/>
        <v>0</v>
      </c>
      <c r="M925">
        <f t="shared" si="276"/>
        <v>0</v>
      </c>
      <c r="N925">
        <f t="shared" si="277"/>
        <v>0</v>
      </c>
      <c r="O925" s="2">
        <f t="shared" si="290"/>
        <v>5000</v>
      </c>
      <c r="P925" s="2">
        <f t="shared" si="278"/>
        <v>0</v>
      </c>
      <c r="Q925" s="2">
        <f t="shared" si="279"/>
        <v>1020000</v>
      </c>
      <c r="R925" s="2" t="str">
        <f t="shared" si="280"/>
        <v>kai</v>
      </c>
      <c r="S925" s="2" t="str">
        <f t="shared" si="281"/>
        <v>uri</v>
      </c>
      <c r="T925" s="2" t="str">
        <f t="shared" si="282"/>
        <v>kai</v>
      </c>
      <c r="U925" s="2" t="str">
        <f t="shared" si="283"/>
        <v/>
      </c>
      <c r="V925" s="2" t="str">
        <f t="shared" si="284"/>
        <v/>
      </c>
      <c r="W925" s="2">
        <f t="shared" si="285"/>
        <v>81.599999999999994</v>
      </c>
      <c r="X925" s="2" t="str">
        <f t="shared" si="286"/>
        <v/>
      </c>
      <c r="Y925" s="6">
        <f t="shared" si="287"/>
        <v>1020000</v>
      </c>
      <c r="Z925" s="6">
        <f t="shared" si="288"/>
        <v>0</v>
      </c>
      <c r="AA925" s="4">
        <f>SUM(P925:$P$1480)+$Z$25</f>
        <v>1300000</v>
      </c>
      <c r="AB925" s="4">
        <f>SUM(V925:$W$1480)</f>
        <v>324874.39999999997</v>
      </c>
      <c r="AC925" s="4">
        <f t="shared" si="289"/>
        <v>280000</v>
      </c>
    </row>
    <row r="926" spans="1:29" x14ac:dyDescent="0.15">
      <c r="A926" s="22">
        <v>4</v>
      </c>
      <c r="B926" s="1">
        <v>41773</v>
      </c>
      <c r="C926">
        <v>203</v>
      </c>
      <c r="D926">
        <v>204</v>
      </c>
      <c r="E926">
        <v>202</v>
      </c>
      <c r="F926">
        <v>204</v>
      </c>
      <c r="G926">
        <v>56311100</v>
      </c>
      <c r="H926" s="2">
        <f t="shared" si="272"/>
        <v>11487464400</v>
      </c>
      <c r="I926">
        <f t="shared" si="273"/>
        <v>1</v>
      </c>
      <c r="J926" t="str">
        <f t="shared" si="274"/>
        <v>高値超、安値超</v>
      </c>
      <c r="L926">
        <f t="shared" si="275"/>
        <v>1</v>
      </c>
      <c r="M926">
        <f t="shared" si="276"/>
        <v>1</v>
      </c>
      <c r="N926">
        <f t="shared" si="277"/>
        <v>1</v>
      </c>
      <c r="O926" s="2">
        <f t="shared" si="290"/>
        <v>5000</v>
      </c>
      <c r="P926" s="2">
        <f t="shared" si="278"/>
        <v>5000</v>
      </c>
      <c r="Q926" s="2">
        <f t="shared" si="279"/>
        <v>1015000</v>
      </c>
      <c r="R926" s="2" t="str">
        <f t="shared" si="280"/>
        <v>kai</v>
      </c>
      <c r="S926" s="2" t="str">
        <f t="shared" si="281"/>
        <v>kai</v>
      </c>
      <c r="T926" s="2" t="str">
        <f t="shared" si="282"/>
        <v>kai</v>
      </c>
      <c r="U926" s="2" t="str">
        <f t="shared" si="283"/>
        <v/>
      </c>
      <c r="V926" s="2" t="str">
        <f t="shared" si="284"/>
        <v/>
      </c>
      <c r="W926" s="2">
        <f t="shared" si="285"/>
        <v>81.2</v>
      </c>
      <c r="X926" s="2" t="str">
        <f t="shared" si="286"/>
        <v/>
      </c>
      <c r="Y926" s="6">
        <f t="shared" si="287"/>
        <v>1020000</v>
      </c>
      <c r="Z926" s="6">
        <f t="shared" si="288"/>
        <v>0</v>
      </c>
      <c r="AA926" s="4">
        <f>SUM(P926:$P$1480)+$Z$25</f>
        <v>1300000</v>
      </c>
      <c r="AB926" s="4">
        <f>SUM(V926:$W$1480)</f>
        <v>324792.79999999993</v>
      </c>
      <c r="AC926" s="4">
        <f t="shared" si="289"/>
        <v>280000</v>
      </c>
    </row>
    <row r="927" spans="1:29" x14ac:dyDescent="0.15">
      <c r="A927" s="22">
        <v>4</v>
      </c>
      <c r="B927" s="1">
        <v>41772</v>
      </c>
      <c r="C927">
        <v>201</v>
      </c>
      <c r="D927">
        <v>203</v>
      </c>
      <c r="E927">
        <v>200</v>
      </c>
      <c r="F927">
        <v>203</v>
      </c>
      <c r="G927">
        <v>66170600</v>
      </c>
      <c r="H927" s="2">
        <f t="shared" si="272"/>
        <v>13432631800</v>
      </c>
      <c r="I927">
        <f t="shared" si="273"/>
        <v>4</v>
      </c>
      <c r="J927" t="str">
        <f t="shared" si="274"/>
        <v/>
      </c>
      <c r="L927">
        <f t="shared" si="275"/>
        <v>4</v>
      </c>
      <c r="M927">
        <f t="shared" si="276"/>
        <v>4</v>
      </c>
      <c r="N927">
        <f t="shared" si="277"/>
        <v>4</v>
      </c>
      <c r="O927" s="2">
        <f t="shared" si="290"/>
        <v>5000</v>
      </c>
      <c r="P927" s="2">
        <f t="shared" si="278"/>
        <v>20000</v>
      </c>
      <c r="Q927" s="2">
        <f t="shared" si="279"/>
        <v>995000</v>
      </c>
      <c r="R927" s="2" t="str">
        <f t="shared" si="280"/>
        <v>kai</v>
      </c>
      <c r="S927" s="2" t="str">
        <f t="shared" si="281"/>
        <v>kai</v>
      </c>
      <c r="T927" s="2" t="str">
        <f t="shared" si="282"/>
        <v>kai</v>
      </c>
      <c r="U927" s="2" t="str">
        <f t="shared" si="283"/>
        <v/>
      </c>
      <c r="V927" s="2" t="str">
        <f t="shared" si="284"/>
        <v/>
      </c>
      <c r="W927" s="2">
        <f t="shared" si="285"/>
        <v>79.599999999999994</v>
      </c>
      <c r="X927" s="2" t="str">
        <f t="shared" si="286"/>
        <v/>
      </c>
      <c r="Y927" s="6">
        <f t="shared" si="287"/>
        <v>1015000</v>
      </c>
      <c r="Z927" s="6">
        <f t="shared" si="288"/>
        <v>0</v>
      </c>
      <c r="AA927" s="4">
        <f>SUM(P927:$P$1480)+$Z$25</f>
        <v>1295000</v>
      </c>
      <c r="AB927" s="4">
        <f>SUM(V927:$W$1480)</f>
        <v>324711.59999999998</v>
      </c>
      <c r="AC927" s="4">
        <f t="shared" si="289"/>
        <v>280000</v>
      </c>
    </row>
    <row r="928" spans="1:29" x14ac:dyDescent="0.15">
      <c r="A928" s="22">
        <v>4</v>
      </c>
      <c r="B928" s="1">
        <v>41771</v>
      </c>
      <c r="C928">
        <v>201</v>
      </c>
      <c r="D928">
        <v>203</v>
      </c>
      <c r="E928">
        <v>199</v>
      </c>
      <c r="F928">
        <v>199</v>
      </c>
      <c r="G928">
        <v>78502400</v>
      </c>
      <c r="H928" s="2">
        <f t="shared" si="272"/>
        <v>15621977600</v>
      </c>
      <c r="I928">
        <f t="shared" si="273"/>
        <v>-2</v>
      </c>
      <c r="J928" t="str">
        <f t="shared" si="274"/>
        <v/>
      </c>
      <c r="L928">
        <f t="shared" si="275"/>
        <v>-2</v>
      </c>
      <c r="M928">
        <f t="shared" si="276"/>
        <v>-2</v>
      </c>
      <c r="N928">
        <f t="shared" si="277"/>
        <v>-2</v>
      </c>
      <c r="O928" s="2">
        <f t="shared" si="290"/>
        <v>5000</v>
      </c>
      <c r="P928" s="2">
        <f t="shared" si="278"/>
        <v>-10000</v>
      </c>
      <c r="Q928" s="2">
        <f t="shared" si="279"/>
        <v>1005000</v>
      </c>
      <c r="R928" s="2" t="str">
        <f t="shared" si="280"/>
        <v>kai</v>
      </c>
      <c r="S928" s="2" t="str">
        <f t="shared" si="281"/>
        <v>kai</v>
      </c>
      <c r="T928" s="2" t="str">
        <f t="shared" si="282"/>
        <v>kai</v>
      </c>
      <c r="U928" s="2" t="str">
        <f t="shared" si="283"/>
        <v/>
      </c>
      <c r="V928" s="2" t="str">
        <f t="shared" si="284"/>
        <v/>
      </c>
      <c r="W928" s="2">
        <f t="shared" si="285"/>
        <v>80.400000000000006</v>
      </c>
      <c r="X928" s="2" t="str">
        <f t="shared" si="286"/>
        <v/>
      </c>
      <c r="Y928" s="6">
        <f t="shared" si="287"/>
        <v>995000</v>
      </c>
      <c r="Z928" s="6">
        <f t="shared" si="288"/>
        <v>0</v>
      </c>
      <c r="AA928" s="4">
        <f>SUM(P928:$P$1480)+$Z$25</f>
        <v>1275000</v>
      </c>
      <c r="AB928" s="4">
        <f>SUM(V928:$W$1480)</f>
        <v>324632</v>
      </c>
      <c r="AC928" s="4">
        <f t="shared" si="289"/>
        <v>280000</v>
      </c>
    </row>
    <row r="929" spans="1:29" x14ac:dyDescent="0.15">
      <c r="A929" s="22">
        <v>4</v>
      </c>
      <c r="B929" s="1">
        <v>41768</v>
      </c>
      <c r="C929">
        <v>199</v>
      </c>
      <c r="D929">
        <v>202</v>
      </c>
      <c r="E929">
        <v>199</v>
      </c>
      <c r="F929">
        <v>201</v>
      </c>
      <c r="G929">
        <v>73591400</v>
      </c>
      <c r="H929" s="2">
        <f t="shared" si="272"/>
        <v>14791871400</v>
      </c>
      <c r="I929">
        <f t="shared" si="273"/>
        <v>1</v>
      </c>
      <c r="J929" t="str">
        <f t="shared" si="274"/>
        <v/>
      </c>
      <c r="L929">
        <f t="shared" si="275"/>
        <v>1</v>
      </c>
      <c r="M929">
        <f t="shared" si="276"/>
        <v>1</v>
      </c>
      <c r="N929">
        <f t="shared" si="277"/>
        <v>1</v>
      </c>
      <c r="O929" s="2">
        <f t="shared" si="290"/>
        <v>5000</v>
      </c>
      <c r="P929" s="2">
        <f t="shared" si="278"/>
        <v>5000</v>
      </c>
      <c r="Q929" s="2">
        <f t="shared" si="279"/>
        <v>1000000</v>
      </c>
      <c r="R929" s="2" t="str">
        <f t="shared" si="280"/>
        <v>kai</v>
      </c>
      <c r="S929" s="2" t="str">
        <f t="shared" si="281"/>
        <v>kai</v>
      </c>
      <c r="T929" s="2" t="str">
        <f t="shared" si="282"/>
        <v>kai</v>
      </c>
      <c r="U929" s="2">
        <f t="shared" si="283"/>
        <v>1000000</v>
      </c>
      <c r="V929" s="2">
        <f t="shared" si="284"/>
        <v>1512</v>
      </c>
      <c r="W929" s="2">
        <f t="shared" si="285"/>
        <v>160</v>
      </c>
      <c r="X929" s="2" t="str">
        <f t="shared" si="286"/>
        <v/>
      </c>
      <c r="Y929" s="6">
        <f t="shared" si="287"/>
        <v>1005000</v>
      </c>
      <c r="Z929" s="6">
        <f t="shared" si="288"/>
        <v>0</v>
      </c>
      <c r="AA929" s="4">
        <f>SUM(P929:$P$1480)+$Z$25</f>
        <v>1285000</v>
      </c>
      <c r="AB929" s="4">
        <f>SUM(V929:$W$1480)</f>
        <v>324551.59999999998</v>
      </c>
      <c r="AC929" s="4">
        <f t="shared" si="289"/>
        <v>280000</v>
      </c>
    </row>
    <row r="930" spans="1:29" x14ac:dyDescent="0.15">
      <c r="A930" s="22">
        <v>4</v>
      </c>
      <c r="B930" s="1">
        <v>41767</v>
      </c>
      <c r="C930">
        <v>201</v>
      </c>
      <c r="D930">
        <v>202</v>
      </c>
      <c r="E930">
        <v>200</v>
      </c>
      <c r="F930">
        <v>200</v>
      </c>
      <c r="G930">
        <v>66953300</v>
      </c>
      <c r="H930" s="2">
        <f t="shared" si="272"/>
        <v>13390660000</v>
      </c>
      <c r="I930">
        <f t="shared" si="273"/>
        <v>0</v>
      </c>
      <c r="J930" t="str">
        <f t="shared" si="274"/>
        <v/>
      </c>
      <c r="L930">
        <f t="shared" si="275"/>
        <v>0</v>
      </c>
      <c r="M930">
        <f t="shared" si="276"/>
        <v>0</v>
      </c>
      <c r="N930">
        <f t="shared" si="277"/>
        <v>0</v>
      </c>
      <c r="O930" s="2">
        <f t="shared" si="290"/>
        <v>5000</v>
      </c>
      <c r="P930" s="2">
        <f t="shared" si="278"/>
        <v>0</v>
      </c>
      <c r="Q930" s="2">
        <f t="shared" si="279"/>
        <v>1000000</v>
      </c>
      <c r="R930" s="2" t="str">
        <f t="shared" si="280"/>
        <v>uri</v>
      </c>
      <c r="S930" s="2" t="str">
        <f t="shared" si="281"/>
        <v>kai</v>
      </c>
      <c r="T930" s="2" t="str">
        <f t="shared" si="282"/>
        <v>uri</v>
      </c>
      <c r="U930" s="2">
        <f t="shared" si="283"/>
        <v>1000000</v>
      </c>
      <c r="V930" s="2">
        <f t="shared" si="284"/>
        <v>1512</v>
      </c>
      <c r="W930" s="2" t="str">
        <f t="shared" si="285"/>
        <v/>
      </c>
      <c r="X930" s="2">
        <f t="shared" si="286"/>
        <v>160</v>
      </c>
      <c r="Y930" s="6">
        <f t="shared" si="287"/>
        <v>1000000</v>
      </c>
      <c r="Z930" s="6">
        <f t="shared" si="288"/>
        <v>0</v>
      </c>
      <c r="AA930" s="4">
        <f>SUM(P930:$P$1480)+$Z$25</f>
        <v>1280000</v>
      </c>
      <c r="AB930" s="4">
        <f>SUM(V930:$W$1480)</f>
        <v>322879.59999999998</v>
      </c>
      <c r="AC930" s="4">
        <f t="shared" si="289"/>
        <v>280000</v>
      </c>
    </row>
    <row r="931" spans="1:29" x14ac:dyDescent="0.15">
      <c r="A931" s="22">
        <v>4</v>
      </c>
      <c r="B931" s="1">
        <v>41766</v>
      </c>
      <c r="C931">
        <v>203</v>
      </c>
      <c r="D931">
        <v>204</v>
      </c>
      <c r="E931">
        <v>200</v>
      </c>
      <c r="F931">
        <v>200</v>
      </c>
      <c r="G931">
        <v>68041900</v>
      </c>
      <c r="H931" s="2">
        <f t="shared" si="272"/>
        <v>13608380000</v>
      </c>
      <c r="I931">
        <f t="shared" si="273"/>
        <v>-4</v>
      </c>
      <c r="J931" t="str">
        <f t="shared" si="274"/>
        <v>高値割、安値割</v>
      </c>
      <c r="L931">
        <f t="shared" si="275"/>
        <v>-4</v>
      </c>
      <c r="M931">
        <f t="shared" si="276"/>
        <v>-4</v>
      </c>
      <c r="N931">
        <f t="shared" si="277"/>
        <v>-4</v>
      </c>
      <c r="O931" s="2">
        <f t="shared" si="290"/>
        <v>5000</v>
      </c>
      <c r="P931" s="2">
        <f t="shared" si="278"/>
        <v>-20000</v>
      </c>
      <c r="Q931" s="2">
        <f t="shared" si="279"/>
        <v>1020000</v>
      </c>
      <c r="R931" s="2" t="str">
        <f t="shared" si="280"/>
        <v>kai</v>
      </c>
      <c r="S931" s="2" t="str">
        <f t="shared" si="281"/>
        <v>kai</v>
      </c>
      <c r="T931" s="2" t="str">
        <f t="shared" si="282"/>
        <v>kai</v>
      </c>
      <c r="U931" s="2" t="str">
        <f t="shared" si="283"/>
        <v/>
      </c>
      <c r="V931" s="2" t="str">
        <f t="shared" si="284"/>
        <v/>
      </c>
      <c r="W931" s="2">
        <f t="shared" si="285"/>
        <v>81.599999999999994</v>
      </c>
      <c r="X931" s="2" t="str">
        <f t="shared" si="286"/>
        <v/>
      </c>
      <c r="Y931" s="6">
        <f t="shared" si="287"/>
        <v>1000000</v>
      </c>
      <c r="Z931" s="6">
        <f t="shared" si="288"/>
        <v>0</v>
      </c>
      <c r="AA931" s="4">
        <f>SUM(P931:$P$1480)+$Z$25</f>
        <v>1280000</v>
      </c>
      <c r="AB931" s="4">
        <f>SUM(V931:$W$1480)</f>
        <v>321367.59999999998</v>
      </c>
      <c r="AC931" s="4">
        <f t="shared" si="289"/>
        <v>280000</v>
      </c>
    </row>
    <row r="932" spans="1:29" x14ac:dyDescent="0.15">
      <c r="A932" s="22">
        <v>4</v>
      </c>
      <c r="B932" s="1">
        <v>41761</v>
      </c>
      <c r="C932">
        <v>203</v>
      </c>
      <c r="D932">
        <v>205</v>
      </c>
      <c r="E932">
        <v>202</v>
      </c>
      <c r="F932">
        <v>204</v>
      </c>
      <c r="G932">
        <v>69308600</v>
      </c>
      <c r="H932" s="2">
        <f t="shared" si="272"/>
        <v>14138954400</v>
      </c>
      <c r="I932">
        <f t="shared" si="273"/>
        <v>0</v>
      </c>
      <c r="J932" t="str">
        <f t="shared" si="274"/>
        <v/>
      </c>
      <c r="L932">
        <f t="shared" si="275"/>
        <v>0</v>
      </c>
      <c r="M932">
        <f t="shared" si="276"/>
        <v>0</v>
      </c>
      <c r="N932">
        <f t="shared" si="277"/>
        <v>0</v>
      </c>
      <c r="O932" s="2">
        <f t="shared" si="290"/>
        <v>5000</v>
      </c>
      <c r="P932" s="2">
        <f t="shared" si="278"/>
        <v>0</v>
      </c>
      <c r="Q932" s="2">
        <f t="shared" si="279"/>
        <v>1020000</v>
      </c>
      <c r="R932" s="2" t="str">
        <f t="shared" si="280"/>
        <v>kai</v>
      </c>
      <c r="S932" s="2" t="str">
        <f t="shared" si="281"/>
        <v>uri</v>
      </c>
      <c r="T932" s="2" t="str">
        <f t="shared" si="282"/>
        <v>kai</v>
      </c>
      <c r="U932" s="2" t="str">
        <f t="shared" si="283"/>
        <v/>
      </c>
      <c r="V932" s="2" t="str">
        <f t="shared" si="284"/>
        <v/>
      </c>
      <c r="W932" s="2">
        <f t="shared" si="285"/>
        <v>81.599999999999994</v>
      </c>
      <c r="X932" s="2" t="str">
        <f t="shared" si="286"/>
        <v/>
      </c>
      <c r="Y932" s="6">
        <f t="shared" si="287"/>
        <v>1020000</v>
      </c>
      <c r="Z932" s="6">
        <f t="shared" si="288"/>
        <v>0</v>
      </c>
      <c r="AA932" s="4">
        <f>SUM(P932:$P$1480)+$Z$25</f>
        <v>1300000</v>
      </c>
      <c r="AB932" s="4">
        <f>SUM(V932:$W$1480)</f>
        <v>321286</v>
      </c>
      <c r="AC932" s="4">
        <f t="shared" si="289"/>
        <v>280000</v>
      </c>
    </row>
    <row r="933" spans="1:29" x14ac:dyDescent="0.15">
      <c r="A933" s="22">
        <v>4</v>
      </c>
      <c r="B933" s="1">
        <v>41760</v>
      </c>
      <c r="C933">
        <v>201</v>
      </c>
      <c r="D933">
        <v>205</v>
      </c>
      <c r="E933">
        <v>200</v>
      </c>
      <c r="F933">
        <v>204</v>
      </c>
      <c r="G933">
        <v>89356100</v>
      </c>
      <c r="H933" s="2">
        <f t="shared" si="272"/>
        <v>18228644400</v>
      </c>
      <c r="I933">
        <f t="shared" si="273"/>
        <v>4</v>
      </c>
      <c r="J933" t="str">
        <f t="shared" si="274"/>
        <v>高値超、安値超</v>
      </c>
      <c r="L933">
        <f t="shared" si="275"/>
        <v>4</v>
      </c>
      <c r="M933">
        <f t="shared" si="276"/>
        <v>4</v>
      </c>
      <c r="N933">
        <f t="shared" si="277"/>
        <v>-4</v>
      </c>
      <c r="O933" s="2">
        <f t="shared" si="290"/>
        <v>5000</v>
      </c>
      <c r="P933" s="2">
        <f t="shared" si="278"/>
        <v>20000</v>
      </c>
      <c r="Q933" s="2">
        <f t="shared" si="279"/>
        <v>1000000</v>
      </c>
      <c r="R933" s="2" t="str">
        <f t="shared" si="280"/>
        <v>kai</v>
      </c>
      <c r="S933" s="2" t="str">
        <f t="shared" si="281"/>
        <v>uri</v>
      </c>
      <c r="T933" s="2" t="str">
        <f t="shared" si="282"/>
        <v>kai</v>
      </c>
      <c r="U933" s="2" t="str">
        <f t="shared" si="283"/>
        <v/>
      </c>
      <c r="V933" s="2" t="str">
        <f t="shared" si="284"/>
        <v/>
      </c>
      <c r="W933" s="2">
        <f t="shared" si="285"/>
        <v>80</v>
      </c>
      <c r="X933" s="2" t="str">
        <f t="shared" si="286"/>
        <v/>
      </c>
      <c r="Y933" s="6">
        <f t="shared" si="287"/>
        <v>1020000</v>
      </c>
      <c r="Z933" s="6">
        <f t="shared" si="288"/>
        <v>0</v>
      </c>
      <c r="AA933" s="4">
        <f>SUM(P933:$P$1480)+$Z$25</f>
        <v>1300000</v>
      </c>
      <c r="AB933" s="4">
        <f>SUM(V933:$W$1480)</f>
        <v>321204.39999999997</v>
      </c>
      <c r="AC933" s="4">
        <f t="shared" si="289"/>
        <v>280000</v>
      </c>
    </row>
    <row r="934" spans="1:29" x14ac:dyDescent="0.15">
      <c r="A934" s="22">
        <v>4</v>
      </c>
      <c r="B934" s="1">
        <v>41759</v>
      </c>
      <c r="C934">
        <v>201</v>
      </c>
      <c r="D934">
        <v>201</v>
      </c>
      <c r="E934">
        <v>199</v>
      </c>
      <c r="F934">
        <v>200</v>
      </c>
      <c r="G934">
        <v>54435300</v>
      </c>
      <c r="H934" s="2">
        <f t="shared" si="272"/>
        <v>10887060000</v>
      </c>
      <c r="I934">
        <f t="shared" si="273"/>
        <v>0</v>
      </c>
      <c r="J934" t="str">
        <f t="shared" si="274"/>
        <v>高値超、安値超</v>
      </c>
      <c r="L934">
        <f t="shared" si="275"/>
        <v>0</v>
      </c>
      <c r="M934">
        <f t="shared" si="276"/>
        <v>0</v>
      </c>
      <c r="N934">
        <f t="shared" si="277"/>
        <v>0</v>
      </c>
      <c r="O934" s="2">
        <f t="shared" si="290"/>
        <v>5000</v>
      </c>
      <c r="P934" s="2">
        <f t="shared" si="278"/>
        <v>0</v>
      </c>
      <c r="Q934" s="2">
        <f t="shared" si="279"/>
        <v>1000000</v>
      </c>
      <c r="R934" s="2" t="str">
        <f t="shared" si="280"/>
        <v>kai</v>
      </c>
      <c r="S934" s="2" t="str">
        <f t="shared" si="281"/>
        <v>kai</v>
      </c>
      <c r="T934" s="2" t="str">
        <f t="shared" si="282"/>
        <v>kai</v>
      </c>
      <c r="U934" s="2" t="str">
        <f t="shared" si="283"/>
        <v/>
      </c>
      <c r="V934" s="2" t="str">
        <f t="shared" si="284"/>
        <v/>
      </c>
      <c r="W934" s="2">
        <f t="shared" si="285"/>
        <v>80</v>
      </c>
      <c r="X934" s="2" t="str">
        <f t="shared" si="286"/>
        <v/>
      </c>
      <c r="Y934" s="6">
        <f t="shared" si="287"/>
        <v>1000000</v>
      </c>
      <c r="Z934" s="6">
        <f t="shared" si="288"/>
        <v>0</v>
      </c>
      <c r="AA934" s="4">
        <f>SUM(P934:$P$1480)+$Z$25</f>
        <v>1280000</v>
      </c>
      <c r="AB934" s="4">
        <f>SUM(V934:$W$1480)</f>
        <v>321124.39999999997</v>
      </c>
      <c r="AC934" s="4">
        <f t="shared" si="289"/>
        <v>280000</v>
      </c>
    </row>
    <row r="935" spans="1:29" x14ac:dyDescent="0.15">
      <c r="A935" s="22">
        <v>4</v>
      </c>
      <c r="B935" s="1">
        <v>41757</v>
      </c>
      <c r="C935">
        <v>198</v>
      </c>
      <c r="D935">
        <v>200</v>
      </c>
      <c r="E935">
        <v>198</v>
      </c>
      <c r="F935">
        <v>200</v>
      </c>
      <c r="G935">
        <v>37704600</v>
      </c>
      <c r="H935" s="2">
        <f t="shared" si="272"/>
        <v>7540920000</v>
      </c>
      <c r="I935">
        <f t="shared" si="273"/>
        <v>1</v>
      </c>
      <c r="J935" t="str">
        <f t="shared" si="274"/>
        <v/>
      </c>
      <c r="L935">
        <f t="shared" si="275"/>
        <v>1</v>
      </c>
      <c r="M935">
        <f t="shared" si="276"/>
        <v>1</v>
      </c>
      <c r="N935">
        <f t="shared" si="277"/>
        <v>1</v>
      </c>
      <c r="O935" s="2">
        <f t="shared" si="290"/>
        <v>5000</v>
      </c>
      <c r="P935" s="2">
        <f t="shared" si="278"/>
        <v>5000</v>
      </c>
      <c r="Q935" s="2">
        <f t="shared" si="279"/>
        <v>995000</v>
      </c>
      <c r="R935" s="2" t="str">
        <f t="shared" si="280"/>
        <v>kai</v>
      </c>
      <c r="S935" s="2" t="str">
        <f t="shared" si="281"/>
        <v>kai</v>
      </c>
      <c r="T935" s="2" t="str">
        <f t="shared" si="282"/>
        <v>kai</v>
      </c>
      <c r="U935" s="2">
        <f t="shared" si="283"/>
        <v>995000</v>
      </c>
      <c r="V935" s="2">
        <f t="shared" si="284"/>
        <v>1080</v>
      </c>
      <c r="W935" s="2">
        <f t="shared" si="285"/>
        <v>159.19999999999999</v>
      </c>
      <c r="X935" s="2" t="str">
        <f t="shared" si="286"/>
        <v/>
      </c>
      <c r="Y935" s="6">
        <f t="shared" si="287"/>
        <v>1000000</v>
      </c>
      <c r="Z935" s="6">
        <f t="shared" si="288"/>
        <v>0</v>
      </c>
      <c r="AA935" s="4">
        <f>SUM(P935:$P$1480)+$Z$25</f>
        <v>1280000</v>
      </c>
      <c r="AB935" s="4">
        <f>SUM(V935:$W$1480)</f>
        <v>321044.39999999997</v>
      </c>
      <c r="AC935" s="4">
        <f t="shared" si="289"/>
        <v>280000</v>
      </c>
    </row>
    <row r="936" spans="1:29" x14ac:dyDescent="0.15">
      <c r="A936" s="22">
        <v>4</v>
      </c>
      <c r="B936" s="1">
        <v>41754</v>
      </c>
      <c r="C936">
        <v>199</v>
      </c>
      <c r="D936">
        <v>201</v>
      </c>
      <c r="E936">
        <v>198</v>
      </c>
      <c r="F936">
        <v>199</v>
      </c>
      <c r="G936">
        <v>59824200</v>
      </c>
      <c r="H936" s="2">
        <f t="shared" si="272"/>
        <v>11905015800</v>
      </c>
      <c r="I936">
        <f t="shared" si="273"/>
        <v>0</v>
      </c>
      <c r="J936" t="str">
        <f t="shared" si="274"/>
        <v/>
      </c>
      <c r="L936">
        <f t="shared" si="275"/>
        <v>0</v>
      </c>
      <c r="M936">
        <f t="shared" si="276"/>
        <v>0</v>
      </c>
      <c r="N936">
        <f t="shared" si="277"/>
        <v>0</v>
      </c>
      <c r="O936" s="2">
        <f t="shared" si="290"/>
        <v>5000</v>
      </c>
      <c r="P936" s="2">
        <f t="shared" si="278"/>
        <v>0</v>
      </c>
      <c r="Q936" s="2">
        <f t="shared" si="279"/>
        <v>995000</v>
      </c>
      <c r="R936" s="2" t="str">
        <f t="shared" si="280"/>
        <v>uri</v>
      </c>
      <c r="S936" s="2" t="str">
        <f t="shared" si="281"/>
        <v>kai</v>
      </c>
      <c r="T936" s="2" t="str">
        <f t="shared" si="282"/>
        <v>uri</v>
      </c>
      <c r="U936" s="2">
        <f t="shared" si="283"/>
        <v>995000</v>
      </c>
      <c r="V936" s="2">
        <f t="shared" si="284"/>
        <v>1080</v>
      </c>
      <c r="W936" s="2" t="str">
        <f t="shared" si="285"/>
        <v/>
      </c>
      <c r="X936" s="2">
        <f t="shared" si="286"/>
        <v>159.19999999999999</v>
      </c>
      <c r="Y936" s="6">
        <f t="shared" si="287"/>
        <v>995000</v>
      </c>
      <c r="Z936" s="6">
        <f t="shared" si="288"/>
        <v>0</v>
      </c>
      <c r="AA936" s="4">
        <f>SUM(P936:$P$1480)+$Z$25</f>
        <v>1275000</v>
      </c>
      <c r="AB936" s="4">
        <f>SUM(V936:$W$1480)</f>
        <v>319805.19999999995</v>
      </c>
      <c r="AC936" s="4">
        <f t="shared" si="289"/>
        <v>280000</v>
      </c>
    </row>
    <row r="937" spans="1:29" x14ac:dyDescent="0.15">
      <c r="A937" s="22">
        <v>4</v>
      </c>
      <c r="B937" s="1">
        <v>41753</v>
      </c>
      <c r="C937">
        <v>200</v>
      </c>
      <c r="D937">
        <v>200</v>
      </c>
      <c r="E937">
        <v>198</v>
      </c>
      <c r="F937">
        <v>199</v>
      </c>
      <c r="G937">
        <v>41548300</v>
      </c>
      <c r="H937" s="2">
        <f t="shared" si="272"/>
        <v>8268111700</v>
      </c>
      <c r="I937">
        <f t="shared" si="273"/>
        <v>0</v>
      </c>
      <c r="J937" t="str">
        <f t="shared" si="274"/>
        <v>高値割、安値割</v>
      </c>
      <c r="L937">
        <f t="shared" si="275"/>
        <v>0</v>
      </c>
      <c r="M937">
        <f t="shared" si="276"/>
        <v>0</v>
      </c>
      <c r="N937">
        <f t="shared" si="277"/>
        <v>0</v>
      </c>
      <c r="O937" s="2">
        <f t="shared" si="290"/>
        <v>5000</v>
      </c>
      <c r="P937" s="2">
        <f t="shared" si="278"/>
        <v>0</v>
      </c>
      <c r="Q937" s="2">
        <f t="shared" si="279"/>
        <v>995000</v>
      </c>
      <c r="R937" s="2" t="str">
        <f t="shared" si="280"/>
        <v>kai</v>
      </c>
      <c r="S937" s="2" t="str">
        <f t="shared" si="281"/>
        <v>kai</v>
      </c>
      <c r="T937" s="2" t="str">
        <f t="shared" si="282"/>
        <v>kai</v>
      </c>
      <c r="U937" s="2">
        <f t="shared" si="283"/>
        <v>995000</v>
      </c>
      <c r="V937" s="2">
        <f t="shared" si="284"/>
        <v>1080</v>
      </c>
      <c r="W937" s="2">
        <f t="shared" si="285"/>
        <v>159.19999999999999</v>
      </c>
      <c r="X937" s="2" t="str">
        <f t="shared" si="286"/>
        <v/>
      </c>
      <c r="Y937" s="6">
        <f t="shared" si="287"/>
        <v>995000</v>
      </c>
      <c r="Z937" s="6">
        <f t="shared" si="288"/>
        <v>0</v>
      </c>
      <c r="AA937" s="4">
        <f>SUM(P937:$P$1480)+$Z$25</f>
        <v>1275000</v>
      </c>
      <c r="AB937" s="4">
        <f>SUM(V937:$W$1480)</f>
        <v>318725.2</v>
      </c>
      <c r="AC937" s="4">
        <f t="shared" si="289"/>
        <v>280000</v>
      </c>
    </row>
    <row r="938" spans="1:29" x14ac:dyDescent="0.15">
      <c r="A938" s="22">
        <v>4</v>
      </c>
      <c r="B938" s="1">
        <v>41752</v>
      </c>
      <c r="C938">
        <v>200</v>
      </c>
      <c r="D938">
        <v>201</v>
      </c>
      <c r="E938">
        <v>199</v>
      </c>
      <c r="F938">
        <v>199</v>
      </c>
      <c r="G938">
        <v>41008900</v>
      </c>
      <c r="H938" s="2">
        <f t="shared" si="272"/>
        <v>8160771100</v>
      </c>
      <c r="I938">
        <f t="shared" si="273"/>
        <v>0</v>
      </c>
      <c r="J938" t="str">
        <f t="shared" si="274"/>
        <v/>
      </c>
      <c r="L938">
        <f t="shared" si="275"/>
        <v>0</v>
      </c>
      <c r="M938">
        <f t="shared" si="276"/>
        <v>0</v>
      </c>
      <c r="N938">
        <f t="shared" si="277"/>
        <v>0</v>
      </c>
      <c r="O938" s="2">
        <f t="shared" si="290"/>
        <v>5000</v>
      </c>
      <c r="P938" s="2">
        <f t="shared" si="278"/>
        <v>0</v>
      </c>
      <c r="Q938" s="2">
        <f t="shared" si="279"/>
        <v>995000</v>
      </c>
      <c r="R938" s="2" t="str">
        <f t="shared" si="280"/>
        <v>uri</v>
      </c>
      <c r="S938" s="2" t="str">
        <f t="shared" si="281"/>
        <v>kai</v>
      </c>
      <c r="T938" s="2" t="str">
        <f t="shared" si="282"/>
        <v>uri</v>
      </c>
      <c r="U938" s="2" t="str">
        <f t="shared" si="283"/>
        <v/>
      </c>
      <c r="V938" s="2" t="str">
        <f t="shared" si="284"/>
        <v/>
      </c>
      <c r="W938" s="2" t="str">
        <f t="shared" si="285"/>
        <v/>
      </c>
      <c r="X938" s="2">
        <f t="shared" si="286"/>
        <v>79.599999999999994</v>
      </c>
      <c r="Y938" s="6">
        <f t="shared" si="287"/>
        <v>995000</v>
      </c>
      <c r="Z938" s="6">
        <f t="shared" si="288"/>
        <v>0</v>
      </c>
      <c r="AA938" s="4">
        <f>SUM(P938:$P$1480)+$Z$25</f>
        <v>1275000</v>
      </c>
      <c r="AB938" s="4">
        <f>SUM(V938:$W$1480)</f>
        <v>317485.99999999994</v>
      </c>
      <c r="AC938" s="4">
        <f t="shared" si="289"/>
        <v>280000</v>
      </c>
    </row>
    <row r="939" spans="1:29" x14ac:dyDescent="0.15">
      <c r="A939" s="22">
        <v>4</v>
      </c>
      <c r="B939" s="1">
        <v>41751</v>
      </c>
      <c r="C939">
        <v>201</v>
      </c>
      <c r="D939">
        <v>202</v>
      </c>
      <c r="E939">
        <v>199</v>
      </c>
      <c r="F939">
        <v>199</v>
      </c>
      <c r="G939">
        <v>56657200</v>
      </c>
      <c r="H939" s="2">
        <f t="shared" si="272"/>
        <v>11274782800</v>
      </c>
      <c r="I939">
        <f t="shared" si="273"/>
        <v>-2</v>
      </c>
      <c r="J939" t="str">
        <f t="shared" si="274"/>
        <v>高値割、安値割</v>
      </c>
      <c r="L939">
        <f t="shared" si="275"/>
        <v>2</v>
      </c>
      <c r="M939">
        <f t="shared" si="276"/>
        <v>2</v>
      </c>
      <c r="N939">
        <f t="shared" si="277"/>
        <v>-2</v>
      </c>
      <c r="O939" s="2">
        <f t="shared" si="290"/>
        <v>5000</v>
      </c>
      <c r="P939" s="2">
        <f t="shared" si="278"/>
        <v>10000</v>
      </c>
      <c r="Q939" s="2">
        <f t="shared" si="279"/>
        <v>1005000</v>
      </c>
      <c r="R939" s="2" t="str">
        <f t="shared" si="280"/>
        <v>uri</v>
      </c>
      <c r="S939" s="2" t="str">
        <f t="shared" si="281"/>
        <v>kai</v>
      </c>
      <c r="T939" s="2" t="str">
        <f t="shared" si="282"/>
        <v>uri</v>
      </c>
      <c r="U939" s="2">
        <f t="shared" si="283"/>
        <v>1005000</v>
      </c>
      <c r="V939" s="2">
        <f t="shared" si="284"/>
        <v>1512</v>
      </c>
      <c r="W939" s="2" t="str">
        <f t="shared" si="285"/>
        <v/>
      </c>
      <c r="X939" s="2">
        <f t="shared" si="286"/>
        <v>160.80000000000001</v>
      </c>
      <c r="Y939" s="6">
        <f t="shared" si="287"/>
        <v>995000</v>
      </c>
      <c r="Z939" s="6">
        <f t="shared" si="288"/>
        <v>0</v>
      </c>
      <c r="AA939" s="4">
        <f>SUM(P939:$P$1480)+$Z$25</f>
        <v>1275000</v>
      </c>
      <c r="AB939" s="4">
        <f>SUM(V939:$W$1480)</f>
        <v>317485.99999999994</v>
      </c>
      <c r="AC939" s="4">
        <f t="shared" si="289"/>
        <v>280000</v>
      </c>
    </row>
    <row r="940" spans="1:29" x14ac:dyDescent="0.15">
      <c r="A940" s="22">
        <v>4</v>
      </c>
      <c r="B940" s="1">
        <v>41750</v>
      </c>
      <c r="C940">
        <v>203</v>
      </c>
      <c r="D940">
        <v>203</v>
      </c>
      <c r="E940">
        <v>200</v>
      </c>
      <c r="F940">
        <v>201</v>
      </c>
      <c r="G940">
        <v>56369700</v>
      </c>
      <c r="H940" s="2">
        <f t="shared" si="272"/>
        <v>11330309700</v>
      </c>
      <c r="I940">
        <f t="shared" si="273"/>
        <v>-1</v>
      </c>
      <c r="J940" t="str">
        <f t="shared" si="274"/>
        <v>高値割、安値割</v>
      </c>
      <c r="L940">
        <f t="shared" si="275"/>
        <v>-1</v>
      </c>
      <c r="M940">
        <f t="shared" si="276"/>
        <v>-1</v>
      </c>
      <c r="N940">
        <f t="shared" si="277"/>
        <v>-1</v>
      </c>
      <c r="O940" s="2">
        <f t="shared" si="290"/>
        <v>5000</v>
      </c>
      <c r="P940" s="2">
        <f t="shared" si="278"/>
        <v>-5000</v>
      </c>
      <c r="Q940" s="2">
        <f t="shared" si="279"/>
        <v>1010000</v>
      </c>
      <c r="R940" s="2" t="str">
        <f t="shared" si="280"/>
        <v>kai</v>
      </c>
      <c r="S940" s="2" t="str">
        <f t="shared" si="281"/>
        <v>kai</v>
      </c>
      <c r="T940" s="2" t="str">
        <f t="shared" si="282"/>
        <v>kai</v>
      </c>
      <c r="U940" s="2" t="str">
        <f t="shared" si="283"/>
        <v/>
      </c>
      <c r="V940" s="2" t="str">
        <f t="shared" si="284"/>
        <v/>
      </c>
      <c r="W940" s="2">
        <f t="shared" si="285"/>
        <v>80.8</v>
      </c>
      <c r="X940" s="2" t="str">
        <f t="shared" si="286"/>
        <v/>
      </c>
      <c r="Y940" s="6">
        <f t="shared" si="287"/>
        <v>1005000</v>
      </c>
      <c r="Z940" s="6">
        <f t="shared" si="288"/>
        <v>0</v>
      </c>
      <c r="AA940" s="4">
        <f>SUM(P940:$P$1480)+$Z$25</f>
        <v>1265000</v>
      </c>
      <c r="AB940" s="4">
        <f>SUM(V940:$W$1480)</f>
        <v>315973.99999999994</v>
      </c>
      <c r="AC940" s="4">
        <f t="shared" si="289"/>
        <v>260000</v>
      </c>
    </row>
    <row r="941" spans="1:29" x14ac:dyDescent="0.15">
      <c r="A941" s="22">
        <v>4</v>
      </c>
      <c r="B941" s="1">
        <v>41747</v>
      </c>
      <c r="C941">
        <v>203</v>
      </c>
      <c r="D941">
        <v>204</v>
      </c>
      <c r="E941">
        <v>201</v>
      </c>
      <c r="F941">
        <v>202</v>
      </c>
      <c r="G941">
        <v>36941600</v>
      </c>
      <c r="H941" s="2">
        <f t="shared" si="272"/>
        <v>7462203200</v>
      </c>
      <c r="I941">
        <f t="shared" si="273"/>
        <v>-1</v>
      </c>
      <c r="J941" t="str">
        <f t="shared" si="274"/>
        <v/>
      </c>
      <c r="L941">
        <f t="shared" si="275"/>
        <v>-1</v>
      </c>
      <c r="M941">
        <f t="shared" si="276"/>
        <v>-1</v>
      </c>
      <c r="N941">
        <f t="shared" si="277"/>
        <v>-1</v>
      </c>
      <c r="O941" s="2">
        <f t="shared" si="290"/>
        <v>5000</v>
      </c>
      <c r="P941" s="2">
        <f t="shared" si="278"/>
        <v>-5000</v>
      </c>
      <c r="Q941" s="2">
        <f t="shared" si="279"/>
        <v>1015000</v>
      </c>
      <c r="R941" s="2" t="str">
        <f t="shared" si="280"/>
        <v>kai</v>
      </c>
      <c r="S941" s="2" t="str">
        <f t="shared" si="281"/>
        <v>kai</v>
      </c>
      <c r="T941" s="2" t="str">
        <f t="shared" si="282"/>
        <v>kai</v>
      </c>
      <c r="U941" s="2" t="str">
        <f t="shared" si="283"/>
        <v/>
      </c>
      <c r="V941" s="2" t="str">
        <f t="shared" si="284"/>
        <v/>
      </c>
      <c r="W941" s="2">
        <f t="shared" si="285"/>
        <v>81.2</v>
      </c>
      <c r="X941" s="2" t="str">
        <f t="shared" si="286"/>
        <v/>
      </c>
      <c r="Y941" s="6">
        <f t="shared" si="287"/>
        <v>1010000</v>
      </c>
      <c r="Z941" s="6">
        <f t="shared" si="288"/>
        <v>0</v>
      </c>
      <c r="AA941" s="4">
        <f>SUM(P941:$P$1480)+$Z$25</f>
        <v>1270000</v>
      </c>
      <c r="AB941" s="4">
        <f>SUM(V941:$W$1480)</f>
        <v>315893.19999999995</v>
      </c>
      <c r="AC941" s="4">
        <f t="shared" si="289"/>
        <v>260000</v>
      </c>
    </row>
    <row r="942" spans="1:29" x14ac:dyDescent="0.15">
      <c r="A942" s="22">
        <v>4</v>
      </c>
      <c r="B942" s="1">
        <v>41746</v>
      </c>
      <c r="C942">
        <v>203</v>
      </c>
      <c r="D942">
        <v>203</v>
      </c>
      <c r="E942">
        <v>201</v>
      </c>
      <c r="F942">
        <v>203</v>
      </c>
      <c r="G942">
        <v>63739300</v>
      </c>
      <c r="H942" s="2">
        <f t="shared" si="272"/>
        <v>12939077900</v>
      </c>
      <c r="I942">
        <f t="shared" si="273"/>
        <v>0</v>
      </c>
      <c r="J942" t="str">
        <f t="shared" si="274"/>
        <v/>
      </c>
      <c r="L942">
        <f t="shared" si="275"/>
        <v>0</v>
      </c>
      <c r="M942">
        <f t="shared" si="276"/>
        <v>0</v>
      </c>
      <c r="N942">
        <f t="shared" si="277"/>
        <v>0</v>
      </c>
      <c r="O942" s="2">
        <f t="shared" si="290"/>
        <v>5000</v>
      </c>
      <c r="P942" s="2">
        <f t="shared" si="278"/>
        <v>0</v>
      </c>
      <c r="Q942" s="2">
        <f t="shared" si="279"/>
        <v>1015000</v>
      </c>
      <c r="R942" s="2" t="str">
        <f t="shared" si="280"/>
        <v>kai</v>
      </c>
      <c r="S942" s="2" t="str">
        <f t="shared" si="281"/>
        <v>uri</v>
      </c>
      <c r="T942" s="2" t="str">
        <f t="shared" si="282"/>
        <v>kai</v>
      </c>
      <c r="U942" s="2" t="str">
        <f t="shared" si="283"/>
        <v/>
      </c>
      <c r="V942" s="2" t="str">
        <f t="shared" si="284"/>
        <v/>
      </c>
      <c r="W942" s="2">
        <f t="shared" si="285"/>
        <v>81.2</v>
      </c>
      <c r="X942" s="2" t="str">
        <f t="shared" si="286"/>
        <v/>
      </c>
      <c r="Y942" s="6">
        <f t="shared" si="287"/>
        <v>1015000</v>
      </c>
      <c r="Z942" s="6">
        <f t="shared" si="288"/>
        <v>0</v>
      </c>
      <c r="AA942" s="4">
        <f>SUM(P942:$P$1480)+$Z$25</f>
        <v>1275000</v>
      </c>
      <c r="AB942" s="4">
        <f>SUM(V942:$W$1480)</f>
        <v>315811.99999999994</v>
      </c>
      <c r="AC942" s="4">
        <f t="shared" si="289"/>
        <v>260000</v>
      </c>
    </row>
    <row r="943" spans="1:29" x14ac:dyDescent="0.15">
      <c r="A943" s="22">
        <v>4</v>
      </c>
      <c r="B943" s="1">
        <v>41745</v>
      </c>
      <c r="C943">
        <v>200</v>
      </c>
      <c r="D943">
        <v>204</v>
      </c>
      <c r="E943">
        <v>199</v>
      </c>
      <c r="F943">
        <v>203</v>
      </c>
      <c r="G943">
        <v>126380300</v>
      </c>
      <c r="H943" s="2">
        <f t="shared" si="272"/>
        <v>25655200900</v>
      </c>
      <c r="I943">
        <f t="shared" si="273"/>
        <v>4</v>
      </c>
      <c r="J943" t="str">
        <f t="shared" si="274"/>
        <v>高値超、安値超</v>
      </c>
      <c r="L943">
        <f t="shared" si="275"/>
        <v>4</v>
      </c>
      <c r="M943">
        <f t="shared" si="276"/>
        <v>4</v>
      </c>
      <c r="N943">
        <f t="shared" si="277"/>
        <v>-4</v>
      </c>
      <c r="O943" s="2">
        <f t="shared" si="290"/>
        <v>5000</v>
      </c>
      <c r="P943" s="2">
        <f t="shared" si="278"/>
        <v>20000</v>
      </c>
      <c r="Q943" s="2">
        <f t="shared" si="279"/>
        <v>995000</v>
      </c>
      <c r="R943" s="2" t="str">
        <f t="shared" si="280"/>
        <v>kai</v>
      </c>
      <c r="S943" s="2" t="str">
        <f t="shared" si="281"/>
        <v>uri</v>
      </c>
      <c r="T943" s="2" t="str">
        <f t="shared" si="282"/>
        <v>kai</v>
      </c>
      <c r="U943" s="2" t="str">
        <f t="shared" si="283"/>
        <v/>
      </c>
      <c r="V943" s="2" t="str">
        <f t="shared" si="284"/>
        <v/>
      </c>
      <c r="W943" s="2">
        <f t="shared" si="285"/>
        <v>79.599999999999994</v>
      </c>
      <c r="X943" s="2" t="str">
        <f t="shared" si="286"/>
        <v/>
      </c>
      <c r="Y943" s="6">
        <f t="shared" si="287"/>
        <v>1015000</v>
      </c>
      <c r="Z943" s="6">
        <f t="shared" si="288"/>
        <v>0</v>
      </c>
      <c r="AA943" s="4">
        <f>SUM(P943:$P$1480)+$Z$25</f>
        <v>1275000</v>
      </c>
      <c r="AB943" s="4">
        <f>SUM(V943:$W$1480)</f>
        <v>315730.8</v>
      </c>
      <c r="AC943" s="4">
        <f t="shared" si="289"/>
        <v>260000</v>
      </c>
    </row>
    <row r="944" spans="1:29" x14ac:dyDescent="0.15">
      <c r="A944" s="22">
        <v>4</v>
      </c>
      <c r="B944" s="1">
        <v>41744</v>
      </c>
      <c r="C944">
        <v>200</v>
      </c>
      <c r="D944">
        <v>201</v>
      </c>
      <c r="E944">
        <v>198</v>
      </c>
      <c r="F944">
        <v>199</v>
      </c>
      <c r="G944">
        <v>73988500</v>
      </c>
      <c r="H944" s="2">
        <f t="shared" si="272"/>
        <v>14723711500</v>
      </c>
      <c r="I944">
        <f t="shared" si="273"/>
        <v>1</v>
      </c>
      <c r="J944" t="str">
        <f t="shared" si="274"/>
        <v>高値超、安値超</v>
      </c>
      <c r="L944">
        <f t="shared" si="275"/>
        <v>1</v>
      </c>
      <c r="M944">
        <f t="shared" si="276"/>
        <v>1</v>
      </c>
      <c r="N944">
        <f t="shared" si="277"/>
        <v>1</v>
      </c>
      <c r="O944" s="2">
        <f t="shared" si="290"/>
        <v>5000</v>
      </c>
      <c r="P944" s="2">
        <f t="shared" si="278"/>
        <v>5000</v>
      </c>
      <c r="Q944" s="2">
        <f t="shared" si="279"/>
        <v>990000</v>
      </c>
      <c r="R944" s="2" t="str">
        <f t="shared" si="280"/>
        <v>kai</v>
      </c>
      <c r="S944" s="2" t="str">
        <f t="shared" si="281"/>
        <v>kai</v>
      </c>
      <c r="T944" s="2" t="str">
        <f t="shared" si="282"/>
        <v>kai</v>
      </c>
      <c r="U944" s="2">
        <f t="shared" si="283"/>
        <v>990000</v>
      </c>
      <c r="V944" s="2">
        <f t="shared" si="284"/>
        <v>1080</v>
      </c>
      <c r="W944" s="2">
        <f t="shared" si="285"/>
        <v>158.4</v>
      </c>
      <c r="X944" s="2" t="str">
        <f t="shared" si="286"/>
        <v/>
      </c>
      <c r="Y944" s="6">
        <f t="shared" si="287"/>
        <v>995000</v>
      </c>
      <c r="Z944" s="6">
        <f t="shared" si="288"/>
        <v>0</v>
      </c>
      <c r="AA944" s="4">
        <f>SUM(P944:$P$1480)+$Z$25</f>
        <v>1255000</v>
      </c>
      <c r="AB944" s="4">
        <f>SUM(V944:$W$1480)</f>
        <v>315651.19999999995</v>
      </c>
      <c r="AC944" s="4">
        <f t="shared" si="289"/>
        <v>260000</v>
      </c>
    </row>
    <row r="945" spans="1:29" x14ac:dyDescent="0.15">
      <c r="A945" s="22">
        <v>4</v>
      </c>
      <c r="B945" s="1">
        <v>41743</v>
      </c>
      <c r="C945">
        <v>197</v>
      </c>
      <c r="D945">
        <v>200</v>
      </c>
      <c r="E945">
        <v>197</v>
      </c>
      <c r="F945">
        <v>198</v>
      </c>
      <c r="G945">
        <v>71834400</v>
      </c>
      <c r="H945" s="2">
        <f t="shared" si="272"/>
        <v>14223211200</v>
      </c>
      <c r="I945">
        <f t="shared" si="273"/>
        <v>0</v>
      </c>
      <c r="J945" t="str">
        <f t="shared" si="274"/>
        <v/>
      </c>
      <c r="L945">
        <f t="shared" si="275"/>
        <v>0</v>
      </c>
      <c r="M945">
        <f t="shared" si="276"/>
        <v>0</v>
      </c>
      <c r="N945">
        <f t="shared" si="277"/>
        <v>0</v>
      </c>
      <c r="O945" s="2">
        <f t="shared" si="290"/>
        <v>5000</v>
      </c>
      <c r="P945" s="2">
        <f t="shared" si="278"/>
        <v>0</v>
      </c>
      <c r="Q945" s="2">
        <f t="shared" si="279"/>
        <v>990000</v>
      </c>
      <c r="R945" s="2" t="str">
        <f t="shared" si="280"/>
        <v>uri</v>
      </c>
      <c r="S945" s="2" t="str">
        <f t="shared" si="281"/>
        <v>kai</v>
      </c>
      <c r="T945" s="2" t="str">
        <f t="shared" si="282"/>
        <v>uri</v>
      </c>
      <c r="U945" s="2">
        <f t="shared" si="283"/>
        <v>990000</v>
      </c>
      <c r="V945" s="2">
        <f t="shared" si="284"/>
        <v>1080</v>
      </c>
      <c r="W945" s="2" t="str">
        <f t="shared" si="285"/>
        <v/>
      </c>
      <c r="X945" s="2">
        <f t="shared" si="286"/>
        <v>158.4</v>
      </c>
      <c r="Y945" s="6">
        <f t="shared" si="287"/>
        <v>990000</v>
      </c>
      <c r="Z945" s="6">
        <f t="shared" si="288"/>
        <v>0</v>
      </c>
      <c r="AA945" s="4">
        <f>SUM(P945:$P$1480)+$Z$25</f>
        <v>1250000</v>
      </c>
      <c r="AB945" s="4">
        <f>SUM(V945:$W$1480)</f>
        <v>314412.79999999999</v>
      </c>
      <c r="AC945" s="4">
        <f t="shared" si="289"/>
        <v>260000</v>
      </c>
    </row>
    <row r="946" spans="1:29" x14ac:dyDescent="0.15">
      <c r="A946" s="22">
        <v>4</v>
      </c>
      <c r="B946" s="1">
        <v>41740</v>
      </c>
      <c r="C946">
        <v>197</v>
      </c>
      <c r="D946">
        <v>200</v>
      </c>
      <c r="E946">
        <v>196</v>
      </c>
      <c r="F946">
        <v>198</v>
      </c>
      <c r="G946">
        <v>158590600</v>
      </c>
      <c r="H946" s="2">
        <f t="shared" si="272"/>
        <v>31400938800</v>
      </c>
      <c r="I946">
        <f t="shared" si="273"/>
        <v>-2</v>
      </c>
      <c r="J946" t="str">
        <f t="shared" si="274"/>
        <v>高値割、安値割</v>
      </c>
      <c r="L946">
        <f t="shared" si="275"/>
        <v>-2</v>
      </c>
      <c r="M946">
        <f t="shared" si="276"/>
        <v>-2</v>
      </c>
      <c r="N946">
        <f t="shared" si="277"/>
        <v>-2</v>
      </c>
      <c r="O946" s="2">
        <f t="shared" si="290"/>
        <v>5000</v>
      </c>
      <c r="P946" s="2">
        <f t="shared" si="278"/>
        <v>-10000</v>
      </c>
      <c r="Q946" s="2">
        <f t="shared" si="279"/>
        <v>1000000</v>
      </c>
      <c r="R946" s="2" t="str">
        <f t="shared" si="280"/>
        <v>kai</v>
      </c>
      <c r="S946" s="2" t="str">
        <f t="shared" si="281"/>
        <v>kai</v>
      </c>
      <c r="T946" s="2" t="str">
        <f t="shared" si="282"/>
        <v>kai</v>
      </c>
      <c r="U946" s="2">
        <f t="shared" si="283"/>
        <v>1000000</v>
      </c>
      <c r="V946" s="2">
        <f t="shared" si="284"/>
        <v>1512</v>
      </c>
      <c r="W946" s="2">
        <f t="shared" si="285"/>
        <v>160</v>
      </c>
      <c r="X946" s="2" t="str">
        <f t="shared" si="286"/>
        <v/>
      </c>
      <c r="Y946" s="6">
        <f t="shared" si="287"/>
        <v>990000</v>
      </c>
      <c r="Z946" s="6">
        <f t="shared" si="288"/>
        <v>0</v>
      </c>
      <c r="AA946" s="4">
        <f>SUM(P946:$P$1480)+$Z$25</f>
        <v>1250000</v>
      </c>
      <c r="AB946" s="4">
        <f>SUM(V946:$W$1480)</f>
        <v>313332.8</v>
      </c>
      <c r="AC946" s="4">
        <f t="shared" si="289"/>
        <v>260000</v>
      </c>
    </row>
    <row r="947" spans="1:29" x14ac:dyDescent="0.15">
      <c r="A947" s="22">
        <v>4</v>
      </c>
      <c r="B947" s="1">
        <v>41739</v>
      </c>
      <c r="C947">
        <v>201</v>
      </c>
      <c r="D947">
        <v>202</v>
      </c>
      <c r="E947">
        <v>199</v>
      </c>
      <c r="F947">
        <v>200</v>
      </c>
      <c r="G947">
        <v>82011700</v>
      </c>
      <c r="H947" s="2">
        <f t="shared" si="272"/>
        <v>16402340000</v>
      </c>
      <c r="I947">
        <f t="shared" si="273"/>
        <v>0</v>
      </c>
      <c r="J947" t="str">
        <f t="shared" si="274"/>
        <v/>
      </c>
      <c r="L947">
        <f t="shared" si="275"/>
        <v>0</v>
      </c>
      <c r="M947">
        <f t="shared" si="276"/>
        <v>0</v>
      </c>
      <c r="N947">
        <f t="shared" si="277"/>
        <v>0</v>
      </c>
      <c r="O947" s="2">
        <f t="shared" si="290"/>
        <v>5000</v>
      </c>
      <c r="P947" s="2">
        <f t="shared" si="278"/>
        <v>0</v>
      </c>
      <c r="Q947" s="2">
        <f t="shared" si="279"/>
        <v>1000000</v>
      </c>
      <c r="R947" s="2" t="str">
        <f t="shared" si="280"/>
        <v>uri</v>
      </c>
      <c r="S947" s="2" t="str">
        <f t="shared" si="281"/>
        <v>kai</v>
      </c>
      <c r="T947" s="2" t="str">
        <f t="shared" si="282"/>
        <v>uri</v>
      </c>
      <c r="U947" s="2" t="str">
        <f t="shared" si="283"/>
        <v/>
      </c>
      <c r="V947" s="2" t="str">
        <f t="shared" si="284"/>
        <v/>
      </c>
      <c r="W947" s="2" t="str">
        <f t="shared" si="285"/>
        <v/>
      </c>
      <c r="X947" s="2">
        <f t="shared" si="286"/>
        <v>80</v>
      </c>
      <c r="Y947" s="6">
        <f t="shared" si="287"/>
        <v>1000000</v>
      </c>
      <c r="Z947" s="6">
        <f t="shared" si="288"/>
        <v>0</v>
      </c>
      <c r="AA947" s="4">
        <f>SUM(P947:$P$1480)+$Z$25</f>
        <v>1260000</v>
      </c>
      <c r="AB947" s="4">
        <f>SUM(V947:$W$1480)</f>
        <v>311660.80000000005</v>
      </c>
      <c r="AC947" s="4">
        <f t="shared" si="289"/>
        <v>260000</v>
      </c>
    </row>
    <row r="948" spans="1:29" x14ac:dyDescent="0.15">
      <c r="A948" s="22">
        <v>4</v>
      </c>
      <c r="B948" s="1">
        <v>41738</v>
      </c>
      <c r="C948">
        <v>202</v>
      </c>
      <c r="D948">
        <v>202</v>
      </c>
      <c r="E948">
        <v>199</v>
      </c>
      <c r="F948">
        <v>200</v>
      </c>
      <c r="G948">
        <v>135705800</v>
      </c>
      <c r="H948" s="2">
        <f t="shared" ref="H948:H1011" si="291">+F948*G948</f>
        <v>27141160000</v>
      </c>
      <c r="I948">
        <f t="shared" ref="I948:I1011" si="292">IF(F949="","",F948-F949)</f>
        <v>-4</v>
      </c>
      <c r="J948" t="str">
        <f t="shared" ref="J948:J1011" si="293">IF(AND(D948&lt;D949,E948&lt;E949,AVERAGE(H948:H957)&gt;50000000),"高値割、安値割",IF(AND(D948&gt;D949,E948&gt;E949,AVERAGE(H948:H957)&gt;50000000),"高値超、安値超",""))</f>
        <v>高値割、安値割</v>
      </c>
      <c r="L948">
        <f t="shared" ref="L948:L1011" si="294">IF($M$25&gt;$N$25,M948,N948)</f>
        <v>4</v>
      </c>
      <c r="M948">
        <f t="shared" ref="M948:M1011" si="295">IF(F949="",0,IF(J949="高値割、安値割",F949-F948,-F949+F948))</f>
        <v>4</v>
      </c>
      <c r="N948">
        <f t="shared" ref="N948:N1011" si="296">IF(F949="",0,IF(J949&lt;&gt;"高値超、安値超",-F949+F948,F949-F948))</f>
        <v>-4</v>
      </c>
      <c r="O948" s="2">
        <f t="shared" si="290"/>
        <v>5000</v>
      </c>
      <c r="P948" s="2">
        <f t="shared" ref="P948:P1011" si="297">IF(L948&lt;&gt;"",L948*O948,"")</f>
        <v>20000</v>
      </c>
      <c r="Q948" s="2">
        <f t="shared" ref="Q948:Q1011" si="298">IF(L949&lt;&gt;"",F949*O948,0)</f>
        <v>1020000</v>
      </c>
      <c r="R948" s="2" t="str">
        <f t="shared" ref="R948:R1011" si="299">IF(J949="高値割、安値割","uri","kai")</f>
        <v>uri</v>
      </c>
      <c r="S948" s="2" t="str">
        <f t="shared" ref="S948:S1011" si="300">IF(J949="高値超、安値超","uri","kai")</f>
        <v>kai</v>
      </c>
      <c r="T948" s="2" t="str">
        <f t="shared" ref="T948:T1011" si="301">IF($M$25&gt;$N$25,R948,S948)</f>
        <v>uri</v>
      </c>
      <c r="U948" s="2" t="str">
        <f t="shared" ref="U948:U1011" si="302">IF(T948&lt;&gt;T949,Q948*1,"")</f>
        <v/>
      </c>
      <c r="V948" s="2" t="str">
        <f t="shared" ref="V948:V1011" si="303">IF(U948="","",IF(U948&lt;$AD$26,$AE$26,IF(U948&lt;$AD$27,$AE$27,IF(U948&lt;$AD$28,$AE$28,IF(U948&lt;$AD$29,$AE$29,IF(U948&lt;$AD$30,$AE$30,IF(U948&lt;$AD$31,$AE$31,$AE$32))))))*2)</f>
        <v/>
      </c>
      <c r="W948" s="2" t="str">
        <f t="shared" ref="W948:W1011" si="304">IF(AND(T949&lt;&gt;"kai",T948="kai"),Q948*2%/250*2,IF(AND(T949="kai",T948="kai"),Q948*2%/250,""))</f>
        <v/>
      </c>
      <c r="X948" s="2">
        <f t="shared" ref="X948:X1011" si="305">IF(AND(T949&lt;&gt;"uri",T948="uri"),Q948*2%/250*2,IF(AND(T949="uri",T948="uri"),Q948*2%/250,""))</f>
        <v>81.599999999999994</v>
      </c>
      <c r="Y948" s="6">
        <f t="shared" ref="Y948:Y1011" si="306">+F948*$B$3</f>
        <v>1000000</v>
      </c>
      <c r="Z948" s="6">
        <f t="shared" ref="Z948:Z1011" si="307">IF(AND(Y948&gt;0,Y949=0),Y948,0)</f>
        <v>0</v>
      </c>
      <c r="AA948" s="4">
        <f>SUM(P948:$P$1480)+$Z$25</f>
        <v>1260000</v>
      </c>
      <c r="AB948" s="4">
        <f>SUM(V948:$W$1480)</f>
        <v>311660.80000000005</v>
      </c>
      <c r="AC948" s="4">
        <f t="shared" ref="AC948:AC1011" si="308">+AA948-Y948</f>
        <v>260000</v>
      </c>
    </row>
    <row r="949" spans="1:29" x14ac:dyDescent="0.15">
      <c r="A949" s="22">
        <v>4</v>
      </c>
      <c r="B949" s="1">
        <v>41737</v>
      </c>
      <c r="C949">
        <v>203</v>
      </c>
      <c r="D949">
        <v>204</v>
      </c>
      <c r="E949">
        <v>202</v>
      </c>
      <c r="F949">
        <v>204</v>
      </c>
      <c r="G949">
        <v>77236900</v>
      </c>
      <c r="H949" s="2">
        <f t="shared" si="291"/>
        <v>15756327600</v>
      </c>
      <c r="I949">
        <f t="shared" si="292"/>
        <v>-1</v>
      </c>
      <c r="J949" t="str">
        <f t="shared" si="293"/>
        <v>高値割、安値割</v>
      </c>
      <c r="L949">
        <f t="shared" si="294"/>
        <v>1</v>
      </c>
      <c r="M949">
        <f t="shared" si="295"/>
        <v>1</v>
      </c>
      <c r="N949">
        <f t="shared" si="296"/>
        <v>-1</v>
      </c>
      <c r="O949" s="2">
        <f t="shared" si="290"/>
        <v>5000</v>
      </c>
      <c r="P949" s="2">
        <f t="shared" si="297"/>
        <v>5000</v>
      </c>
      <c r="Q949" s="2">
        <f t="shared" si="298"/>
        <v>1025000</v>
      </c>
      <c r="R949" s="2" t="str">
        <f t="shared" si="299"/>
        <v>uri</v>
      </c>
      <c r="S949" s="2" t="str">
        <f t="shared" si="300"/>
        <v>kai</v>
      </c>
      <c r="T949" s="2" t="str">
        <f t="shared" si="301"/>
        <v>uri</v>
      </c>
      <c r="U949" s="2" t="str">
        <f t="shared" si="302"/>
        <v/>
      </c>
      <c r="V949" s="2" t="str">
        <f t="shared" si="303"/>
        <v/>
      </c>
      <c r="W949" s="2" t="str">
        <f t="shared" si="304"/>
        <v/>
      </c>
      <c r="X949" s="2">
        <f t="shared" si="305"/>
        <v>82</v>
      </c>
      <c r="Y949" s="6">
        <f t="shared" si="306"/>
        <v>1020000</v>
      </c>
      <c r="Z949" s="6">
        <f t="shared" si="307"/>
        <v>0</v>
      </c>
      <c r="AA949" s="4">
        <f>SUM(P949:$P$1480)+$Z$25</f>
        <v>1240000</v>
      </c>
      <c r="AB949" s="4">
        <f>SUM(V949:$W$1480)</f>
        <v>311660.80000000005</v>
      </c>
      <c r="AC949" s="4">
        <f t="shared" si="308"/>
        <v>220000</v>
      </c>
    </row>
    <row r="950" spans="1:29" x14ac:dyDescent="0.15">
      <c r="A950" s="22">
        <v>4</v>
      </c>
      <c r="B950" s="1">
        <v>41736</v>
      </c>
      <c r="C950">
        <v>208</v>
      </c>
      <c r="D950">
        <v>208</v>
      </c>
      <c r="E950">
        <v>205</v>
      </c>
      <c r="F950">
        <v>205</v>
      </c>
      <c r="G950">
        <v>78141200</v>
      </c>
      <c r="H950" s="2">
        <f t="shared" si="291"/>
        <v>16018946000</v>
      </c>
      <c r="I950">
        <f t="shared" si="292"/>
        <v>-5</v>
      </c>
      <c r="J950" t="str">
        <f t="shared" si="293"/>
        <v>高値割、安値割</v>
      </c>
      <c r="L950">
        <f t="shared" si="294"/>
        <v>5</v>
      </c>
      <c r="M950">
        <f t="shared" si="295"/>
        <v>5</v>
      </c>
      <c r="N950">
        <f t="shared" si="296"/>
        <v>-5</v>
      </c>
      <c r="O950" s="2">
        <f t="shared" si="290"/>
        <v>5000</v>
      </c>
      <c r="P950" s="2">
        <f t="shared" si="297"/>
        <v>25000</v>
      </c>
      <c r="Q950" s="2">
        <f t="shared" si="298"/>
        <v>1050000</v>
      </c>
      <c r="R950" s="2" t="str">
        <f t="shared" si="299"/>
        <v>uri</v>
      </c>
      <c r="S950" s="2" t="str">
        <f t="shared" si="300"/>
        <v>kai</v>
      </c>
      <c r="T950" s="2" t="str">
        <f t="shared" si="301"/>
        <v>uri</v>
      </c>
      <c r="U950" s="2">
        <f t="shared" si="302"/>
        <v>1050000</v>
      </c>
      <c r="V950" s="2">
        <f t="shared" si="303"/>
        <v>1512</v>
      </c>
      <c r="W950" s="2" t="str">
        <f t="shared" si="304"/>
        <v/>
      </c>
      <c r="X950" s="2">
        <f t="shared" si="305"/>
        <v>168</v>
      </c>
      <c r="Y950" s="6">
        <f t="shared" si="306"/>
        <v>1025000</v>
      </c>
      <c r="Z950" s="6">
        <f t="shared" si="307"/>
        <v>0</v>
      </c>
      <c r="AA950" s="4">
        <f>SUM(P950:$P$1480)+$Z$25</f>
        <v>1235000</v>
      </c>
      <c r="AB950" s="4">
        <f>SUM(V950:$W$1480)</f>
        <v>311660.80000000005</v>
      </c>
      <c r="AC950" s="4">
        <f t="shared" si="308"/>
        <v>210000</v>
      </c>
    </row>
    <row r="951" spans="1:29" x14ac:dyDescent="0.15">
      <c r="A951" s="22">
        <v>4</v>
      </c>
      <c r="B951" s="1">
        <v>41733</v>
      </c>
      <c r="C951">
        <v>210</v>
      </c>
      <c r="D951">
        <v>211</v>
      </c>
      <c r="E951">
        <v>209</v>
      </c>
      <c r="F951">
        <v>210</v>
      </c>
      <c r="G951">
        <v>68796400</v>
      </c>
      <c r="H951" s="2">
        <f t="shared" si="291"/>
        <v>14447244000</v>
      </c>
      <c r="I951">
        <f t="shared" si="292"/>
        <v>0</v>
      </c>
      <c r="J951" t="str">
        <f t="shared" si="293"/>
        <v>高値割、安値割</v>
      </c>
      <c r="L951">
        <f t="shared" si="294"/>
        <v>0</v>
      </c>
      <c r="M951">
        <f t="shared" si="295"/>
        <v>0</v>
      </c>
      <c r="N951">
        <f t="shared" si="296"/>
        <v>0</v>
      </c>
      <c r="O951" s="2">
        <f t="shared" si="290"/>
        <v>5000</v>
      </c>
      <c r="P951" s="2">
        <f t="shared" si="297"/>
        <v>0</v>
      </c>
      <c r="Q951" s="2">
        <f t="shared" si="298"/>
        <v>1050000</v>
      </c>
      <c r="R951" s="2" t="str">
        <f t="shared" si="299"/>
        <v>kai</v>
      </c>
      <c r="S951" s="2" t="str">
        <f t="shared" si="300"/>
        <v>uri</v>
      </c>
      <c r="T951" s="2" t="str">
        <f t="shared" si="301"/>
        <v>kai</v>
      </c>
      <c r="U951" s="2" t="str">
        <f t="shared" si="302"/>
        <v/>
      </c>
      <c r="V951" s="2" t="str">
        <f t="shared" si="303"/>
        <v/>
      </c>
      <c r="W951" s="2">
        <f t="shared" si="304"/>
        <v>84</v>
      </c>
      <c r="X951" s="2" t="str">
        <f t="shared" si="305"/>
        <v/>
      </c>
      <c r="Y951" s="6">
        <f t="shared" si="306"/>
        <v>1050000</v>
      </c>
      <c r="Z951" s="6">
        <f t="shared" si="307"/>
        <v>0</v>
      </c>
      <c r="AA951" s="4">
        <f>SUM(P951:$P$1480)+$Z$25</f>
        <v>1210000</v>
      </c>
      <c r="AB951" s="4">
        <f>SUM(V951:$W$1480)</f>
        <v>310148.80000000005</v>
      </c>
      <c r="AC951" s="4">
        <f t="shared" si="308"/>
        <v>160000</v>
      </c>
    </row>
    <row r="952" spans="1:29" x14ac:dyDescent="0.15">
      <c r="A952" s="22">
        <v>4</v>
      </c>
      <c r="B952" s="1">
        <v>41732</v>
      </c>
      <c r="C952">
        <v>212</v>
      </c>
      <c r="D952">
        <v>213</v>
      </c>
      <c r="E952">
        <v>210</v>
      </c>
      <c r="F952">
        <v>210</v>
      </c>
      <c r="G952">
        <v>131385200</v>
      </c>
      <c r="H952" s="2">
        <f t="shared" si="291"/>
        <v>27590892000</v>
      </c>
      <c r="I952">
        <f t="shared" si="292"/>
        <v>0</v>
      </c>
      <c r="J952" t="str">
        <f t="shared" si="293"/>
        <v>高値超、安値超</v>
      </c>
      <c r="L952">
        <f t="shared" si="294"/>
        <v>0</v>
      </c>
      <c r="M952">
        <f t="shared" si="295"/>
        <v>0</v>
      </c>
      <c r="N952">
        <f t="shared" si="296"/>
        <v>0</v>
      </c>
      <c r="O952" s="2">
        <f t="shared" si="290"/>
        <v>5000</v>
      </c>
      <c r="P952" s="2">
        <f t="shared" si="297"/>
        <v>0</v>
      </c>
      <c r="Q952" s="2">
        <f t="shared" si="298"/>
        <v>1050000</v>
      </c>
      <c r="R952" s="2" t="str">
        <f t="shared" si="299"/>
        <v>kai</v>
      </c>
      <c r="S952" s="2" t="str">
        <f t="shared" si="300"/>
        <v>uri</v>
      </c>
      <c r="T952" s="2" t="str">
        <f t="shared" si="301"/>
        <v>kai</v>
      </c>
      <c r="U952" s="2" t="str">
        <f t="shared" si="302"/>
        <v/>
      </c>
      <c r="V952" s="2" t="str">
        <f t="shared" si="303"/>
        <v/>
      </c>
      <c r="W952" s="2">
        <f t="shared" si="304"/>
        <v>84</v>
      </c>
      <c r="X952" s="2" t="str">
        <f t="shared" si="305"/>
        <v/>
      </c>
      <c r="Y952" s="6">
        <f t="shared" si="306"/>
        <v>1050000</v>
      </c>
      <c r="Z952" s="6">
        <f t="shared" si="307"/>
        <v>0</v>
      </c>
      <c r="AA952" s="4">
        <f>SUM(P952:$P$1480)+$Z$25</f>
        <v>1210000</v>
      </c>
      <c r="AB952" s="4">
        <f>SUM(V952:$W$1480)</f>
        <v>310064.80000000005</v>
      </c>
      <c r="AC952" s="4">
        <f t="shared" si="308"/>
        <v>160000</v>
      </c>
    </row>
    <row r="953" spans="1:29" x14ac:dyDescent="0.15">
      <c r="A953" s="22">
        <v>4</v>
      </c>
      <c r="B953" s="1">
        <v>41731</v>
      </c>
      <c r="C953">
        <v>210</v>
      </c>
      <c r="D953">
        <v>212</v>
      </c>
      <c r="E953">
        <v>209</v>
      </c>
      <c r="F953">
        <v>210</v>
      </c>
      <c r="G953">
        <v>132418100</v>
      </c>
      <c r="H953" s="2">
        <f t="shared" si="291"/>
        <v>27807801000</v>
      </c>
      <c r="I953">
        <f t="shared" si="292"/>
        <v>2</v>
      </c>
      <c r="J953" t="str">
        <f t="shared" si="293"/>
        <v>高値超、安値超</v>
      </c>
      <c r="L953">
        <f t="shared" si="294"/>
        <v>2</v>
      </c>
      <c r="M953">
        <f t="shared" si="295"/>
        <v>2</v>
      </c>
      <c r="N953">
        <f t="shared" si="296"/>
        <v>-2</v>
      </c>
      <c r="O953" s="2">
        <f t="shared" si="290"/>
        <v>5000</v>
      </c>
      <c r="P953" s="2">
        <f t="shared" si="297"/>
        <v>10000</v>
      </c>
      <c r="Q953" s="2">
        <f t="shared" si="298"/>
        <v>1040000</v>
      </c>
      <c r="R953" s="2" t="str">
        <f t="shared" si="299"/>
        <v>kai</v>
      </c>
      <c r="S953" s="2" t="str">
        <f t="shared" si="300"/>
        <v>uri</v>
      </c>
      <c r="T953" s="2" t="str">
        <f t="shared" si="301"/>
        <v>kai</v>
      </c>
      <c r="U953" s="2" t="str">
        <f t="shared" si="302"/>
        <v/>
      </c>
      <c r="V953" s="2" t="str">
        <f t="shared" si="303"/>
        <v/>
      </c>
      <c r="W953" s="2">
        <f t="shared" si="304"/>
        <v>83.2</v>
      </c>
      <c r="X953" s="2" t="str">
        <f t="shared" si="305"/>
        <v/>
      </c>
      <c r="Y953" s="6">
        <f t="shared" si="306"/>
        <v>1050000</v>
      </c>
      <c r="Z953" s="6">
        <f t="shared" si="307"/>
        <v>0</v>
      </c>
      <c r="AA953" s="4">
        <f>SUM(P953:$P$1480)+$Z$25</f>
        <v>1210000</v>
      </c>
      <c r="AB953" s="4">
        <f>SUM(V953:$W$1480)</f>
        <v>309980.80000000005</v>
      </c>
      <c r="AC953" s="4">
        <f t="shared" si="308"/>
        <v>160000</v>
      </c>
    </row>
    <row r="954" spans="1:29" x14ac:dyDescent="0.15">
      <c r="A954" s="22">
        <v>4</v>
      </c>
      <c r="B954" s="1">
        <v>41730</v>
      </c>
      <c r="C954">
        <v>206</v>
      </c>
      <c r="D954">
        <v>208</v>
      </c>
      <c r="E954">
        <v>205</v>
      </c>
      <c r="F954">
        <v>208</v>
      </c>
      <c r="G954">
        <v>78878600</v>
      </c>
      <c r="H954" s="2">
        <f t="shared" si="291"/>
        <v>16406748800</v>
      </c>
      <c r="I954">
        <f t="shared" si="292"/>
        <v>4</v>
      </c>
      <c r="J954" t="str">
        <f t="shared" si="293"/>
        <v>高値超、安値超</v>
      </c>
      <c r="L954">
        <f t="shared" si="294"/>
        <v>4</v>
      </c>
      <c r="M954">
        <f t="shared" si="295"/>
        <v>4</v>
      </c>
      <c r="N954">
        <f t="shared" si="296"/>
        <v>-4</v>
      </c>
      <c r="O954" s="2">
        <f t="shared" si="290"/>
        <v>5000</v>
      </c>
      <c r="P954" s="2">
        <f t="shared" si="297"/>
        <v>20000</v>
      </c>
      <c r="Q954" s="2">
        <f t="shared" si="298"/>
        <v>1020000</v>
      </c>
      <c r="R954" s="2" t="str">
        <f t="shared" si="299"/>
        <v>kai</v>
      </c>
      <c r="S954" s="2" t="str">
        <f t="shared" si="300"/>
        <v>uri</v>
      </c>
      <c r="T954" s="2" t="str">
        <f t="shared" si="301"/>
        <v>kai</v>
      </c>
      <c r="U954" s="2" t="str">
        <f t="shared" si="302"/>
        <v/>
      </c>
      <c r="V954" s="2" t="str">
        <f t="shared" si="303"/>
        <v/>
      </c>
      <c r="W954" s="2">
        <f t="shared" si="304"/>
        <v>81.599999999999994</v>
      </c>
      <c r="X954" s="2" t="str">
        <f t="shared" si="305"/>
        <v/>
      </c>
      <c r="Y954" s="6">
        <f t="shared" si="306"/>
        <v>1040000</v>
      </c>
      <c r="Z954" s="6">
        <f t="shared" si="307"/>
        <v>0</v>
      </c>
      <c r="AA954" s="4">
        <f>SUM(P954:$P$1480)+$Z$25</f>
        <v>1200000</v>
      </c>
      <c r="AB954" s="4">
        <f>SUM(V954:$W$1480)</f>
        <v>309897.60000000009</v>
      </c>
      <c r="AC954" s="4">
        <f t="shared" si="308"/>
        <v>160000</v>
      </c>
    </row>
    <row r="955" spans="1:29" x14ac:dyDescent="0.15">
      <c r="A955" s="22">
        <v>4</v>
      </c>
      <c r="B955" s="1">
        <v>41729</v>
      </c>
      <c r="C955">
        <v>204</v>
      </c>
      <c r="D955">
        <v>205</v>
      </c>
      <c r="E955">
        <v>203</v>
      </c>
      <c r="F955">
        <v>204</v>
      </c>
      <c r="G955">
        <v>91968600</v>
      </c>
      <c r="H955" s="2">
        <f t="shared" si="291"/>
        <v>18761594400</v>
      </c>
      <c r="I955">
        <f t="shared" si="292"/>
        <v>2</v>
      </c>
      <c r="J955" t="str">
        <f t="shared" si="293"/>
        <v>高値超、安値超</v>
      </c>
      <c r="L955">
        <f t="shared" si="294"/>
        <v>2</v>
      </c>
      <c r="M955">
        <f t="shared" si="295"/>
        <v>2</v>
      </c>
      <c r="N955">
        <f t="shared" si="296"/>
        <v>-2</v>
      </c>
      <c r="O955" s="2">
        <f t="shared" si="290"/>
        <v>5000</v>
      </c>
      <c r="P955" s="2">
        <f t="shared" si="297"/>
        <v>10000</v>
      </c>
      <c r="Q955" s="2">
        <f t="shared" si="298"/>
        <v>1010000</v>
      </c>
      <c r="R955" s="2" t="str">
        <f t="shared" si="299"/>
        <v>kai</v>
      </c>
      <c r="S955" s="2" t="str">
        <f t="shared" si="300"/>
        <v>uri</v>
      </c>
      <c r="T955" s="2" t="str">
        <f t="shared" si="301"/>
        <v>kai</v>
      </c>
      <c r="U955" s="2">
        <f t="shared" si="302"/>
        <v>1010000</v>
      </c>
      <c r="V955" s="2">
        <f t="shared" si="303"/>
        <v>1512</v>
      </c>
      <c r="W955" s="2">
        <f t="shared" si="304"/>
        <v>161.6</v>
      </c>
      <c r="X955" s="2" t="str">
        <f t="shared" si="305"/>
        <v/>
      </c>
      <c r="Y955" s="6">
        <f t="shared" si="306"/>
        <v>1020000</v>
      </c>
      <c r="Z955" s="6">
        <f t="shared" si="307"/>
        <v>0</v>
      </c>
      <c r="AA955" s="4">
        <f>SUM(P955:$P$1480)+$Z$25</f>
        <v>1180000</v>
      </c>
      <c r="AB955" s="4">
        <f>SUM(V955:$W$1480)</f>
        <v>309816.00000000012</v>
      </c>
      <c r="AC955" s="4">
        <f t="shared" si="308"/>
        <v>160000</v>
      </c>
    </row>
    <row r="956" spans="1:29" x14ac:dyDescent="0.15">
      <c r="A956" s="22">
        <v>4</v>
      </c>
      <c r="B956" s="1">
        <v>41726</v>
      </c>
      <c r="C956">
        <v>200</v>
      </c>
      <c r="D956">
        <v>202</v>
      </c>
      <c r="E956">
        <v>199</v>
      </c>
      <c r="F956">
        <v>202</v>
      </c>
      <c r="G956">
        <v>115976100</v>
      </c>
      <c r="H956" s="2">
        <f t="shared" si="291"/>
        <v>23427172200</v>
      </c>
      <c r="I956">
        <f t="shared" si="292"/>
        <v>1</v>
      </c>
      <c r="J956" t="str">
        <f t="shared" si="293"/>
        <v>高値超、安値超</v>
      </c>
      <c r="L956">
        <f t="shared" si="294"/>
        <v>-1</v>
      </c>
      <c r="M956">
        <f t="shared" si="295"/>
        <v>-1</v>
      </c>
      <c r="N956">
        <f t="shared" si="296"/>
        <v>1</v>
      </c>
      <c r="O956" s="2">
        <f t="shared" si="290"/>
        <v>5000</v>
      </c>
      <c r="P956" s="2">
        <f t="shared" si="297"/>
        <v>-5000</v>
      </c>
      <c r="Q956" s="2">
        <f t="shared" si="298"/>
        <v>1005000</v>
      </c>
      <c r="R956" s="2" t="str">
        <f t="shared" si="299"/>
        <v>uri</v>
      </c>
      <c r="S956" s="2" t="str">
        <f t="shared" si="300"/>
        <v>kai</v>
      </c>
      <c r="T956" s="2" t="str">
        <f t="shared" si="301"/>
        <v>uri</v>
      </c>
      <c r="U956" s="2">
        <f t="shared" si="302"/>
        <v>1005000</v>
      </c>
      <c r="V956" s="2">
        <f t="shared" si="303"/>
        <v>1512</v>
      </c>
      <c r="W956" s="2" t="str">
        <f t="shared" si="304"/>
        <v/>
      </c>
      <c r="X956" s="2">
        <f t="shared" si="305"/>
        <v>160.80000000000001</v>
      </c>
      <c r="Y956" s="6">
        <f t="shared" si="306"/>
        <v>1010000</v>
      </c>
      <c r="Z956" s="6">
        <f t="shared" si="307"/>
        <v>0</v>
      </c>
      <c r="AA956" s="4">
        <f>SUM(P956:$P$1480)+$Z$25</f>
        <v>1170000</v>
      </c>
      <c r="AB956" s="4">
        <f>SUM(V956:$W$1480)</f>
        <v>308142.40000000002</v>
      </c>
      <c r="AC956" s="4">
        <f t="shared" si="308"/>
        <v>160000</v>
      </c>
    </row>
    <row r="957" spans="1:29" x14ac:dyDescent="0.15">
      <c r="A957" s="22">
        <v>4</v>
      </c>
      <c r="B957" s="1">
        <v>41725</v>
      </c>
      <c r="C957">
        <v>199</v>
      </c>
      <c r="D957">
        <v>201</v>
      </c>
      <c r="E957">
        <v>197</v>
      </c>
      <c r="F957">
        <v>201</v>
      </c>
      <c r="G957">
        <v>105312000</v>
      </c>
      <c r="H957" s="2">
        <f t="shared" si="291"/>
        <v>21167712000</v>
      </c>
      <c r="I957">
        <f t="shared" si="292"/>
        <v>-2</v>
      </c>
      <c r="J957" t="str">
        <f t="shared" si="293"/>
        <v>高値割、安値割</v>
      </c>
      <c r="L957">
        <f t="shared" si="294"/>
        <v>-2</v>
      </c>
      <c r="M957">
        <f t="shared" si="295"/>
        <v>-2</v>
      </c>
      <c r="N957">
        <f t="shared" si="296"/>
        <v>2</v>
      </c>
      <c r="O957" s="2">
        <f t="shared" si="290"/>
        <v>5000</v>
      </c>
      <c r="P957" s="2">
        <f t="shared" si="297"/>
        <v>-10000</v>
      </c>
      <c r="Q957" s="2">
        <f t="shared" si="298"/>
        <v>1015000</v>
      </c>
      <c r="R957" s="2" t="str">
        <f t="shared" si="299"/>
        <v>kai</v>
      </c>
      <c r="S957" s="2" t="str">
        <f t="shared" si="300"/>
        <v>uri</v>
      </c>
      <c r="T957" s="2" t="str">
        <f t="shared" si="301"/>
        <v>kai</v>
      </c>
      <c r="U957" s="2" t="str">
        <f t="shared" si="302"/>
        <v/>
      </c>
      <c r="V957" s="2" t="str">
        <f t="shared" si="303"/>
        <v/>
      </c>
      <c r="W957" s="2">
        <f t="shared" si="304"/>
        <v>81.2</v>
      </c>
      <c r="X957" s="2" t="str">
        <f t="shared" si="305"/>
        <v/>
      </c>
      <c r="Y957" s="6">
        <f t="shared" si="306"/>
        <v>1005000</v>
      </c>
      <c r="Z957" s="6">
        <f t="shared" si="307"/>
        <v>0</v>
      </c>
      <c r="AA957" s="4">
        <f>SUM(P957:$P$1480)+$Z$25</f>
        <v>1175000</v>
      </c>
      <c r="AB957" s="4">
        <f>SUM(V957:$W$1480)</f>
        <v>306630.39999999997</v>
      </c>
      <c r="AC957" s="4">
        <f t="shared" si="308"/>
        <v>170000</v>
      </c>
    </row>
    <row r="958" spans="1:29" x14ac:dyDescent="0.15">
      <c r="A958" s="22">
        <v>4</v>
      </c>
      <c r="B958" s="1">
        <v>41724</v>
      </c>
      <c r="C958">
        <v>203</v>
      </c>
      <c r="D958">
        <v>205</v>
      </c>
      <c r="E958">
        <v>201</v>
      </c>
      <c r="F958">
        <v>203</v>
      </c>
      <c r="G958">
        <v>131030400</v>
      </c>
      <c r="H958" s="2">
        <f t="shared" si="291"/>
        <v>26599171200</v>
      </c>
      <c r="I958">
        <f t="shared" si="292"/>
        <v>1</v>
      </c>
      <c r="J958" t="str">
        <f t="shared" si="293"/>
        <v>高値超、安値超</v>
      </c>
      <c r="L958">
        <f t="shared" si="294"/>
        <v>1</v>
      </c>
      <c r="M958">
        <f t="shared" si="295"/>
        <v>1</v>
      </c>
      <c r="N958">
        <f t="shared" si="296"/>
        <v>1</v>
      </c>
      <c r="O958" s="2">
        <f t="shared" si="290"/>
        <v>5000</v>
      </c>
      <c r="P958" s="2">
        <f t="shared" si="297"/>
        <v>5000</v>
      </c>
      <c r="Q958" s="2">
        <f t="shared" si="298"/>
        <v>1010000</v>
      </c>
      <c r="R958" s="2" t="str">
        <f t="shared" si="299"/>
        <v>kai</v>
      </c>
      <c r="S958" s="2" t="str">
        <f t="shared" si="300"/>
        <v>kai</v>
      </c>
      <c r="T958" s="2" t="str">
        <f t="shared" si="301"/>
        <v>kai</v>
      </c>
      <c r="U958" s="2" t="str">
        <f t="shared" si="302"/>
        <v/>
      </c>
      <c r="V958" s="2" t="str">
        <f t="shared" si="303"/>
        <v/>
      </c>
      <c r="W958" s="2">
        <f t="shared" si="304"/>
        <v>80.8</v>
      </c>
      <c r="X958" s="2" t="str">
        <f t="shared" si="305"/>
        <v/>
      </c>
      <c r="Y958" s="6">
        <f t="shared" si="306"/>
        <v>1015000</v>
      </c>
      <c r="Z958" s="6">
        <f t="shared" si="307"/>
        <v>0</v>
      </c>
      <c r="AA958" s="4">
        <f>SUM(P958:$P$1480)+$Z$25</f>
        <v>1185000</v>
      </c>
      <c r="AB958" s="4">
        <f>SUM(V958:$W$1480)</f>
        <v>306549.2</v>
      </c>
      <c r="AC958" s="4">
        <f t="shared" si="308"/>
        <v>170000</v>
      </c>
    </row>
    <row r="959" spans="1:29" x14ac:dyDescent="0.15">
      <c r="A959" s="22">
        <v>4</v>
      </c>
      <c r="B959" s="1">
        <v>41723</v>
      </c>
      <c r="C959">
        <v>201</v>
      </c>
      <c r="D959">
        <v>204</v>
      </c>
      <c r="E959">
        <v>199</v>
      </c>
      <c r="F959">
        <v>202</v>
      </c>
      <c r="G959">
        <v>129504700</v>
      </c>
      <c r="H959" s="2">
        <f t="shared" si="291"/>
        <v>26159949400</v>
      </c>
      <c r="I959">
        <f t="shared" si="292"/>
        <v>1</v>
      </c>
      <c r="J959" t="str">
        <f t="shared" si="293"/>
        <v/>
      </c>
      <c r="L959">
        <f t="shared" si="294"/>
        <v>1</v>
      </c>
      <c r="M959">
        <f t="shared" si="295"/>
        <v>1</v>
      </c>
      <c r="N959">
        <f t="shared" si="296"/>
        <v>1</v>
      </c>
      <c r="O959" s="2">
        <f t="shared" si="290"/>
        <v>5000</v>
      </c>
      <c r="P959" s="2">
        <f t="shared" si="297"/>
        <v>5000</v>
      </c>
      <c r="Q959" s="2">
        <f t="shared" si="298"/>
        <v>1005000</v>
      </c>
      <c r="R959" s="2" t="str">
        <f t="shared" si="299"/>
        <v>kai</v>
      </c>
      <c r="S959" s="2" t="str">
        <f t="shared" si="300"/>
        <v>kai</v>
      </c>
      <c r="T959" s="2" t="str">
        <f t="shared" si="301"/>
        <v>kai</v>
      </c>
      <c r="U959" s="2">
        <f t="shared" si="302"/>
        <v>1005000</v>
      </c>
      <c r="V959" s="2">
        <f t="shared" si="303"/>
        <v>1512</v>
      </c>
      <c r="W959" s="2">
        <f t="shared" si="304"/>
        <v>160.80000000000001</v>
      </c>
      <c r="X959" s="2" t="str">
        <f t="shared" si="305"/>
        <v/>
      </c>
      <c r="Y959" s="6">
        <f t="shared" si="306"/>
        <v>1010000</v>
      </c>
      <c r="Z959" s="6">
        <f t="shared" si="307"/>
        <v>0</v>
      </c>
      <c r="AA959" s="4">
        <f>SUM(P959:$P$1480)+$Z$25</f>
        <v>1180000</v>
      </c>
      <c r="AB959" s="4">
        <f>SUM(V959:$W$1480)</f>
        <v>306468.39999999997</v>
      </c>
      <c r="AC959" s="4">
        <f t="shared" si="308"/>
        <v>170000</v>
      </c>
    </row>
    <row r="960" spans="1:29" x14ac:dyDescent="0.15">
      <c r="A960" s="22">
        <v>4</v>
      </c>
      <c r="B960" s="1">
        <v>41722</v>
      </c>
      <c r="C960">
        <v>202</v>
      </c>
      <c r="D960">
        <v>203</v>
      </c>
      <c r="E960">
        <v>200</v>
      </c>
      <c r="F960">
        <v>201</v>
      </c>
      <c r="G960">
        <v>87207900</v>
      </c>
      <c r="H960" s="2">
        <f t="shared" si="291"/>
        <v>17528787900</v>
      </c>
      <c r="I960">
        <f t="shared" si="292"/>
        <v>0</v>
      </c>
      <c r="J960" t="str">
        <f t="shared" si="293"/>
        <v/>
      </c>
      <c r="L960">
        <f t="shared" si="294"/>
        <v>0</v>
      </c>
      <c r="M960">
        <f t="shared" si="295"/>
        <v>0</v>
      </c>
      <c r="N960">
        <f t="shared" si="296"/>
        <v>0</v>
      </c>
      <c r="O960" s="2">
        <f t="shared" si="290"/>
        <v>5000</v>
      </c>
      <c r="P960" s="2">
        <f t="shared" si="297"/>
        <v>0</v>
      </c>
      <c r="Q960" s="2">
        <f t="shared" si="298"/>
        <v>1005000</v>
      </c>
      <c r="R960" s="2" t="str">
        <f t="shared" si="299"/>
        <v>uri</v>
      </c>
      <c r="S960" s="2" t="str">
        <f t="shared" si="300"/>
        <v>kai</v>
      </c>
      <c r="T960" s="2" t="str">
        <f t="shared" si="301"/>
        <v>uri</v>
      </c>
      <c r="U960" s="2" t="str">
        <f t="shared" si="302"/>
        <v/>
      </c>
      <c r="V960" s="2" t="str">
        <f t="shared" si="303"/>
        <v/>
      </c>
      <c r="W960" s="2" t="str">
        <f t="shared" si="304"/>
        <v/>
      </c>
      <c r="X960" s="2">
        <f t="shared" si="305"/>
        <v>80.400000000000006</v>
      </c>
      <c r="Y960" s="6">
        <f t="shared" si="306"/>
        <v>1005000</v>
      </c>
      <c r="Z960" s="6">
        <f t="shared" si="307"/>
        <v>0</v>
      </c>
      <c r="AA960" s="4">
        <f>SUM(P960:$P$1480)+$Z$25</f>
        <v>1175000</v>
      </c>
      <c r="AB960" s="4">
        <f>SUM(V960:$W$1480)</f>
        <v>304795.60000000003</v>
      </c>
      <c r="AC960" s="4">
        <f t="shared" si="308"/>
        <v>170000</v>
      </c>
    </row>
    <row r="961" spans="1:29" x14ac:dyDescent="0.15">
      <c r="A961" s="22">
        <v>4</v>
      </c>
      <c r="B961" s="1">
        <v>41718</v>
      </c>
      <c r="C961">
        <v>203</v>
      </c>
      <c r="D961">
        <v>204</v>
      </c>
      <c r="E961">
        <v>200</v>
      </c>
      <c r="F961">
        <v>201</v>
      </c>
      <c r="G961">
        <v>111785700</v>
      </c>
      <c r="H961" s="2">
        <f t="shared" si="291"/>
        <v>22468925700</v>
      </c>
      <c r="I961">
        <f t="shared" si="292"/>
        <v>-2</v>
      </c>
      <c r="J961" t="str">
        <f t="shared" si="293"/>
        <v>高値割、安値割</v>
      </c>
      <c r="L961">
        <f t="shared" si="294"/>
        <v>2</v>
      </c>
      <c r="M961">
        <f t="shared" si="295"/>
        <v>2</v>
      </c>
      <c r="N961">
        <f t="shared" si="296"/>
        <v>-2</v>
      </c>
      <c r="O961" s="2">
        <f t="shared" si="290"/>
        <v>5000</v>
      </c>
      <c r="P961" s="2">
        <f t="shared" si="297"/>
        <v>10000</v>
      </c>
      <c r="Q961" s="2">
        <f t="shared" si="298"/>
        <v>1015000</v>
      </c>
      <c r="R961" s="2" t="str">
        <f t="shared" si="299"/>
        <v>uri</v>
      </c>
      <c r="S961" s="2" t="str">
        <f t="shared" si="300"/>
        <v>kai</v>
      </c>
      <c r="T961" s="2" t="str">
        <f t="shared" si="301"/>
        <v>uri</v>
      </c>
      <c r="U961" s="2">
        <f t="shared" si="302"/>
        <v>1015000</v>
      </c>
      <c r="V961" s="2">
        <f t="shared" si="303"/>
        <v>1512</v>
      </c>
      <c r="W961" s="2" t="str">
        <f t="shared" si="304"/>
        <v/>
      </c>
      <c r="X961" s="2">
        <f t="shared" si="305"/>
        <v>162.4</v>
      </c>
      <c r="Y961" s="6">
        <f t="shared" si="306"/>
        <v>1005000</v>
      </c>
      <c r="Z961" s="6">
        <f t="shared" si="307"/>
        <v>0</v>
      </c>
      <c r="AA961" s="4">
        <f>SUM(P961:$P$1480)+$Z$25</f>
        <v>1175000</v>
      </c>
      <c r="AB961" s="4">
        <f>SUM(V961:$W$1480)</f>
        <v>304795.60000000003</v>
      </c>
      <c r="AC961" s="4">
        <f t="shared" si="308"/>
        <v>170000</v>
      </c>
    </row>
    <row r="962" spans="1:29" x14ac:dyDescent="0.15">
      <c r="A962" s="22">
        <v>4</v>
      </c>
      <c r="B962" s="1">
        <v>41717</v>
      </c>
      <c r="C962">
        <v>203</v>
      </c>
      <c r="D962">
        <v>205</v>
      </c>
      <c r="E962">
        <v>201</v>
      </c>
      <c r="F962">
        <v>203</v>
      </c>
      <c r="G962">
        <v>99357300</v>
      </c>
      <c r="H962" s="2">
        <f t="shared" si="291"/>
        <v>20169531900</v>
      </c>
      <c r="I962">
        <f t="shared" si="292"/>
        <v>0</v>
      </c>
      <c r="J962" t="str">
        <f t="shared" si="293"/>
        <v>高値割、安値割</v>
      </c>
      <c r="L962">
        <f t="shared" si="294"/>
        <v>0</v>
      </c>
      <c r="M962">
        <f t="shared" si="295"/>
        <v>0</v>
      </c>
      <c r="N962">
        <f t="shared" si="296"/>
        <v>0</v>
      </c>
      <c r="O962" s="2">
        <f t="shared" si="290"/>
        <v>5000</v>
      </c>
      <c r="P962" s="2">
        <f t="shared" si="297"/>
        <v>0</v>
      </c>
      <c r="Q962" s="2">
        <f t="shared" si="298"/>
        <v>1015000</v>
      </c>
      <c r="R962" s="2" t="str">
        <f t="shared" si="299"/>
        <v>kai</v>
      </c>
      <c r="S962" s="2" t="str">
        <f t="shared" si="300"/>
        <v>uri</v>
      </c>
      <c r="T962" s="2" t="str">
        <f t="shared" si="301"/>
        <v>kai</v>
      </c>
      <c r="U962" s="2" t="str">
        <f t="shared" si="302"/>
        <v/>
      </c>
      <c r="V962" s="2" t="str">
        <f t="shared" si="303"/>
        <v/>
      </c>
      <c r="W962" s="2">
        <f t="shared" si="304"/>
        <v>81.2</v>
      </c>
      <c r="X962" s="2" t="str">
        <f t="shared" si="305"/>
        <v/>
      </c>
      <c r="Y962" s="6">
        <f t="shared" si="306"/>
        <v>1015000</v>
      </c>
      <c r="Z962" s="6">
        <f t="shared" si="307"/>
        <v>0</v>
      </c>
      <c r="AA962" s="4">
        <f>SUM(P962:$P$1480)+$Z$25</f>
        <v>1165000</v>
      </c>
      <c r="AB962" s="4">
        <f>SUM(V962:$W$1480)</f>
        <v>303283.59999999998</v>
      </c>
      <c r="AC962" s="4">
        <f t="shared" si="308"/>
        <v>150000</v>
      </c>
    </row>
    <row r="963" spans="1:29" x14ac:dyDescent="0.15">
      <c r="A963" s="22">
        <v>4</v>
      </c>
      <c r="B963" s="1">
        <v>41716</v>
      </c>
      <c r="C963">
        <v>205</v>
      </c>
      <c r="D963">
        <v>206</v>
      </c>
      <c r="E963">
        <v>202</v>
      </c>
      <c r="F963">
        <v>203</v>
      </c>
      <c r="G963">
        <v>76988700</v>
      </c>
      <c r="H963" s="2">
        <f t="shared" si="291"/>
        <v>15628706100</v>
      </c>
      <c r="I963">
        <f t="shared" si="292"/>
        <v>0</v>
      </c>
      <c r="J963" t="str">
        <f t="shared" si="293"/>
        <v>高値超、安値超</v>
      </c>
      <c r="L963">
        <f t="shared" si="294"/>
        <v>0</v>
      </c>
      <c r="M963">
        <f t="shared" si="295"/>
        <v>0</v>
      </c>
      <c r="N963">
        <f t="shared" si="296"/>
        <v>0</v>
      </c>
      <c r="O963" s="2">
        <f t="shared" si="290"/>
        <v>5000</v>
      </c>
      <c r="P963" s="2">
        <f t="shared" si="297"/>
        <v>0</v>
      </c>
      <c r="Q963" s="2">
        <f t="shared" si="298"/>
        <v>1015000</v>
      </c>
      <c r="R963" s="2" t="str">
        <f t="shared" si="299"/>
        <v>kai</v>
      </c>
      <c r="S963" s="2" t="str">
        <f t="shared" si="300"/>
        <v>kai</v>
      </c>
      <c r="T963" s="2" t="str">
        <f t="shared" si="301"/>
        <v>kai</v>
      </c>
      <c r="U963" s="2">
        <f t="shared" si="302"/>
        <v>1015000</v>
      </c>
      <c r="V963" s="2">
        <f t="shared" si="303"/>
        <v>1512</v>
      </c>
      <c r="W963" s="2">
        <f t="shared" si="304"/>
        <v>162.4</v>
      </c>
      <c r="X963" s="2" t="str">
        <f t="shared" si="305"/>
        <v/>
      </c>
      <c r="Y963" s="6">
        <f t="shared" si="306"/>
        <v>1015000</v>
      </c>
      <c r="Z963" s="6">
        <f t="shared" si="307"/>
        <v>0</v>
      </c>
      <c r="AA963" s="4">
        <f>SUM(P963:$P$1480)+$Z$25</f>
        <v>1165000</v>
      </c>
      <c r="AB963" s="4">
        <f>SUM(V963:$W$1480)</f>
        <v>303202.39999999997</v>
      </c>
      <c r="AC963" s="4">
        <f t="shared" si="308"/>
        <v>150000</v>
      </c>
    </row>
    <row r="964" spans="1:29" x14ac:dyDescent="0.15">
      <c r="A964" s="22">
        <v>4</v>
      </c>
      <c r="B964" s="1">
        <v>41715</v>
      </c>
      <c r="C964">
        <v>201</v>
      </c>
      <c r="D964">
        <v>203</v>
      </c>
      <c r="E964">
        <v>201</v>
      </c>
      <c r="F964">
        <v>203</v>
      </c>
      <c r="G964">
        <v>141381000</v>
      </c>
      <c r="H964" s="2">
        <f t="shared" si="291"/>
        <v>28700343000</v>
      </c>
      <c r="I964">
        <f t="shared" si="292"/>
        <v>1</v>
      </c>
      <c r="J964" t="str">
        <f t="shared" si="293"/>
        <v/>
      </c>
      <c r="L964">
        <f t="shared" si="294"/>
        <v>-1</v>
      </c>
      <c r="M964">
        <f t="shared" si="295"/>
        <v>-1</v>
      </c>
      <c r="N964">
        <f t="shared" si="296"/>
        <v>1</v>
      </c>
      <c r="O964" s="2">
        <f t="shared" si="290"/>
        <v>5000</v>
      </c>
      <c r="P964" s="2">
        <f t="shared" si="297"/>
        <v>-5000</v>
      </c>
      <c r="Q964" s="2">
        <f t="shared" si="298"/>
        <v>1010000</v>
      </c>
      <c r="R964" s="2" t="str">
        <f t="shared" si="299"/>
        <v>uri</v>
      </c>
      <c r="S964" s="2" t="str">
        <f t="shared" si="300"/>
        <v>kai</v>
      </c>
      <c r="T964" s="2" t="str">
        <f t="shared" si="301"/>
        <v>uri</v>
      </c>
      <c r="U964" s="2" t="str">
        <f t="shared" si="302"/>
        <v/>
      </c>
      <c r="V964" s="2" t="str">
        <f t="shared" si="303"/>
        <v/>
      </c>
      <c r="W964" s="2" t="str">
        <f t="shared" si="304"/>
        <v/>
      </c>
      <c r="X964" s="2">
        <f t="shared" si="305"/>
        <v>80.8</v>
      </c>
      <c r="Y964" s="6">
        <f t="shared" si="306"/>
        <v>1015000</v>
      </c>
      <c r="Z964" s="6">
        <f t="shared" si="307"/>
        <v>0</v>
      </c>
      <c r="AA964" s="4">
        <f>SUM(P964:$P$1480)+$Z$25</f>
        <v>1165000</v>
      </c>
      <c r="AB964" s="4">
        <f>SUM(V964:$W$1480)</f>
        <v>301527.99999999994</v>
      </c>
      <c r="AC964" s="4">
        <f t="shared" si="308"/>
        <v>150000</v>
      </c>
    </row>
    <row r="965" spans="1:29" x14ac:dyDescent="0.15">
      <c r="A965" s="22">
        <v>4</v>
      </c>
      <c r="B965" s="1">
        <v>41712</v>
      </c>
      <c r="C965">
        <v>202</v>
      </c>
      <c r="D965">
        <v>203</v>
      </c>
      <c r="E965">
        <v>200</v>
      </c>
      <c r="F965">
        <v>202</v>
      </c>
      <c r="G965">
        <v>214412500</v>
      </c>
      <c r="H965" s="2">
        <f t="shared" si="291"/>
        <v>43311325000</v>
      </c>
      <c r="I965">
        <f t="shared" si="292"/>
        <v>-3</v>
      </c>
      <c r="J965" t="str">
        <f t="shared" si="293"/>
        <v>高値割、安値割</v>
      </c>
      <c r="L965">
        <f t="shared" si="294"/>
        <v>3</v>
      </c>
      <c r="M965">
        <f t="shared" si="295"/>
        <v>3</v>
      </c>
      <c r="N965">
        <f t="shared" si="296"/>
        <v>-3</v>
      </c>
      <c r="O965" s="2">
        <f t="shared" si="290"/>
        <v>5000</v>
      </c>
      <c r="P965" s="2">
        <f t="shared" si="297"/>
        <v>15000</v>
      </c>
      <c r="Q965" s="2">
        <f t="shared" si="298"/>
        <v>1025000</v>
      </c>
      <c r="R965" s="2" t="str">
        <f t="shared" si="299"/>
        <v>uri</v>
      </c>
      <c r="S965" s="2" t="str">
        <f t="shared" si="300"/>
        <v>kai</v>
      </c>
      <c r="T965" s="2" t="str">
        <f t="shared" si="301"/>
        <v>uri</v>
      </c>
      <c r="U965" s="2" t="str">
        <f t="shared" si="302"/>
        <v/>
      </c>
      <c r="V965" s="2" t="str">
        <f t="shared" si="303"/>
        <v/>
      </c>
      <c r="W965" s="2" t="str">
        <f t="shared" si="304"/>
        <v/>
      </c>
      <c r="X965" s="2">
        <f t="shared" si="305"/>
        <v>82</v>
      </c>
      <c r="Y965" s="6">
        <f t="shared" si="306"/>
        <v>1010000</v>
      </c>
      <c r="Z965" s="6">
        <f t="shared" si="307"/>
        <v>0</v>
      </c>
      <c r="AA965" s="4">
        <f>SUM(P965:$P$1480)+$Z$25</f>
        <v>1170000</v>
      </c>
      <c r="AB965" s="4">
        <f>SUM(V965:$W$1480)</f>
        <v>301527.99999999994</v>
      </c>
      <c r="AC965" s="4">
        <f t="shared" si="308"/>
        <v>160000</v>
      </c>
    </row>
    <row r="966" spans="1:29" x14ac:dyDescent="0.15">
      <c r="A966" s="22">
        <v>4</v>
      </c>
      <c r="B966" s="1">
        <v>41711</v>
      </c>
      <c r="C966">
        <v>207</v>
      </c>
      <c r="D966">
        <v>207</v>
      </c>
      <c r="E966">
        <v>205</v>
      </c>
      <c r="F966">
        <v>205</v>
      </c>
      <c r="G966">
        <v>91440900</v>
      </c>
      <c r="H966" s="2">
        <f t="shared" si="291"/>
        <v>18745384500</v>
      </c>
      <c r="I966">
        <f t="shared" si="292"/>
        <v>-2</v>
      </c>
      <c r="J966" t="str">
        <f t="shared" si="293"/>
        <v>高値割、安値割</v>
      </c>
      <c r="L966">
        <f t="shared" si="294"/>
        <v>2</v>
      </c>
      <c r="M966">
        <f t="shared" si="295"/>
        <v>2</v>
      </c>
      <c r="N966">
        <f t="shared" si="296"/>
        <v>-2</v>
      </c>
      <c r="O966" s="2">
        <f t="shared" si="290"/>
        <v>5000</v>
      </c>
      <c r="P966" s="2">
        <f t="shared" si="297"/>
        <v>10000</v>
      </c>
      <c r="Q966" s="2">
        <f t="shared" si="298"/>
        <v>1035000</v>
      </c>
      <c r="R966" s="2" t="str">
        <f t="shared" si="299"/>
        <v>uri</v>
      </c>
      <c r="S966" s="2" t="str">
        <f t="shared" si="300"/>
        <v>kai</v>
      </c>
      <c r="T966" s="2" t="str">
        <f t="shared" si="301"/>
        <v>uri</v>
      </c>
      <c r="U966" s="2">
        <f t="shared" si="302"/>
        <v>1035000</v>
      </c>
      <c r="V966" s="2">
        <f t="shared" si="303"/>
        <v>1512</v>
      </c>
      <c r="W966" s="2" t="str">
        <f t="shared" si="304"/>
        <v/>
      </c>
      <c r="X966" s="2">
        <f t="shared" si="305"/>
        <v>165.6</v>
      </c>
      <c r="Y966" s="6">
        <f t="shared" si="306"/>
        <v>1025000</v>
      </c>
      <c r="Z966" s="6">
        <f t="shared" si="307"/>
        <v>0</v>
      </c>
      <c r="AA966" s="4">
        <f>SUM(P966:$P$1480)+$Z$25</f>
        <v>1155000</v>
      </c>
      <c r="AB966" s="4">
        <f>SUM(V966:$W$1480)</f>
        <v>301527.99999999994</v>
      </c>
      <c r="AC966" s="4">
        <f t="shared" si="308"/>
        <v>130000</v>
      </c>
    </row>
    <row r="967" spans="1:29" x14ac:dyDescent="0.15">
      <c r="A967" s="22">
        <v>4</v>
      </c>
      <c r="B967" s="1">
        <v>41710</v>
      </c>
      <c r="C967">
        <v>208</v>
      </c>
      <c r="D967">
        <v>208</v>
      </c>
      <c r="E967">
        <v>206</v>
      </c>
      <c r="F967">
        <v>207</v>
      </c>
      <c r="G967">
        <v>87918600</v>
      </c>
      <c r="H967" s="2">
        <f t="shared" si="291"/>
        <v>18199150200</v>
      </c>
      <c r="I967">
        <f t="shared" si="292"/>
        <v>-1</v>
      </c>
      <c r="J967" t="str">
        <f t="shared" si="293"/>
        <v>高値割、安値割</v>
      </c>
      <c r="L967">
        <f t="shared" si="294"/>
        <v>-1</v>
      </c>
      <c r="M967">
        <f t="shared" si="295"/>
        <v>-1</v>
      </c>
      <c r="N967">
        <f t="shared" si="296"/>
        <v>-1</v>
      </c>
      <c r="O967" s="2">
        <f t="shared" si="290"/>
        <v>5000</v>
      </c>
      <c r="P967" s="2">
        <f t="shared" si="297"/>
        <v>-5000</v>
      </c>
      <c r="Q967" s="2">
        <f t="shared" si="298"/>
        <v>1040000</v>
      </c>
      <c r="R967" s="2" t="str">
        <f t="shared" si="299"/>
        <v>kai</v>
      </c>
      <c r="S967" s="2" t="str">
        <f t="shared" si="300"/>
        <v>kai</v>
      </c>
      <c r="T967" s="2" t="str">
        <f t="shared" si="301"/>
        <v>kai</v>
      </c>
      <c r="U967" s="2">
        <f t="shared" si="302"/>
        <v>1040000</v>
      </c>
      <c r="V967" s="2">
        <f t="shared" si="303"/>
        <v>1512</v>
      </c>
      <c r="W967" s="2">
        <f t="shared" si="304"/>
        <v>166.4</v>
      </c>
      <c r="X967" s="2" t="str">
        <f t="shared" si="305"/>
        <v/>
      </c>
      <c r="Y967" s="6">
        <f t="shared" si="306"/>
        <v>1035000</v>
      </c>
      <c r="Z967" s="6">
        <f t="shared" si="307"/>
        <v>0</v>
      </c>
      <c r="AA967" s="4">
        <f>SUM(P967:$P$1480)+$Z$25</f>
        <v>1145000</v>
      </c>
      <c r="AB967" s="4">
        <f>SUM(V967:$W$1480)</f>
        <v>300015.99999999988</v>
      </c>
      <c r="AC967" s="4">
        <f t="shared" si="308"/>
        <v>110000</v>
      </c>
    </row>
    <row r="968" spans="1:29" x14ac:dyDescent="0.15">
      <c r="A968" s="22">
        <v>4</v>
      </c>
      <c r="B968" s="1">
        <v>41709</v>
      </c>
      <c r="C968">
        <v>208</v>
      </c>
      <c r="D968">
        <v>210</v>
      </c>
      <c r="E968">
        <v>208</v>
      </c>
      <c r="F968">
        <v>208</v>
      </c>
      <c r="G968">
        <v>95458500</v>
      </c>
      <c r="H968" s="2">
        <f t="shared" si="291"/>
        <v>19855368000</v>
      </c>
      <c r="I968">
        <f t="shared" si="292"/>
        <v>-1</v>
      </c>
      <c r="J968" t="str">
        <f t="shared" si="293"/>
        <v/>
      </c>
      <c r="L968">
        <f t="shared" si="294"/>
        <v>1</v>
      </c>
      <c r="M968">
        <f t="shared" si="295"/>
        <v>1</v>
      </c>
      <c r="N968">
        <f t="shared" si="296"/>
        <v>-1</v>
      </c>
      <c r="O968" s="2">
        <f t="shared" si="290"/>
        <v>5000</v>
      </c>
      <c r="P968" s="2">
        <f t="shared" si="297"/>
        <v>5000</v>
      </c>
      <c r="Q968" s="2">
        <f t="shared" si="298"/>
        <v>1045000</v>
      </c>
      <c r="R968" s="2" t="str">
        <f t="shared" si="299"/>
        <v>uri</v>
      </c>
      <c r="S968" s="2" t="str">
        <f t="shared" si="300"/>
        <v>kai</v>
      </c>
      <c r="T968" s="2" t="str">
        <f t="shared" si="301"/>
        <v>uri</v>
      </c>
      <c r="U968" s="2">
        <f t="shared" si="302"/>
        <v>1045000</v>
      </c>
      <c r="V968" s="2">
        <f t="shared" si="303"/>
        <v>1512</v>
      </c>
      <c r="W968" s="2" t="str">
        <f t="shared" si="304"/>
        <v/>
      </c>
      <c r="X968" s="2">
        <f t="shared" si="305"/>
        <v>167.2</v>
      </c>
      <c r="Y968" s="6">
        <f t="shared" si="306"/>
        <v>1040000</v>
      </c>
      <c r="Z968" s="6">
        <f t="shared" si="307"/>
        <v>0</v>
      </c>
      <c r="AA968" s="4">
        <f>SUM(P968:$P$1480)+$Z$25</f>
        <v>1150000</v>
      </c>
      <c r="AB968" s="4">
        <f>SUM(V968:$W$1480)</f>
        <v>298337.59999999992</v>
      </c>
      <c r="AC968" s="4">
        <f t="shared" si="308"/>
        <v>110000</v>
      </c>
    </row>
    <row r="969" spans="1:29" x14ac:dyDescent="0.15">
      <c r="A969" s="22">
        <v>4</v>
      </c>
      <c r="B969" s="1">
        <v>41708</v>
      </c>
      <c r="C969">
        <v>211</v>
      </c>
      <c r="D969">
        <v>211</v>
      </c>
      <c r="E969">
        <v>208</v>
      </c>
      <c r="F969">
        <v>209</v>
      </c>
      <c r="G969">
        <v>95365400</v>
      </c>
      <c r="H969" s="2">
        <f t="shared" si="291"/>
        <v>19931368600</v>
      </c>
      <c r="I969">
        <f t="shared" si="292"/>
        <v>-2</v>
      </c>
      <c r="J969" t="str">
        <f t="shared" si="293"/>
        <v>高値割、安値割</v>
      </c>
      <c r="L969">
        <f t="shared" si="294"/>
        <v>-2</v>
      </c>
      <c r="M969">
        <f t="shared" si="295"/>
        <v>-2</v>
      </c>
      <c r="N969">
        <f t="shared" si="296"/>
        <v>2</v>
      </c>
      <c r="O969" s="2">
        <f t="shared" si="290"/>
        <v>5000</v>
      </c>
      <c r="P969" s="2">
        <f t="shared" si="297"/>
        <v>-10000</v>
      </c>
      <c r="Q969" s="2">
        <f t="shared" si="298"/>
        <v>1055000</v>
      </c>
      <c r="R969" s="2" t="str">
        <f t="shared" si="299"/>
        <v>kai</v>
      </c>
      <c r="S969" s="2" t="str">
        <f t="shared" si="300"/>
        <v>uri</v>
      </c>
      <c r="T969" s="2" t="str">
        <f t="shared" si="301"/>
        <v>kai</v>
      </c>
      <c r="U969" s="2" t="str">
        <f t="shared" si="302"/>
        <v/>
      </c>
      <c r="V969" s="2" t="str">
        <f t="shared" si="303"/>
        <v/>
      </c>
      <c r="W969" s="2">
        <f t="shared" si="304"/>
        <v>84.4</v>
      </c>
      <c r="X969" s="2" t="str">
        <f t="shared" si="305"/>
        <v/>
      </c>
      <c r="Y969" s="6">
        <f t="shared" si="306"/>
        <v>1045000</v>
      </c>
      <c r="Z969" s="6">
        <f t="shared" si="307"/>
        <v>0</v>
      </c>
      <c r="AA969" s="4">
        <f>SUM(P969:$P$1480)+$Z$25</f>
        <v>1145000</v>
      </c>
      <c r="AB969" s="4">
        <f>SUM(V969:$W$1480)</f>
        <v>296825.59999999992</v>
      </c>
      <c r="AC969" s="4">
        <f t="shared" si="308"/>
        <v>100000</v>
      </c>
    </row>
    <row r="970" spans="1:29" x14ac:dyDescent="0.15">
      <c r="A970" s="22">
        <v>4</v>
      </c>
      <c r="B970" s="1">
        <v>41705</v>
      </c>
      <c r="C970">
        <v>212</v>
      </c>
      <c r="D970">
        <v>213</v>
      </c>
      <c r="E970">
        <v>210</v>
      </c>
      <c r="F970">
        <v>211</v>
      </c>
      <c r="G970">
        <v>81436900</v>
      </c>
      <c r="H970" s="2">
        <f t="shared" si="291"/>
        <v>17183185900</v>
      </c>
      <c r="I970">
        <f t="shared" si="292"/>
        <v>0</v>
      </c>
      <c r="J970" t="str">
        <f t="shared" si="293"/>
        <v>高値超、安値超</v>
      </c>
      <c r="L970">
        <f t="shared" si="294"/>
        <v>0</v>
      </c>
      <c r="M970">
        <f t="shared" si="295"/>
        <v>0</v>
      </c>
      <c r="N970">
        <f t="shared" si="296"/>
        <v>0</v>
      </c>
      <c r="O970" s="2">
        <f t="shared" si="290"/>
        <v>5000</v>
      </c>
      <c r="P970" s="2">
        <f t="shared" si="297"/>
        <v>0</v>
      </c>
      <c r="Q970" s="2">
        <f t="shared" si="298"/>
        <v>1055000</v>
      </c>
      <c r="R970" s="2" t="str">
        <f t="shared" si="299"/>
        <v>kai</v>
      </c>
      <c r="S970" s="2" t="str">
        <f t="shared" si="300"/>
        <v>uri</v>
      </c>
      <c r="T970" s="2" t="str">
        <f t="shared" si="301"/>
        <v>kai</v>
      </c>
      <c r="U970" s="2" t="str">
        <f t="shared" si="302"/>
        <v/>
      </c>
      <c r="V970" s="2" t="str">
        <f t="shared" si="303"/>
        <v/>
      </c>
      <c r="W970" s="2">
        <f t="shared" si="304"/>
        <v>84.4</v>
      </c>
      <c r="X970" s="2" t="str">
        <f t="shared" si="305"/>
        <v/>
      </c>
      <c r="Y970" s="6">
        <f t="shared" si="306"/>
        <v>1055000</v>
      </c>
      <c r="Z970" s="6">
        <f t="shared" si="307"/>
        <v>0</v>
      </c>
      <c r="AA970" s="4">
        <f>SUM(P970:$P$1480)+$Z$25</f>
        <v>1155000</v>
      </c>
      <c r="AB970" s="4">
        <f>SUM(V970:$W$1480)</f>
        <v>296741.1999999999</v>
      </c>
      <c r="AC970" s="4">
        <f t="shared" si="308"/>
        <v>100000</v>
      </c>
    </row>
    <row r="971" spans="1:29" x14ac:dyDescent="0.15">
      <c r="A971" s="22">
        <v>4</v>
      </c>
      <c r="B971" s="1">
        <v>41704</v>
      </c>
      <c r="C971">
        <v>208</v>
      </c>
      <c r="D971">
        <v>212</v>
      </c>
      <c r="E971">
        <v>208</v>
      </c>
      <c r="F971">
        <v>211</v>
      </c>
      <c r="G971">
        <v>115344200</v>
      </c>
      <c r="H971" s="2">
        <f t="shared" si="291"/>
        <v>24337626200</v>
      </c>
      <c r="I971">
        <f t="shared" si="292"/>
        <v>4</v>
      </c>
      <c r="J971" t="str">
        <f t="shared" si="293"/>
        <v>高値超、安値超</v>
      </c>
      <c r="L971">
        <f t="shared" si="294"/>
        <v>4</v>
      </c>
      <c r="M971">
        <f t="shared" si="295"/>
        <v>4</v>
      </c>
      <c r="N971">
        <f t="shared" si="296"/>
        <v>-4</v>
      </c>
      <c r="O971" s="2">
        <f t="shared" si="290"/>
        <v>5000</v>
      </c>
      <c r="P971" s="2">
        <f t="shared" si="297"/>
        <v>20000</v>
      </c>
      <c r="Q971" s="2">
        <f t="shared" si="298"/>
        <v>1035000</v>
      </c>
      <c r="R971" s="2" t="str">
        <f t="shared" si="299"/>
        <v>kai</v>
      </c>
      <c r="S971" s="2" t="str">
        <f t="shared" si="300"/>
        <v>uri</v>
      </c>
      <c r="T971" s="2" t="str">
        <f t="shared" si="301"/>
        <v>kai</v>
      </c>
      <c r="U971" s="2" t="str">
        <f t="shared" si="302"/>
        <v/>
      </c>
      <c r="V971" s="2" t="str">
        <f t="shared" si="303"/>
        <v/>
      </c>
      <c r="W971" s="2">
        <f t="shared" si="304"/>
        <v>82.8</v>
      </c>
      <c r="X971" s="2" t="str">
        <f t="shared" si="305"/>
        <v/>
      </c>
      <c r="Y971" s="6">
        <f t="shared" si="306"/>
        <v>1055000</v>
      </c>
      <c r="Z971" s="6">
        <f t="shared" si="307"/>
        <v>0</v>
      </c>
      <c r="AA971" s="4">
        <f>SUM(P971:$P$1480)+$Z$25</f>
        <v>1155000</v>
      </c>
      <c r="AB971" s="4">
        <f>SUM(V971:$W$1480)</f>
        <v>296656.8</v>
      </c>
      <c r="AC971" s="4">
        <f t="shared" si="308"/>
        <v>100000</v>
      </c>
    </row>
    <row r="972" spans="1:29" x14ac:dyDescent="0.15">
      <c r="A972" s="22">
        <v>4</v>
      </c>
      <c r="B972" s="1">
        <v>41703</v>
      </c>
      <c r="C972">
        <v>210</v>
      </c>
      <c r="D972">
        <v>211</v>
      </c>
      <c r="E972">
        <v>207</v>
      </c>
      <c r="F972">
        <v>207</v>
      </c>
      <c r="G972">
        <v>91385700</v>
      </c>
      <c r="H972" s="2">
        <f t="shared" si="291"/>
        <v>18916839900</v>
      </c>
      <c r="I972">
        <f t="shared" si="292"/>
        <v>0</v>
      </c>
      <c r="J972" t="str">
        <f t="shared" si="293"/>
        <v>高値超、安値超</v>
      </c>
      <c r="L972">
        <f t="shared" si="294"/>
        <v>0</v>
      </c>
      <c r="M972">
        <f t="shared" si="295"/>
        <v>0</v>
      </c>
      <c r="N972">
        <f t="shared" si="296"/>
        <v>0</v>
      </c>
      <c r="O972" s="2">
        <f t="shared" si="290"/>
        <v>5000</v>
      </c>
      <c r="P972" s="2">
        <f t="shared" si="297"/>
        <v>0</v>
      </c>
      <c r="Q972" s="2">
        <f t="shared" si="298"/>
        <v>1035000</v>
      </c>
      <c r="R972" s="2" t="str">
        <f t="shared" si="299"/>
        <v>kai</v>
      </c>
      <c r="S972" s="2" t="str">
        <f t="shared" si="300"/>
        <v>uri</v>
      </c>
      <c r="T972" s="2" t="str">
        <f t="shared" si="301"/>
        <v>kai</v>
      </c>
      <c r="U972" s="2">
        <f t="shared" si="302"/>
        <v>1035000</v>
      </c>
      <c r="V972" s="2">
        <f t="shared" si="303"/>
        <v>1512</v>
      </c>
      <c r="W972" s="2">
        <f t="shared" si="304"/>
        <v>165.6</v>
      </c>
      <c r="X972" s="2" t="str">
        <f t="shared" si="305"/>
        <v/>
      </c>
      <c r="Y972" s="6">
        <f t="shared" si="306"/>
        <v>1035000</v>
      </c>
      <c r="Z972" s="6">
        <f t="shared" si="307"/>
        <v>0</v>
      </c>
      <c r="AA972" s="4">
        <f>SUM(P972:$P$1480)+$Z$25</f>
        <v>1135000</v>
      </c>
      <c r="AB972" s="4">
        <f>SUM(V972:$W$1480)</f>
        <v>296573.99999999994</v>
      </c>
      <c r="AC972" s="4">
        <f t="shared" si="308"/>
        <v>100000</v>
      </c>
    </row>
    <row r="973" spans="1:29" x14ac:dyDescent="0.15">
      <c r="A973" s="22">
        <v>4</v>
      </c>
      <c r="B973" s="1">
        <v>41702</v>
      </c>
      <c r="C973">
        <v>207</v>
      </c>
      <c r="D973">
        <v>209</v>
      </c>
      <c r="E973">
        <v>206</v>
      </c>
      <c r="F973">
        <v>207</v>
      </c>
      <c r="G973">
        <v>83676400</v>
      </c>
      <c r="H973" s="2">
        <f t="shared" si="291"/>
        <v>17321014800</v>
      </c>
      <c r="I973">
        <f t="shared" si="292"/>
        <v>-1</v>
      </c>
      <c r="J973" t="str">
        <f t="shared" si="293"/>
        <v>高値超、安値超</v>
      </c>
      <c r="L973">
        <f t="shared" si="294"/>
        <v>1</v>
      </c>
      <c r="M973">
        <f t="shared" si="295"/>
        <v>1</v>
      </c>
      <c r="N973">
        <f t="shared" si="296"/>
        <v>-1</v>
      </c>
      <c r="O973" s="2">
        <f t="shared" si="290"/>
        <v>5000</v>
      </c>
      <c r="P973" s="2">
        <f t="shared" si="297"/>
        <v>5000</v>
      </c>
      <c r="Q973" s="2">
        <f t="shared" si="298"/>
        <v>1040000</v>
      </c>
      <c r="R973" s="2" t="str">
        <f t="shared" si="299"/>
        <v>uri</v>
      </c>
      <c r="S973" s="2" t="str">
        <f t="shared" si="300"/>
        <v>kai</v>
      </c>
      <c r="T973" s="2" t="str">
        <f t="shared" si="301"/>
        <v>uri</v>
      </c>
      <c r="U973" s="2" t="str">
        <f t="shared" si="302"/>
        <v/>
      </c>
      <c r="V973" s="2" t="str">
        <f t="shared" si="303"/>
        <v/>
      </c>
      <c r="W973" s="2" t="str">
        <f t="shared" si="304"/>
        <v/>
      </c>
      <c r="X973" s="2">
        <f t="shared" si="305"/>
        <v>83.2</v>
      </c>
      <c r="Y973" s="6">
        <f t="shared" si="306"/>
        <v>1035000</v>
      </c>
      <c r="Z973" s="6">
        <f t="shared" si="307"/>
        <v>0</v>
      </c>
      <c r="AA973" s="4">
        <f>SUM(P973:$P$1480)+$Z$25</f>
        <v>1135000</v>
      </c>
      <c r="AB973" s="4">
        <f>SUM(V973:$W$1480)</f>
        <v>294896.39999999997</v>
      </c>
      <c r="AC973" s="4">
        <f t="shared" si="308"/>
        <v>100000</v>
      </c>
    </row>
    <row r="974" spans="1:29" x14ac:dyDescent="0.15">
      <c r="A974" s="22">
        <v>4</v>
      </c>
      <c r="B974" s="1">
        <v>41701</v>
      </c>
      <c r="C974">
        <v>207</v>
      </c>
      <c r="D974">
        <v>208</v>
      </c>
      <c r="E974">
        <v>205</v>
      </c>
      <c r="F974">
        <v>208</v>
      </c>
      <c r="G974">
        <v>76980600</v>
      </c>
      <c r="H974" s="2">
        <f t="shared" si="291"/>
        <v>16011964800</v>
      </c>
      <c r="I974">
        <f t="shared" si="292"/>
        <v>-1</v>
      </c>
      <c r="J974" t="str">
        <f t="shared" si="293"/>
        <v>高値割、安値割</v>
      </c>
      <c r="L974">
        <f t="shared" si="294"/>
        <v>1</v>
      </c>
      <c r="M974">
        <f t="shared" si="295"/>
        <v>1</v>
      </c>
      <c r="N974">
        <f t="shared" si="296"/>
        <v>-1</v>
      </c>
      <c r="O974" s="2">
        <f t="shared" si="290"/>
        <v>5000</v>
      </c>
      <c r="P974" s="2">
        <f t="shared" si="297"/>
        <v>5000</v>
      </c>
      <c r="Q974" s="2">
        <f t="shared" si="298"/>
        <v>1045000</v>
      </c>
      <c r="R974" s="2" t="str">
        <f t="shared" si="299"/>
        <v>uri</v>
      </c>
      <c r="S974" s="2" t="str">
        <f t="shared" si="300"/>
        <v>kai</v>
      </c>
      <c r="T974" s="2" t="str">
        <f t="shared" si="301"/>
        <v>uri</v>
      </c>
      <c r="U974" s="2" t="str">
        <f t="shared" si="302"/>
        <v/>
      </c>
      <c r="V974" s="2" t="str">
        <f t="shared" si="303"/>
        <v/>
      </c>
      <c r="W974" s="2" t="str">
        <f t="shared" si="304"/>
        <v/>
      </c>
      <c r="X974" s="2">
        <f t="shared" si="305"/>
        <v>83.6</v>
      </c>
      <c r="Y974" s="6">
        <f t="shared" si="306"/>
        <v>1040000</v>
      </c>
      <c r="Z974" s="6">
        <f t="shared" si="307"/>
        <v>0</v>
      </c>
      <c r="AA974" s="4">
        <f>SUM(P974:$P$1480)+$Z$25</f>
        <v>1130000</v>
      </c>
      <c r="AB974" s="4">
        <f>SUM(V974:$W$1480)</f>
        <v>294896.39999999997</v>
      </c>
      <c r="AC974" s="4">
        <f t="shared" si="308"/>
        <v>90000</v>
      </c>
    </row>
    <row r="975" spans="1:29" x14ac:dyDescent="0.15">
      <c r="A975" s="22">
        <v>4</v>
      </c>
      <c r="B975" s="1">
        <v>41698</v>
      </c>
      <c r="C975">
        <v>210</v>
      </c>
      <c r="D975">
        <v>211</v>
      </c>
      <c r="E975">
        <v>208</v>
      </c>
      <c r="F975">
        <v>209</v>
      </c>
      <c r="G975">
        <v>149012500</v>
      </c>
      <c r="H975" s="2">
        <f t="shared" si="291"/>
        <v>31143612500</v>
      </c>
      <c r="I975">
        <f t="shared" si="292"/>
        <v>-2</v>
      </c>
      <c r="J975" t="str">
        <f t="shared" si="293"/>
        <v>高値割、安値割</v>
      </c>
      <c r="L975">
        <f t="shared" si="294"/>
        <v>2</v>
      </c>
      <c r="M975">
        <f t="shared" si="295"/>
        <v>2</v>
      </c>
      <c r="N975">
        <f t="shared" si="296"/>
        <v>-2</v>
      </c>
      <c r="O975" s="2">
        <f t="shared" si="290"/>
        <v>5000</v>
      </c>
      <c r="P975" s="2">
        <f t="shared" si="297"/>
        <v>10000</v>
      </c>
      <c r="Q975" s="2">
        <f t="shared" si="298"/>
        <v>1055000</v>
      </c>
      <c r="R975" s="2" t="str">
        <f t="shared" si="299"/>
        <v>uri</v>
      </c>
      <c r="S975" s="2" t="str">
        <f t="shared" si="300"/>
        <v>kai</v>
      </c>
      <c r="T975" s="2" t="str">
        <f t="shared" si="301"/>
        <v>uri</v>
      </c>
      <c r="U975" s="2" t="str">
        <f t="shared" si="302"/>
        <v/>
      </c>
      <c r="V975" s="2" t="str">
        <f t="shared" si="303"/>
        <v/>
      </c>
      <c r="W975" s="2" t="str">
        <f t="shared" si="304"/>
        <v/>
      </c>
      <c r="X975" s="2">
        <f t="shared" si="305"/>
        <v>84.4</v>
      </c>
      <c r="Y975" s="6">
        <f t="shared" si="306"/>
        <v>1045000</v>
      </c>
      <c r="Z975" s="6">
        <f t="shared" si="307"/>
        <v>0</v>
      </c>
      <c r="AA975" s="4">
        <f>SUM(P975:$P$1480)+$Z$25</f>
        <v>1125000</v>
      </c>
      <c r="AB975" s="4">
        <f>SUM(V975:$W$1480)</f>
        <v>294896.39999999997</v>
      </c>
      <c r="AC975" s="4">
        <f t="shared" si="308"/>
        <v>80000</v>
      </c>
    </row>
    <row r="976" spans="1:29" x14ac:dyDescent="0.15">
      <c r="A976" s="22">
        <v>4</v>
      </c>
      <c r="B976" s="1">
        <v>41697</v>
      </c>
      <c r="C976">
        <v>213</v>
      </c>
      <c r="D976">
        <v>214</v>
      </c>
      <c r="E976">
        <v>210</v>
      </c>
      <c r="F976">
        <v>211</v>
      </c>
      <c r="G976">
        <v>123515100</v>
      </c>
      <c r="H976" s="2">
        <f t="shared" si="291"/>
        <v>26061686100</v>
      </c>
      <c r="I976">
        <f t="shared" si="292"/>
        <v>-4</v>
      </c>
      <c r="J976" t="str">
        <f t="shared" si="293"/>
        <v>高値割、安値割</v>
      </c>
      <c r="L976">
        <f t="shared" si="294"/>
        <v>4</v>
      </c>
      <c r="M976">
        <f t="shared" si="295"/>
        <v>4</v>
      </c>
      <c r="N976">
        <f t="shared" si="296"/>
        <v>-4</v>
      </c>
      <c r="O976" s="2">
        <f t="shared" si="290"/>
        <v>5000</v>
      </c>
      <c r="P976" s="2">
        <f t="shared" si="297"/>
        <v>20000</v>
      </c>
      <c r="Q976" s="2">
        <f t="shared" si="298"/>
        <v>1075000</v>
      </c>
      <c r="R976" s="2" t="str">
        <f t="shared" si="299"/>
        <v>uri</v>
      </c>
      <c r="S976" s="2" t="str">
        <f t="shared" si="300"/>
        <v>kai</v>
      </c>
      <c r="T976" s="2" t="str">
        <f t="shared" si="301"/>
        <v>uri</v>
      </c>
      <c r="U976" s="2">
        <f t="shared" si="302"/>
        <v>1075000</v>
      </c>
      <c r="V976" s="2">
        <f t="shared" si="303"/>
        <v>1512</v>
      </c>
      <c r="W976" s="2" t="str">
        <f t="shared" si="304"/>
        <v/>
      </c>
      <c r="X976" s="2">
        <f t="shared" si="305"/>
        <v>172</v>
      </c>
      <c r="Y976" s="6">
        <f t="shared" si="306"/>
        <v>1055000</v>
      </c>
      <c r="Z976" s="6">
        <f t="shared" si="307"/>
        <v>0</v>
      </c>
      <c r="AA976" s="4">
        <f>SUM(P976:$P$1480)+$Z$25</f>
        <v>1115000</v>
      </c>
      <c r="AB976" s="4">
        <f>SUM(V976:$W$1480)</f>
        <v>294896.39999999997</v>
      </c>
      <c r="AC976" s="4">
        <f t="shared" si="308"/>
        <v>60000</v>
      </c>
    </row>
    <row r="977" spans="1:29" x14ac:dyDescent="0.15">
      <c r="A977" s="22">
        <v>4</v>
      </c>
      <c r="B977" s="1">
        <v>41696</v>
      </c>
      <c r="C977">
        <v>214</v>
      </c>
      <c r="D977">
        <v>216</v>
      </c>
      <c r="E977">
        <v>212</v>
      </c>
      <c r="F977">
        <v>215</v>
      </c>
      <c r="G977">
        <v>89741900</v>
      </c>
      <c r="H977" s="2">
        <f t="shared" si="291"/>
        <v>19294508500</v>
      </c>
      <c r="I977">
        <f t="shared" si="292"/>
        <v>-1</v>
      </c>
      <c r="J977" t="str">
        <f t="shared" si="293"/>
        <v>高値割、安値割</v>
      </c>
      <c r="L977">
        <f t="shared" si="294"/>
        <v>-1</v>
      </c>
      <c r="M977">
        <f t="shared" si="295"/>
        <v>-1</v>
      </c>
      <c r="N977">
        <f t="shared" si="296"/>
        <v>1</v>
      </c>
      <c r="O977" s="2">
        <f t="shared" si="290"/>
        <v>5000</v>
      </c>
      <c r="P977" s="2">
        <f t="shared" si="297"/>
        <v>-5000</v>
      </c>
      <c r="Q977" s="2">
        <f t="shared" si="298"/>
        <v>1080000</v>
      </c>
      <c r="R977" s="2" t="str">
        <f t="shared" si="299"/>
        <v>kai</v>
      </c>
      <c r="S977" s="2" t="str">
        <f t="shared" si="300"/>
        <v>uri</v>
      </c>
      <c r="T977" s="2" t="str">
        <f t="shared" si="301"/>
        <v>kai</v>
      </c>
      <c r="U977" s="2" t="str">
        <f t="shared" si="302"/>
        <v/>
      </c>
      <c r="V977" s="2" t="str">
        <f t="shared" si="303"/>
        <v/>
      </c>
      <c r="W977" s="2">
        <f t="shared" si="304"/>
        <v>86.4</v>
      </c>
      <c r="X977" s="2" t="str">
        <f t="shared" si="305"/>
        <v/>
      </c>
      <c r="Y977" s="6">
        <f t="shared" si="306"/>
        <v>1075000</v>
      </c>
      <c r="Z977" s="6">
        <f t="shared" si="307"/>
        <v>0</v>
      </c>
      <c r="AA977" s="4">
        <f>SUM(P977:$P$1480)+$Z$25</f>
        <v>1095000</v>
      </c>
      <c r="AB977" s="4">
        <f>SUM(V977:$W$1480)</f>
        <v>293384.39999999997</v>
      </c>
      <c r="AC977" s="4">
        <f t="shared" si="308"/>
        <v>20000</v>
      </c>
    </row>
    <row r="978" spans="1:29" x14ac:dyDescent="0.15">
      <c r="A978" s="22">
        <v>4</v>
      </c>
      <c r="B978" s="1">
        <v>41695</v>
      </c>
      <c r="C978">
        <v>215</v>
      </c>
      <c r="D978">
        <v>217</v>
      </c>
      <c r="E978">
        <v>213</v>
      </c>
      <c r="F978">
        <v>216</v>
      </c>
      <c r="G978">
        <v>111715600</v>
      </c>
      <c r="H978" s="2">
        <f t="shared" si="291"/>
        <v>24130569600</v>
      </c>
      <c r="I978">
        <f t="shared" si="292"/>
        <v>3</v>
      </c>
      <c r="J978" t="str">
        <f t="shared" si="293"/>
        <v>高値超、安値超</v>
      </c>
      <c r="L978">
        <f t="shared" si="294"/>
        <v>3</v>
      </c>
      <c r="M978">
        <f t="shared" si="295"/>
        <v>3</v>
      </c>
      <c r="N978">
        <f t="shared" si="296"/>
        <v>3</v>
      </c>
      <c r="O978" s="2">
        <f t="shared" si="290"/>
        <v>5000</v>
      </c>
      <c r="P978" s="2">
        <f t="shared" si="297"/>
        <v>15000</v>
      </c>
      <c r="Q978" s="2">
        <f t="shared" si="298"/>
        <v>1065000</v>
      </c>
      <c r="R978" s="2" t="str">
        <f t="shared" si="299"/>
        <v>kai</v>
      </c>
      <c r="S978" s="2" t="str">
        <f t="shared" si="300"/>
        <v>kai</v>
      </c>
      <c r="T978" s="2" t="str">
        <f t="shared" si="301"/>
        <v>kai</v>
      </c>
      <c r="U978" s="2" t="str">
        <f t="shared" si="302"/>
        <v/>
      </c>
      <c r="V978" s="2" t="str">
        <f t="shared" si="303"/>
        <v/>
      </c>
      <c r="W978" s="2">
        <f t="shared" si="304"/>
        <v>85.2</v>
      </c>
      <c r="X978" s="2" t="str">
        <f t="shared" si="305"/>
        <v/>
      </c>
      <c r="Y978" s="6">
        <f t="shared" si="306"/>
        <v>1080000</v>
      </c>
      <c r="Z978" s="6">
        <f t="shared" si="307"/>
        <v>0</v>
      </c>
      <c r="AA978" s="4">
        <f>SUM(P978:$P$1480)+$Z$25</f>
        <v>1100000</v>
      </c>
      <c r="AB978" s="4">
        <f>SUM(V978:$W$1480)</f>
        <v>293297.99999999994</v>
      </c>
      <c r="AC978" s="4">
        <f t="shared" si="308"/>
        <v>20000</v>
      </c>
    </row>
    <row r="979" spans="1:29" x14ac:dyDescent="0.15">
      <c r="A979" s="22">
        <v>4</v>
      </c>
      <c r="B979" s="1">
        <v>41694</v>
      </c>
      <c r="C979">
        <v>214</v>
      </c>
      <c r="D979">
        <v>216</v>
      </c>
      <c r="E979">
        <v>212</v>
      </c>
      <c r="F979">
        <v>213</v>
      </c>
      <c r="G979">
        <v>94971200</v>
      </c>
      <c r="H979" s="2">
        <f t="shared" si="291"/>
        <v>20228865600</v>
      </c>
      <c r="I979">
        <f t="shared" si="292"/>
        <v>-2</v>
      </c>
      <c r="J979" t="str">
        <f t="shared" si="293"/>
        <v/>
      </c>
      <c r="L979">
        <f t="shared" si="294"/>
        <v>-2</v>
      </c>
      <c r="M979">
        <f t="shared" si="295"/>
        <v>-2</v>
      </c>
      <c r="N979">
        <f t="shared" si="296"/>
        <v>-2</v>
      </c>
      <c r="O979" s="2">
        <f t="shared" si="290"/>
        <v>5000</v>
      </c>
      <c r="P979" s="2">
        <f t="shared" si="297"/>
        <v>-10000</v>
      </c>
      <c r="Q979" s="2">
        <f t="shared" si="298"/>
        <v>1075000</v>
      </c>
      <c r="R979" s="2" t="str">
        <f t="shared" si="299"/>
        <v>kai</v>
      </c>
      <c r="S979" s="2" t="str">
        <f t="shared" si="300"/>
        <v>kai</v>
      </c>
      <c r="T979" s="2" t="str">
        <f t="shared" si="301"/>
        <v>kai</v>
      </c>
      <c r="U979" s="2">
        <f t="shared" si="302"/>
        <v>1075000</v>
      </c>
      <c r="V979" s="2">
        <f t="shared" si="303"/>
        <v>1512</v>
      </c>
      <c r="W979" s="2">
        <f t="shared" si="304"/>
        <v>172</v>
      </c>
      <c r="X979" s="2" t="str">
        <f t="shared" si="305"/>
        <v/>
      </c>
      <c r="Y979" s="6">
        <f t="shared" si="306"/>
        <v>1065000</v>
      </c>
      <c r="Z979" s="6">
        <f t="shared" si="307"/>
        <v>0</v>
      </c>
      <c r="AA979" s="4">
        <f>SUM(P979:$P$1480)+$Z$25</f>
        <v>1085000</v>
      </c>
      <c r="AB979" s="4">
        <f>SUM(V979:$W$1480)</f>
        <v>293212.79999999993</v>
      </c>
      <c r="AC979" s="4">
        <f t="shared" si="308"/>
        <v>20000</v>
      </c>
    </row>
    <row r="980" spans="1:29" x14ac:dyDescent="0.15">
      <c r="A980" s="22">
        <v>4</v>
      </c>
      <c r="B980" s="1">
        <v>41691</v>
      </c>
      <c r="C980">
        <v>214</v>
      </c>
      <c r="D980">
        <v>216</v>
      </c>
      <c r="E980">
        <v>212</v>
      </c>
      <c r="F980">
        <v>215</v>
      </c>
      <c r="G980">
        <v>105943100</v>
      </c>
      <c r="H980" s="2">
        <f t="shared" si="291"/>
        <v>22777766500</v>
      </c>
      <c r="I980">
        <f t="shared" si="292"/>
        <v>3</v>
      </c>
      <c r="J980" t="str">
        <f t="shared" si="293"/>
        <v/>
      </c>
      <c r="L980">
        <f t="shared" si="294"/>
        <v>-3</v>
      </c>
      <c r="M980">
        <f t="shared" si="295"/>
        <v>-3</v>
      </c>
      <c r="N980">
        <f t="shared" si="296"/>
        <v>3</v>
      </c>
      <c r="O980" s="2">
        <f t="shared" si="290"/>
        <v>5000</v>
      </c>
      <c r="P980" s="2">
        <f t="shared" si="297"/>
        <v>-15000</v>
      </c>
      <c r="Q980" s="2">
        <f t="shared" si="298"/>
        <v>1060000</v>
      </c>
      <c r="R980" s="2" t="str">
        <f t="shared" si="299"/>
        <v>uri</v>
      </c>
      <c r="S980" s="2" t="str">
        <f t="shared" si="300"/>
        <v>kai</v>
      </c>
      <c r="T980" s="2" t="str">
        <f t="shared" si="301"/>
        <v>uri</v>
      </c>
      <c r="U980" s="2">
        <f t="shared" si="302"/>
        <v>1060000</v>
      </c>
      <c r="V980" s="2">
        <f t="shared" si="303"/>
        <v>1512</v>
      </c>
      <c r="W980" s="2" t="str">
        <f t="shared" si="304"/>
        <v/>
      </c>
      <c r="X980" s="2">
        <f t="shared" si="305"/>
        <v>169.6</v>
      </c>
      <c r="Y980" s="6">
        <f t="shared" si="306"/>
        <v>1075000</v>
      </c>
      <c r="Z980" s="6">
        <f t="shared" si="307"/>
        <v>0</v>
      </c>
      <c r="AA980" s="4">
        <f>SUM(P980:$P$1480)+$Z$25</f>
        <v>1095000</v>
      </c>
      <c r="AB980" s="4">
        <f>SUM(V980:$W$1480)</f>
        <v>291528.79999999993</v>
      </c>
      <c r="AC980" s="4">
        <f t="shared" si="308"/>
        <v>20000</v>
      </c>
    </row>
    <row r="981" spans="1:29" x14ac:dyDescent="0.15">
      <c r="A981" s="22">
        <v>4</v>
      </c>
      <c r="B981" s="1">
        <v>41690</v>
      </c>
      <c r="C981">
        <v>218</v>
      </c>
      <c r="D981">
        <v>218</v>
      </c>
      <c r="E981">
        <v>211</v>
      </c>
      <c r="F981">
        <v>212</v>
      </c>
      <c r="G981">
        <v>197084500</v>
      </c>
      <c r="H981" s="2">
        <f t="shared" si="291"/>
        <v>41781914000</v>
      </c>
      <c r="I981">
        <f t="shared" si="292"/>
        <v>-6</v>
      </c>
      <c r="J981" t="str">
        <f t="shared" si="293"/>
        <v>高値割、安値割</v>
      </c>
      <c r="L981">
        <f t="shared" si="294"/>
        <v>-6</v>
      </c>
      <c r="M981">
        <f t="shared" si="295"/>
        <v>-6</v>
      </c>
      <c r="N981">
        <f t="shared" si="296"/>
        <v>-6</v>
      </c>
      <c r="O981" s="2">
        <f t="shared" si="290"/>
        <v>5000</v>
      </c>
      <c r="P981" s="2">
        <f t="shared" si="297"/>
        <v>-30000</v>
      </c>
      <c r="Q981" s="2">
        <f t="shared" si="298"/>
        <v>1090000</v>
      </c>
      <c r="R981" s="2" t="str">
        <f t="shared" si="299"/>
        <v>kai</v>
      </c>
      <c r="S981" s="2" t="str">
        <f t="shared" si="300"/>
        <v>kai</v>
      </c>
      <c r="T981" s="2" t="str">
        <f t="shared" si="301"/>
        <v>kai</v>
      </c>
      <c r="U981" s="2" t="str">
        <f t="shared" si="302"/>
        <v/>
      </c>
      <c r="V981" s="2" t="str">
        <f t="shared" si="303"/>
        <v/>
      </c>
      <c r="W981" s="2">
        <f t="shared" si="304"/>
        <v>87.2</v>
      </c>
      <c r="X981" s="2" t="str">
        <f t="shared" si="305"/>
        <v/>
      </c>
      <c r="Y981" s="6">
        <f t="shared" si="306"/>
        <v>1060000</v>
      </c>
      <c r="Z981" s="6">
        <f t="shared" si="307"/>
        <v>0</v>
      </c>
      <c r="AA981" s="4">
        <f>SUM(P981:$P$1480)+$Z$25</f>
        <v>1110000</v>
      </c>
      <c r="AB981" s="4">
        <f>SUM(V981:$W$1480)</f>
        <v>290016.8</v>
      </c>
      <c r="AC981" s="4">
        <f t="shared" si="308"/>
        <v>50000</v>
      </c>
    </row>
    <row r="982" spans="1:29" x14ac:dyDescent="0.15">
      <c r="A982" s="22">
        <v>4</v>
      </c>
      <c r="B982" s="1">
        <v>41689</v>
      </c>
      <c r="C982">
        <v>217</v>
      </c>
      <c r="D982">
        <v>220</v>
      </c>
      <c r="E982">
        <v>216</v>
      </c>
      <c r="F982">
        <v>218</v>
      </c>
      <c r="G982">
        <v>167913800</v>
      </c>
      <c r="H982" s="2">
        <f t="shared" si="291"/>
        <v>36605208400</v>
      </c>
      <c r="I982">
        <f t="shared" si="292"/>
        <v>-2</v>
      </c>
      <c r="J982" t="str">
        <f t="shared" si="293"/>
        <v/>
      </c>
      <c r="L982">
        <f t="shared" si="294"/>
        <v>-2</v>
      </c>
      <c r="M982">
        <f t="shared" si="295"/>
        <v>-2</v>
      </c>
      <c r="N982">
        <f t="shared" si="296"/>
        <v>2</v>
      </c>
      <c r="O982" s="2">
        <f t="shared" si="290"/>
        <v>5000</v>
      </c>
      <c r="P982" s="2">
        <f t="shared" si="297"/>
        <v>-10000</v>
      </c>
      <c r="Q982" s="2">
        <f t="shared" si="298"/>
        <v>1100000</v>
      </c>
      <c r="R982" s="2" t="str">
        <f t="shared" si="299"/>
        <v>kai</v>
      </c>
      <c r="S982" s="2" t="str">
        <f t="shared" si="300"/>
        <v>uri</v>
      </c>
      <c r="T982" s="2" t="str">
        <f t="shared" si="301"/>
        <v>kai</v>
      </c>
      <c r="U982" s="2">
        <f t="shared" si="302"/>
        <v>1100000</v>
      </c>
      <c r="V982" s="2">
        <f t="shared" si="303"/>
        <v>1512</v>
      </c>
      <c r="W982" s="2">
        <f t="shared" si="304"/>
        <v>176</v>
      </c>
      <c r="X982" s="2" t="str">
        <f t="shared" si="305"/>
        <v/>
      </c>
      <c r="Y982" s="6">
        <f t="shared" si="306"/>
        <v>1090000</v>
      </c>
      <c r="Z982" s="6">
        <f t="shared" si="307"/>
        <v>0</v>
      </c>
      <c r="AA982" s="4">
        <f>SUM(P982:$P$1480)+$Z$25</f>
        <v>1140000</v>
      </c>
      <c r="AB982" s="4">
        <f>SUM(V982:$W$1480)</f>
        <v>289929.59999999992</v>
      </c>
      <c r="AC982" s="4">
        <f t="shared" si="308"/>
        <v>50000</v>
      </c>
    </row>
    <row r="983" spans="1:29" x14ac:dyDescent="0.15">
      <c r="A983" s="22">
        <v>4</v>
      </c>
      <c r="B983" s="1">
        <v>41688</v>
      </c>
      <c r="C983">
        <v>211</v>
      </c>
      <c r="D983">
        <v>221</v>
      </c>
      <c r="E983">
        <v>211</v>
      </c>
      <c r="F983">
        <v>220</v>
      </c>
      <c r="G983">
        <v>331399700</v>
      </c>
      <c r="H983" s="2">
        <f t="shared" si="291"/>
        <v>72907934000</v>
      </c>
      <c r="I983">
        <f t="shared" si="292"/>
        <v>9</v>
      </c>
      <c r="J983" t="str">
        <f t="shared" si="293"/>
        <v>高値超、安値超</v>
      </c>
      <c r="L983">
        <f t="shared" si="294"/>
        <v>-9</v>
      </c>
      <c r="M983">
        <f t="shared" si="295"/>
        <v>-9</v>
      </c>
      <c r="N983">
        <f t="shared" si="296"/>
        <v>9</v>
      </c>
      <c r="O983" s="2">
        <f t="shared" si="290"/>
        <v>5000</v>
      </c>
      <c r="P983" s="2">
        <f t="shared" si="297"/>
        <v>-45000</v>
      </c>
      <c r="Q983" s="2">
        <f t="shared" si="298"/>
        <v>1055000</v>
      </c>
      <c r="R983" s="2" t="str">
        <f t="shared" si="299"/>
        <v>uri</v>
      </c>
      <c r="S983" s="2" t="str">
        <f t="shared" si="300"/>
        <v>kai</v>
      </c>
      <c r="T983" s="2" t="str">
        <f t="shared" si="301"/>
        <v>uri</v>
      </c>
      <c r="U983" s="2" t="str">
        <f t="shared" si="302"/>
        <v/>
      </c>
      <c r="V983" s="2" t="str">
        <f t="shared" si="303"/>
        <v/>
      </c>
      <c r="W983" s="2" t="str">
        <f t="shared" si="304"/>
        <v/>
      </c>
      <c r="X983" s="2">
        <f t="shared" si="305"/>
        <v>84.4</v>
      </c>
      <c r="Y983" s="6">
        <f t="shared" si="306"/>
        <v>1100000</v>
      </c>
      <c r="Z983" s="6">
        <f t="shared" si="307"/>
        <v>0</v>
      </c>
      <c r="AA983" s="4">
        <f>SUM(P983:$P$1480)+$Z$25</f>
        <v>1150000</v>
      </c>
      <c r="AB983" s="4">
        <f>SUM(V983:$W$1480)</f>
        <v>288241.59999999992</v>
      </c>
      <c r="AC983" s="4">
        <f t="shared" si="308"/>
        <v>50000</v>
      </c>
    </row>
    <row r="984" spans="1:29" x14ac:dyDescent="0.15">
      <c r="A984" s="22">
        <v>4</v>
      </c>
      <c r="B984" s="1">
        <v>41687</v>
      </c>
      <c r="C984">
        <v>209</v>
      </c>
      <c r="D984">
        <v>211</v>
      </c>
      <c r="E984">
        <v>206</v>
      </c>
      <c r="F984">
        <v>211</v>
      </c>
      <c r="G984">
        <v>128273200</v>
      </c>
      <c r="H984" s="2">
        <f t="shared" si="291"/>
        <v>27065645200</v>
      </c>
      <c r="I984">
        <f t="shared" si="292"/>
        <v>2</v>
      </c>
      <c r="J984" t="str">
        <f t="shared" si="293"/>
        <v>高値割、安値割</v>
      </c>
      <c r="L984">
        <f t="shared" si="294"/>
        <v>-2</v>
      </c>
      <c r="M984">
        <f t="shared" si="295"/>
        <v>-2</v>
      </c>
      <c r="N984">
        <f t="shared" si="296"/>
        <v>2</v>
      </c>
      <c r="O984" s="2">
        <f t="shared" si="290"/>
        <v>5000</v>
      </c>
      <c r="P984" s="2">
        <f t="shared" si="297"/>
        <v>-10000</v>
      </c>
      <c r="Q984" s="2">
        <f t="shared" si="298"/>
        <v>1045000</v>
      </c>
      <c r="R984" s="2" t="str">
        <f t="shared" si="299"/>
        <v>uri</v>
      </c>
      <c r="S984" s="2" t="str">
        <f t="shared" si="300"/>
        <v>kai</v>
      </c>
      <c r="T984" s="2" t="str">
        <f t="shared" si="301"/>
        <v>uri</v>
      </c>
      <c r="U984" s="2" t="str">
        <f t="shared" si="302"/>
        <v/>
      </c>
      <c r="V984" s="2" t="str">
        <f t="shared" si="303"/>
        <v/>
      </c>
      <c r="W984" s="2" t="str">
        <f t="shared" si="304"/>
        <v/>
      </c>
      <c r="X984" s="2">
        <f t="shared" si="305"/>
        <v>83.6</v>
      </c>
      <c r="Y984" s="6">
        <f t="shared" si="306"/>
        <v>1055000</v>
      </c>
      <c r="Z984" s="6">
        <f t="shared" si="307"/>
        <v>0</v>
      </c>
      <c r="AA984" s="4">
        <f>SUM(P984:$P$1480)+$Z$25</f>
        <v>1195000</v>
      </c>
      <c r="AB984" s="4">
        <f>SUM(V984:$W$1480)</f>
        <v>288241.59999999992</v>
      </c>
      <c r="AC984" s="4">
        <f t="shared" si="308"/>
        <v>140000</v>
      </c>
    </row>
    <row r="985" spans="1:29" x14ac:dyDescent="0.15">
      <c r="A985" s="22">
        <v>4</v>
      </c>
      <c r="B985" s="1">
        <v>41684</v>
      </c>
      <c r="C985">
        <v>211</v>
      </c>
      <c r="D985">
        <v>213</v>
      </c>
      <c r="E985">
        <v>207</v>
      </c>
      <c r="F985">
        <v>209</v>
      </c>
      <c r="G985">
        <v>182066700</v>
      </c>
      <c r="H985" s="2">
        <f t="shared" si="291"/>
        <v>38051940300</v>
      </c>
      <c r="I985">
        <f t="shared" si="292"/>
        <v>-3</v>
      </c>
      <c r="J985" t="str">
        <f t="shared" si="293"/>
        <v>高値割、安値割</v>
      </c>
      <c r="L985">
        <f t="shared" si="294"/>
        <v>3</v>
      </c>
      <c r="M985">
        <f t="shared" si="295"/>
        <v>3</v>
      </c>
      <c r="N985">
        <f t="shared" si="296"/>
        <v>-3</v>
      </c>
      <c r="O985" s="2">
        <f t="shared" si="290"/>
        <v>5000</v>
      </c>
      <c r="P985" s="2">
        <f t="shared" si="297"/>
        <v>15000</v>
      </c>
      <c r="Q985" s="2">
        <f t="shared" si="298"/>
        <v>1060000</v>
      </c>
      <c r="R985" s="2" t="str">
        <f t="shared" si="299"/>
        <v>uri</v>
      </c>
      <c r="S985" s="2" t="str">
        <f t="shared" si="300"/>
        <v>kai</v>
      </c>
      <c r="T985" s="2" t="str">
        <f t="shared" si="301"/>
        <v>uri</v>
      </c>
      <c r="U985" s="2">
        <f t="shared" si="302"/>
        <v>1060000</v>
      </c>
      <c r="V985" s="2">
        <f t="shared" si="303"/>
        <v>1512</v>
      </c>
      <c r="W985" s="2" t="str">
        <f t="shared" si="304"/>
        <v/>
      </c>
      <c r="X985" s="2">
        <f t="shared" si="305"/>
        <v>169.6</v>
      </c>
      <c r="Y985" s="6">
        <f t="shared" si="306"/>
        <v>1045000</v>
      </c>
      <c r="Z985" s="6">
        <f t="shared" si="307"/>
        <v>0</v>
      </c>
      <c r="AA985" s="4">
        <f>SUM(P985:$P$1480)+$Z$25</f>
        <v>1205000</v>
      </c>
      <c r="AB985" s="4">
        <f>SUM(V985:$W$1480)</f>
        <v>288241.59999999992</v>
      </c>
      <c r="AC985" s="4">
        <f t="shared" si="308"/>
        <v>160000</v>
      </c>
    </row>
    <row r="986" spans="1:29" x14ac:dyDescent="0.15">
      <c r="A986" s="22">
        <v>4</v>
      </c>
      <c r="B986" s="1">
        <v>41683</v>
      </c>
      <c r="C986">
        <v>214</v>
      </c>
      <c r="D986">
        <v>215</v>
      </c>
      <c r="E986">
        <v>210</v>
      </c>
      <c r="F986">
        <v>212</v>
      </c>
      <c r="G986">
        <v>95214300</v>
      </c>
      <c r="H986" s="2">
        <f t="shared" si="291"/>
        <v>20185431600</v>
      </c>
      <c r="I986">
        <f t="shared" si="292"/>
        <v>-3</v>
      </c>
      <c r="J986" t="str">
        <f t="shared" si="293"/>
        <v>高値割、安値割</v>
      </c>
      <c r="L986">
        <f t="shared" si="294"/>
        <v>-3</v>
      </c>
      <c r="M986">
        <f t="shared" si="295"/>
        <v>-3</v>
      </c>
      <c r="N986">
        <f t="shared" si="296"/>
        <v>3</v>
      </c>
      <c r="O986" s="2">
        <f t="shared" ref="O986:O1049" si="309">$B$3*1</f>
        <v>5000</v>
      </c>
      <c r="P986" s="2">
        <f t="shared" si="297"/>
        <v>-15000</v>
      </c>
      <c r="Q986" s="2">
        <f t="shared" si="298"/>
        <v>1075000</v>
      </c>
      <c r="R986" s="2" t="str">
        <f t="shared" si="299"/>
        <v>kai</v>
      </c>
      <c r="S986" s="2" t="str">
        <f t="shared" si="300"/>
        <v>uri</v>
      </c>
      <c r="T986" s="2" t="str">
        <f t="shared" si="301"/>
        <v>kai</v>
      </c>
      <c r="U986" s="2" t="str">
        <f t="shared" si="302"/>
        <v/>
      </c>
      <c r="V986" s="2" t="str">
        <f t="shared" si="303"/>
        <v/>
      </c>
      <c r="W986" s="2">
        <f t="shared" si="304"/>
        <v>86</v>
      </c>
      <c r="X986" s="2" t="str">
        <f t="shared" si="305"/>
        <v/>
      </c>
      <c r="Y986" s="6">
        <f t="shared" si="306"/>
        <v>1060000</v>
      </c>
      <c r="Z986" s="6">
        <f t="shared" si="307"/>
        <v>0</v>
      </c>
      <c r="AA986" s="4">
        <f>SUM(P986:$P$1480)+$Z$25</f>
        <v>1190000</v>
      </c>
      <c r="AB986" s="4">
        <f>SUM(V986:$W$1480)</f>
        <v>286729.59999999992</v>
      </c>
      <c r="AC986" s="4">
        <f t="shared" si="308"/>
        <v>130000</v>
      </c>
    </row>
    <row r="987" spans="1:29" x14ac:dyDescent="0.15">
      <c r="A987" s="22">
        <v>4</v>
      </c>
      <c r="B987" s="1">
        <v>41682</v>
      </c>
      <c r="C987">
        <v>217</v>
      </c>
      <c r="D987">
        <v>218</v>
      </c>
      <c r="E987">
        <v>215</v>
      </c>
      <c r="F987">
        <v>215</v>
      </c>
      <c r="G987">
        <v>79432200</v>
      </c>
      <c r="H987" s="2">
        <f t="shared" si="291"/>
        <v>17077923000</v>
      </c>
      <c r="I987">
        <f t="shared" si="292"/>
        <v>0</v>
      </c>
      <c r="J987" t="str">
        <f t="shared" si="293"/>
        <v>高値超、安値超</v>
      </c>
      <c r="L987">
        <f t="shared" si="294"/>
        <v>0</v>
      </c>
      <c r="M987">
        <f t="shared" si="295"/>
        <v>0</v>
      </c>
      <c r="N987">
        <f t="shared" si="296"/>
        <v>0</v>
      </c>
      <c r="O987" s="2">
        <f t="shared" si="309"/>
        <v>5000</v>
      </c>
      <c r="P987" s="2">
        <f t="shared" si="297"/>
        <v>0</v>
      </c>
      <c r="Q987" s="2">
        <f t="shared" si="298"/>
        <v>1075000</v>
      </c>
      <c r="R987" s="2" t="str">
        <f t="shared" si="299"/>
        <v>kai</v>
      </c>
      <c r="S987" s="2" t="str">
        <f t="shared" si="300"/>
        <v>uri</v>
      </c>
      <c r="T987" s="2" t="str">
        <f t="shared" si="301"/>
        <v>kai</v>
      </c>
      <c r="U987" s="2" t="str">
        <f t="shared" si="302"/>
        <v/>
      </c>
      <c r="V987" s="2" t="str">
        <f t="shared" si="303"/>
        <v/>
      </c>
      <c r="W987" s="2">
        <f t="shared" si="304"/>
        <v>86</v>
      </c>
      <c r="X987" s="2" t="str">
        <f t="shared" si="305"/>
        <v/>
      </c>
      <c r="Y987" s="6">
        <f t="shared" si="306"/>
        <v>1075000</v>
      </c>
      <c r="Z987" s="6">
        <f t="shared" si="307"/>
        <v>0</v>
      </c>
      <c r="AA987" s="4">
        <f>SUM(P987:$P$1480)+$Z$25</f>
        <v>1205000</v>
      </c>
      <c r="AB987" s="4">
        <f>SUM(V987:$W$1480)</f>
        <v>286643.59999999992</v>
      </c>
      <c r="AC987" s="4">
        <f t="shared" si="308"/>
        <v>130000</v>
      </c>
    </row>
    <row r="988" spans="1:29" x14ac:dyDescent="0.15">
      <c r="A988" s="22">
        <v>4</v>
      </c>
      <c r="B988" s="1">
        <v>41680</v>
      </c>
      <c r="C988">
        <v>217</v>
      </c>
      <c r="D988">
        <v>217</v>
      </c>
      <c r="E988">
        <v>213</v>
      </c>
      <c r="F988">
        <v>215</v>
      </c>
      <c r="G988">
        <v>99093600</v>
      </c>
      <c r="H988" s="2">
        <f t="shared" si="291"/>
        <v>21305124000</v>
      </c>
      <c r="I988">
        <f t="shared" si="292"/>
        <v>1</v>
      </c>
      <c r="J988" t="str">
        <f t="shared" si="293"/>
        <v>高値超、安値超</v>
      </c>
      <c r="L988">
        <f t="shared" si="294"/>
        <v>1</v>
      </c>
      <c r="M988">
        <f t="shared" si="295"/>
        <v>1</v>
      </c>
      <c r="N988">
        <f t="shared" si="296"/>
        <v>-1</v>
      </c>
      <c r="O988" s="2">
        <f t="shared" si="309"/>
        <v>5000</v>
      </c>
      <c r="P988" s="2">
        <f t="shared" si="297"/>
        <v>5000</v>
      </c>
      <c r="Q988" s="2">
        <f t="shared" si="298"/>
        <v>1070000</v>
      </c>
      <c r="R988" s="2" t="str">
        <f t="shared" si="299"/>
        <v>kai</v>
      </c>
      <c r="S988" s="2" t="str">
        <f t="shared" si="300"/>
        <v>uri</v>
      </c>
      <c r="T988" s="2" t="str">
        <f t="shared" si="301"/>
        <v>kai</v>
      </c>
      <c r="U988" s="2" t="str">
        <f t="shared" si="302"/>
        <v/>
      </c>
      <c r="V988" s="2" t="str">
        <f t="shared" si="303"/>
        <v/>
      </c>
      <c r="W988" s="2">
        <f t="shared" si="304"/>
        <v>85.6</v>
      </c>
      <c r="X988" s="2" t="str">
        <f t="shared" si="305"/>
        <v/>
      </c>
      <c r="Y988" s="6">
        <f t="shared" si="306"/>
        <v>1075000</v>
      </c>
      <c r="Z988" s="6">
        <f t="shared" si="307"/>
        <v>0</v>
      </c>
      <c r="AA988" s="4">
        <f>SUM(P988:$P$1480)+$Z$25</f>
        <v>1205000</v>
      </c>
      <c r="AB988" s="4">
        <f>SUM(V988:$W$1480)</f>
        <v>286557.59999999992</v>
      </c>
      <c r="AC988" s="4">
        <f t="shared" si="308"/>
        <v>130000</v>
      </c>
    </row>
    <row r="989" spans="1:29" x14ac:dyDescent="0.15">
      <c r="A989" s="22">
        <v>4</v>
      </c>
      <c r="B989" s="1">
        <v>41677</v>
      </c>
      <c r="C989">
        <v>210</v>
      </c>
      <c r="D989">
        <v>215</v>
      </c>
      <c r="E989">
        <v>209</v>
      </c>
      <c r="F989">
        <v>214</v>
      </c>
      <c r="G989">
        <v>178225700</v>
      </c>
      <c r="H989" s="2">
        <f t="shared" si="291"/>
        <v>38140299800</v>
      </c>
      <c r="I989">
        <f t="shared" si="292"/>
        <v>8</v>
      </c>
      <c r="J989" t="str">
        <f t="shared" si="293"/>
        <v>高値超、安値超</v>
      </c>
      <c r="L989">
        <f t="shared" si="294"/>
        <v>8</v>
      </c>
      <c r="M989">
        <f t="shared" si="295"/>
        <v>8</v>
      </c>
      <c r="N989">
        <f t="shared" si="296"/>
        <v>8</v>
      </c>
      <c r="O989" s="2">
        <f t="shared" si="309"/>
        <v>5000</v>
      </c>
      <c r="P989" s="2">
        <f t="shared" si="297"/>
        <v>40000</v>
      </c>
      <c r="Q989" s="2">
        <f t="shared" si="298"/>
        <v>1030000</v>
      </c>
      <c r="R989" s="2" t="str">
        <f t="shared" si="299"/>
        <v>kai</v>
      </c>
      <c r="S989" s="2" t="str">
        <f t="shared" si="300"/>
        <v>kai</v>
      </c>
      <c r="T989" s="2" t="str">
        <f t="shared" si="301"/>
        <v>kai</v>
      </c>
      <c r="U989" s="2" t="str">
        <f t="shared" si="302"/>
        <v/>
      </c>
      <c r="V989" s="2" t="str">
        <f t="shared" si="303"/>
        <v/>
      </c>
      <c r="W989" s="2">
        <f t="shared" si="304"/>
        <v>82.4</v>
      </c>
      <c r="X989" s="2" t="str">
        <f t="shared" si="305"/>
        <v/>
      </c>
      <c r="Y989" s="6">
        <f t="shared" si="306"/>
        <v>1070000</v>
      </c>
      <c r="Z989" s="6">
        <f t="shared" si="307"/>
        <v>0</v>
      </c>
      <c r="AA989" s="4">
        <f>SUM(P989:$P$1480)+$Z$25</f>
        <v>1200000</v>
      </c>
      <c r="AB989" s="4">
        <f>SUM(V989:$W$1480)</f>
        <v>286471.99999999988</v>
      </c>
      <c r="AC989" s="4">
        <f t="shared" si="308"/>
        <v>130000</v>
      </c>
    </row>
    <row r="990" spans="1:29" x14ac:dyDescent="0.15">
      <c r="A990" s="22">
        <v>4</v>
      </c>
      <c r="B990" s="1">
        <v>41676</v>
      </c>
      <c r="C990">
        <v>208</v>
      </c>
      <c r="D990">
        <v>209</v>
      </c>
      <c r="E990">
        <v>206</v>
      </c>
      <c r="F990">
        <v>206</v>
      </c>
      <c r="G990">
        <v>88362300</v>
      </c>
      <c r="H990" s="2">
        <f t="shared" si="291"/>
        <v>18202633800</v>
      </c>
      <c r="I990">
        <f t="shared" si="292"/>
        <v>-2</v>
      </c>
      <c r="J990" t="str">
        <f t="shared" si="293"/>
        <v/>
      </c>
      <c r="L990">
        <f t="shared" si="294"/>
        <v>-2</v>
      </c>
      <c r="M990">
        <f t="shared" si="295"/>
        <v>-2</v>
      </c>
      <c r="N990">
        <f t="shared" si="296"/>
        <v>2</v>
      </c>
      <c r="O990" s="2">
        <f t="shared" si="309"/>
        <v>5000</v>
      </c>
      <c r="P990" s="2">
        <f t="shared" si="297"/>
        <v>-10000</v>
      </c>
      <c r="Q990" s="2">
        <f t="shared" si="298"/>
        <v>1040000</v>
      </c>
      <c r="R990" s="2" t="str">
        <f t="shared" si="299"/>
        <v>kai</v>
      </c>
      <c r="S990" s="2" t="str">
        <f t="shared" si="300"/>
        <v>uri</v>
      </c>
      <c r="T990" s="2" t="str">
        <f t="shared" si="301"/>
        <v>kai</v>
      </c>
      <c r="U990" s="2">
        <f t="shared" si="302"/>
        <v>1040000</v>
      </c>
      <c r="V990" s="2">
        <f t="shared" si="303"/>
        <v>1512</v>
      </c>
      <c r="W990" s="2">
        <f t="shared" si="304"/>
        <v>166.4</v>
      </c>
      <c r="X990" s="2" t="str">
        <f t="shared" si="305"/>
        <v/>
      </c>
      <c r="Y990" s="6">
        <f t="shared" si="306"/>
        <v>1030000</v>
      </c>
      <c r="Z990" s="6">
        <f t="shared" si="307"/>
        <v>0</v>
      </c>
      <c r="AA990" s="4">
        <f>SUM(P990:$P$1480)+$Z$25</f>
        <v>1160000</v>
      </c>
      <c r="AB990" s="4">
        <f>SUM(V990:$W$1480)</f>
        <v>286389.59999999992</v>
      </c>
      <c r="AC990" s="4">
        <f t="shared" si="308"/>
        <v>130000</v>
      </c>
    </row>
    <row r="991" spans="1:29" x14ac:dyDescent="0.15">
      <c r="A991" s="22">
        <v>4</v>
      </c>
      <c r="B991" s="1">
        <v>41675</v>
      </c>
      <c r="C991">
        <v>207</v>
      </c>
      <c r="D991">
        <v>209</v>
      </c>
      <c r="E991">
        <v>204</v>
      </c>
      <c r="F991">
        <v>208</v>
      </c>
      <c r="G991">
        <v>333859900</v>
      </c>
      <c r="H991" s="2">
        <f t="shared" si="291"/>
        <v>69442859200</v>
      </c>
      <c r="I991">
        <f t="shared" si="292"/>
        <v>5</v>
      </c>
      <c r="J991" t="str">
        <f t="shared" si="293"/>
        <v>高値超、安値超</v>
      </c>
      <c r="L991">
        <f t="shared" si="294"/>
        <v>-5</v>
      </c>
      <c r="M991">
        <f t="shared" si="295"/>
        <v>-5</v>
      </c>
      <c r="N991">
        <f t="shared" si="296"/>
        <v>5</v>
      </c>
      <c r="O991" s="2">
        <f t="shared" si="309"/>
        <v>5000</v>
      </c>
      <c r="P991" s="2">
        <f t="shared" si="297"/>
        <v>-25000</v>
      </c>
      <c r="Q991" s="2">
        <f t="shared" si="298"/>
        <v>1015000</v>
      </c>
      <c r="R991" s="2" t="str">
        <f t="shared" si="299"/>
        <v>uri</v>
      </c>
      <c r="S991" s="2" t="str">
        <f t="shared" si="300"/>
        <v>kai</v>
      </c>
      <c r="T991" s="2" t="str">
        <f t="shared" si="301"/>
        <v>uri</v>
      </c>
      <c r="U991" s="2" t="str">
        <f t="shared" si="302"/>
        <v/>
      </c>
      <c r="V991" s="2" t="str">
        <f t="shared" si="303"/>
        <v/>
      </c>
      <c r="W991" s="2" t="str">
        <f t="shared" si="304"/>
        <v/>
      </c>
      <c r="X991" s="2">
        <f t="shared" si="305"/>
        <v>81.2</v>
      </c>
      <c r="Y991" s="6">
        <f t="shared" si="306"/>
        <v>1040000</v>
      </c>
      <c r="Z991" s="6">
        <f t="shared" si="307"/>
        <v>0</v>
      </c>
      <c r="AA991" s="4">
        <f>SUM(P991:$P$1480)+$Z$25</f>
        <v>1170000</v>
      </c>
      <c r="AB991" s="4">
        <f>SUM(V991:$W$1480)</f>
        <v>284711.1999999999</v>
      </c>
      <c r="AC991" s="4">
        <f t="shared" si="308"/>
        <v>130000</v>
      </c>
    </row>
    <row r="992" spans="1:29" x14ac:dyDescent="0.15">
      <c r="A992" s="22">
        <v>4</v>
      </c>
      <c r="B992" s="1">
        <v>41674</v>
      </c>
      <c r="C992">
        <v>204</v>
      </c>
      <c r="D992">
        <v>208</v>
      </c>
      <c r="E992">
        <v>203</v>
      </c>
      <c r="F992">
        <v>203</v>
      </c>
      <c r="G992">
        <v>392700300</v>
      </c>
      <c r="H992" s="2">
        <f t="shared" si="291"/>
        <v>79718160900</v>
      </c>
      <c r="I992">
        <f t="shared" si="292"/>
        <v>-8</v>
      </c>
      <c r="J992" t="str">
        <f t="shared" si="293"/>
        <v>高値割、安値割</v>
      </c>
      <c r="L992">
        <f t="shared" si="294"/>
        <v>8</v>
      </c>
      <c r="M992">
        <f t="shared" si="295"/>
        <v>8</v>
      </c>
      <c r="N992">
        <f t="shared" si="296"/>
        <v>-8</v>
      </c>
      <c r="O992" s="2">
        <f t="shared" si="309"/>
        <v>5000</v>
      </c>
      <c r="P992" s="2">
        <f t="shared" si="297"/>
        <v>40000</v>
      </c>
      <c r="Q992" s="2">
        <f t="shared" si="298"/>
        <v>1055000</v>
      </c>
      <c r="R992" s="2" t="str">
        <f t="shared" si="299"/>
        <v>uri</v>
      </c>
      <c r="S992" s="2" t="str">
        <f t="shared" si="300"/>
        <v>kai</v>
      </c>
      <c r="T992" s="2" t="str">
        <f t="shared" si="301"/>
        <v>uri</v>
      </c>
      <c r="U992" s="2">
        <f t="shared" si="302"/>
        <v>1055000</v>
      </c>
      <c r="V992" s="2">
        <f t="shared" si="303"/>
        <v>1512</v>
      </c>
      <c r="W992" s="2" t="str">
        <f t="shared" si="304"/>
        <v/>
      </c>
      <c r="X992" s="2">
        <f t="shared" si="305"/>
        <v>168.8</v>
      </c>
      <c r="Y992" s="6">
        <f t="shared" si="306"/>
        <v>1015000</v>
      </c>
      <c r="Z992" s="6">
        <f t="shared" si="307"/>
        <v>0</v>
      </c>
      <c r="AA992" s="4">
        <f>SUM(P992:$P$1480)+$Z$25</f>
        <v>1195000</v>
      </c>
      <c r="AB992" s="4">
        <f>SUM(V992:$W$1480)</f>
        <v>284711.1999999999</v>
      </c>
      <c r="AC992" s="4">
        <f t="shared" si="308"/>
        <v>180000</v>
      </c>
    </row>
    <row r="993" spans="1:29" x14ac:dyDescent="0.15">
      <c r="A993" s="22">
        <v>4</v>
      </c>
      <c r="B993" s="1">
        <v>41673</v>
      </c>
      <c r="C993">
        <v>217</v>
      </c>
      <c r="D993">
        <v>219</v>
      </c>
      <c r="E993">
        <v>210</v>
      </c>
      <c r="F993">
        <v>211</v>
      </c>
      <c r="G993">
        <v>240874500</v>
      </c>
      <c r="H993" s="2">
        <f t="shared" si="291"/>
        <v>50824519500</v>
      </c>
      <c r="I993">
        <f t="shared" si="292"/>
        <v>-8</v>
      </c>
      <c r="J993" t="str">
        <f t="shared" si="293"/>
        <v>高値割、安値割</v>
      </c>
      <c r="L993">
        <f t="shared" si="294"/>
        <v>-8</v>
      </c>
      <c r="M993">
        <f t="shared" si="295"/>
        <v>-8</v>
      </c>
      <c r="N993">
        <f t="shared" si="296"/>
        <v>8</v>
      </c>
      <c r="O993" s="2">
        <f t="shared" si="309"/>
        <v>5000</v>
      </c>
      <c r="P993" s="2">
        <f t="shared" si="297"/>
        <v>-40000</v>
      </c>
      <c r="Q993" s="2">
        <f t="shared" si="298"/>
        <v>1095000</v>
      </c>
      <c r="R993" s="2" t="str">
        <f t="shared" si="299"/>
        <v>kai</v>
      </c>
      <c r="S993" s="2" t="str">
        <f t="shared" si="300"/>
        <v>uri</v>
      </c>
      <c r="T993" s="2" t="str">
        <f t="shared" si="301"/>
        <v>kai</v>
      </c>
      <c r="U993" s="2">
        <f t="shared" si="302"/>
        <v>1095000</v>
      </c>
      <c r="V993" s="2">
        <f t="shared" si="303"/>
        <v>1512</v>
      </c>
      <c r="W993" s="2">
        <f t="shared" si="304"/>
        <v>175.2</v>
      </c>
      <c r="X993" s="2" t="str">
        <f t="shared" si="305"/>
        <v/>
      </c>
      <c r="Y993" s="6">
        <f t="shared" si="306"/>
        <v>1055000</v>
      </c>
      <c r="Z993" s="6">
        <f t="shared" si="307"/>
        <v>0</v>
      </c>
      <c r="AA993" s="4">
        <f>SUM(P993:$P$1480)+$Z$25</f>
        <v>1155000</v>
      </c>
      <c r="AB993" s="4">
        <f>SUM(V993:$W$1480)</f>
        <v>283199.1999999999</v>
      </c>
      <c r="AC993" s="4">
        <f t="shared" si="308"/>
        <v>100000</v>
      </c>
    </row>
    <row r="994" spans="1:29" x14ac:dyDescent="0.15">
      <c r="A994" s="22">
        <v>4</v>
      </c>
      <c r="B994" s="1">
        <v>41670</v>
      </c>
      <c r="C994">
        <v>220</v>
      </c>
      <c r="D994">
        <v>222</v>
      </c>
      <c r="E994">
        <v>217</v>
      </c>
      <c r="F994">
        <v>219</v>
      </c>
      <c r="G994">
        <v>152046500</v>
      </c>
      <c r="H994" s="2">
        <f t="shared" si="291"/>
        <v>33298183500</v>
      </c>
      <c r="I994">
        <f t="shared" si="292"/>
        <v>2</v>
      </c>
      <c r="J994" t="str">
        <f t="shared" si="293"/>
        <v>高値超、安値超</v>
      </c>
      <c r="L994">
        <f t="shared" si="294"/>
        <v>-2</v>
      </c>
      <c r="M994">
        <f t="shared" si="295"/>
        <v>-2</v>
      </c>
      <c r="N994">
        <f t="shared" si="296"/>
        <v>2</v>
      </c>
      <c r="O994" s="2">
        <f t="shared" si="309"/>
        <v>5000</v>
      </c>
      <c r="P994" s="2">
        <f t="shared" si="297"/>
        <v>-10000</v>
      </c>
      <c r="Q994" s="2">
        <f t="shared" si="298"/>
        <v>1085000</v>
      </c>
      <c r="R994" s="2" t="str">
        <f t="shared" si="299"/>
        <v>uri</v>
      </c>
      <c r="S994" s="2" t="str">
        <f t="shared" si="300"/>
        <v>kai</v>
      </c>
      <c r="T994" s="2" t="str">
        <f t="shared" si="301"/>
        <v>uri</v>
      </c>
      <c r="U994" s="2">
        <f t="shared" si="302"/>
        <v>1085000</v>
      </c>
      <c r="V994" s="2">
        <f t="shared" si="303"/>
        <v>1512</v>
      </c>
      <c r="W994" s="2" t="str">
        <f t="shared" si="304"/>
        <v/>
      </c>
      <c r="X994" s="2">
        <f t="shared" si="305"/>
        <v>173.6</v>
      </c>
      <c r="Y994" s="6">
        <f t="shared" si="306"/>
        <v>1095000</v>
      </c>
      <c r="Z994" s="6">
        <f t="shared" si="307"/>
        <v>0</v>
      </c>
      <c r="AA994" s="4">
        <f>SUM(P994:$P$1480)+$Z$25</f>
        <v>1195000</v>
      </c>
      <c r="AB994" s="4">
        <f>SUM(V994:$W$1480)</f>
        <v>281511.99999999994</v>
      </c>
      <c r="AC994" s="4">
        <f t="shared" si="308"/>
        <v>100000</v>
      </c>
    </row>
    <row r="995" spans="1:29" x14ac:dyDescent="0.15">
      <c r="A995" s="22">
        <v>4</v>
      </c>
      <c r="B995" s="1">
        <v>41669</v>
      </c>
      <c r="C995">
        <v>221</v>
      </c>
      <c r="D995">
        <v>221</v>
      </c>
      <c r="E995">
        <v>215</v>
      </c>
      <c r="F995">
        <v>217</v>
      </c>
      <c r="G995">
        <v>293117000</v>
      </c>
      <c r="H995" s="2">
        <f t="shared" si="291"/>
        <v>63606389000</v>
      </c>
      <c r="I995">
        <f t="shared" si="292"/>
        <v>-7</v>
      </c>
      <c r="J995" t="str">
        <f t="shared" si="293"/>
        <v>高値割、安値割</v>
      </c>
      <c r="L995">
        <f t="shared" si="294"/>
        <v>-7</v>
      </c>
      <c r="M995">
        <f t="shared" si="295"/>
        <v>-7</v>
      </c>
      <c r="N995">
        <f t="shared" si="296"/>
        <v>-7</v>
      </c>
      <c r="O995" s="2">
        <f t="shared" si="309"/>
        <v>5000</v>
      </c>
      <c r="P995" s="2">
        <f t="shared" si="297"/>
        <v>-35000</v>
      </c>
      <c r="Q995" s="2">
        <f t="shared" si="298"/>
        <v>1120000</v>
      </c>
      <c r="R995" s="2" t="str">
        <f t="shared" si="299"/>
        <v>kai</v>
      </c>
      <c r="S995" s="2" t="str">
        <f t="shared" si="300"/>
        <v>kai</v>
      </c>
      <c r="T995" s="2" t="str">
        <f t="shared" si="301"/>
        <v>kai</v>
      </c>
      <c r="U995" s="2" t="str">
        <f t="shared" si="302"/>
        <v/>
      </c>
      <c r="V995" s="2" t="str">
        <f t="shared" si="303"/>
        <v/>
      </c>
      <c r="W995" s="2">
        <f t="shared" si="304"/>
        <v>89.6</v>
      </c>
      <c r="X995" s="2" t="str">
        <f t="shared" si="305"/>
        <v/>
      </c>
      <c r="Y995" s="6">
        <f t="shared" si="306"/>
        <v>1085000</v>
      </c>
      <c r="Z995" s="6">
        <f t="shared" si="307"/>
        <v>0</v>
      </c>
      <c r="AA995" s="4">
        <f>SUM(P995:$P$1480)+$Z$25</f>
        <v>1205000</v>
      </c>
      <c r="AB995" s="4">
        <f>SUM(V995:$W$1480)</f>
        <v>279999.99999999988</v>
      </c>
      <c r="AC995" s="4">
        <f t="shared" si="308"/>
        <v>120000</v>
      </c>
    </row>
    <row r="996" spans="1:29" x14ac:dyDescent="0.15">
      <c r="A996" s="22">
        <v>4</v>
      </c>
      <c r="B996" s="1">
        <v>41668</v>
      </c>
      <c r="C996">
        <v>226</v>
      </c>
      <c r="D996">
        <v>227</v>
      </c>
      <c r="E996">
        <v>224</v>
      </c>
      <c r="F996">
        <v>224</v>
      </c>
      <c r="G996">
        <v>147453600</v>
      </c>
      <c r="H996" s="2">
        <f t="shared" si="291"/>
        <v>33029606400</v>
      </c>
      <c r="I996">
        <f t="shared" si="292"/>
        <v>2</v>
      </c>
      <c r="J996" t="str">
        <f t="shared" si="293"/>
        <v/>
      </c>
      <c r="L996">
        <f t="shared" si="294"/>
        <v>2</v>
      </c>
      <c r="M996">
        <f t="shared" si="295"/>
        <v>2</v>
      </c>
      <c r="N996">
        <f t="shared" si="296"/>
        <v>2</v>
      </c>
      <c r="O996" s="2">
        <f t="shared" si="309"/>
        <v>5000</v>
      </c>
      <c r="P996" s="2">
        <f t="shared" si="297"/>
        <v>10000</v>
      </c>
      <c r="Q996" s="2">
        <f t="shared" si="298"/>
        <v>1110000</v>
      </c>
      <c r="R996" s="2" t="str">
        <f t="shared" si="299"/>
        <v>kai</v>
      </c>
      <c r="S996" s="2" t="str">
        <f t="shared" si="300"/>
        <v>kai</v>
      </c>
      <c r="T996" s="2" t="str">
        <f t="shared" si="301"/>
        <v>kai</v>
      </c>
      <c r="U996" s="2">
        <f t="shared" si="302"/>
        <v>1110000</v>
      </c>
      <c r="V996" s="2">
        <f t="shared" si="303"/>
        <v>1512</v>
      </c>
      <c r="W996" s="2">
        <f t="shared" si="304"/>
        <v>177.6</v>
      </c>
      <c r="X996" s="2" t="str">
        <f t="shared" si="305"/>
        <v/>
      </c>
      <c r="Y996" s="6">
        <f t="shared" si="306"/>
        <v>1120000</v>
      </c>
      <c r="Z996" s="6">
        <f t="shared" si="307"/>
        <v>0</v>
      </c>
      <c r="AA996" s="4">
        <f>SUM(P996:$P$1480)+$Z$25</f>
        <v>1240000</v>
      </c>
      <c r="AB996" s="4">
        <f>SUM(V996:$W$1480)</f>
        <v>279910.39999999991</v>
      </c>
      <c r="AC996" s="4">
        <f t="shared" si="308"/>
        <v>120000</v>
      </c>
    </row>
    <row r="997" spans="1:29" x14ac:dyDescent="0.15">
      <c r="A997" s="22">
        <v>4</v>
      </c>
      <c r="B997" s="1">
        <v>41667</v>
      </c>
      <c r="C997">
        <v>226</v>
      </c>
      <c r="D997">
        <v>227</v>
      </c>
      <c r="E997">
        <v>222</v>
      </c>
      <c r="F997">
        <v>222</v>
      </c>
      <c r="G997">
        <v>231529000</v>
      </c>
      <c r="H997" s="2">
        <f t="shared" si="291"/>
        <v>51399438000</v>
      </c>
      <c r="I997">
        <f t="shared" si="292"/>
        <v>-4</v>
      </c>
      <c r="J997" t="str">
        <f t="shared" si="293"/>
        <v/>
      </c>
      <c r="L997">
        <f t="shared" si="294"/>
        <v>4</v>
      </c>
      <c r="M997">
        <f t="shared" si="295"/>
        <v>4</v>
      </c>
      <c r="N997">
        <f t="shared" si="296"/>
        <v>-4</v>
      </c>
      <c r="O997" s="2">
        <f t="shared" si="309"/>
        <v>5000</v>
      </c>
      <c r="P997" s="2">
        <f t="shared" si="297"/>
        <v>20000</v>
      </c>
      <c r="Q997" s="2">
        <f t="shared" si="298"/>
        <v>1130000</v>
      </c>
      <c r="R997" s="2" t="str">
        <f t="shared" si="299"/>
        <v>uri</v>
      </c>
      <c r="S997" s="2" t="str">
        <f t="shared" si="300"/>
        <v>kai</v>
      </c>
      <c r="T997" s="2" t="str">
        <f t="shared" si="301"/>
        <v>uri</v>
      </c>
      <c r="U997" s="2" t="str">
        <f t="shared" si="302"/>
        <v/>
      </c>
      <c r="V997" s="2" t="str">
        <f t="shared" si="303"/>
        <v/>
      </c>
      <c r="W997" s="2" t="str">
        <f t="shared" si="304"/>
        <v/>
      </c>
      <c r="X997" s="2">
        <f t="shared" si="305"/>
        <v>90.4</v>
      </c>
      <c r="Y997" s="6">
        <f t="shared" si="306"/>
        <v>1110000</v>
      </c>
      <c r="Z997" s="6">
        <f t="shared" si="307"/>
        <v>0</v>
      </c>
      <c r="AA997" s="4">
        <f>SUM(P997:$P$1480)+$Z$25</f>
        <v>1230000</v>
      </c>
      <c r="AB997" s="4">
        <f>SUM(V997:$W$1480)</f>
        <v>278220.79999999993</v>
      </c>
      <c r="AC997" s="4">
        <f t="shared" si="308"/>
        <v>120000</v>
      </c>
    </row>
    <row r="998" spans="1:29" x14ac:dyDescent="0.15">
      <c r="A998" s="22">
        <v>4</v>
      </c>
      <c r="B998" s="1">
        <v>41666</v>
      </c>
      <c r="C998">
        <v>225</v>
      </c>
      <c r="D998">
        <v>227</v>
      </c>
      <c r="E998">
        <v>224</v>
      </c>
      <c r="F998">
        <v>226</v>
      </c>
      <c r="G998">
        <v>241008800</v>
      </c>
      <c r="H998" s="2">
        <f t="shared" si="291"/>
        <v>54467988800</v>
      </c>
      <c r="I998">
        <f t="shared" si="292"/>
        <v>-6</v>
      </c>
      <c r="J998" t="str">
        <f t="shared" si="293"/>
        <v>高値割、安値割</v>
      </c>
      <c r="L998">
        <f t="shared" si="294"/>
        <v>6</v>
      </c>
      <c r="M998">
        <f t="shared" si="295"/>
        <v>6</v>
      </c>
      <c r="N998">
        <f t="shared" si="296"/>
        <v>-6</v>
      </c>
      <c r="O998" s="2">
        <f t="shared" si="309"/>
        <v>5000</v>
      </c>
      <c r="P998" s="2">
        <f t="shared" si="297"/>
        <v>30000</v>
      </c>
      <c r="Q998" s="2">
        <f t="shared" si="298"/>
        <v>1160000</v>
      </c>
      <c r="R998" s="2" t="str">
        <f t="shared" si="299"/>
        <v>uri</v>
      </c>
      <c r="S998" s="2" t="str">
        <f t="shared" si="300"/>
        <v>kai</v>
      </c>
      <c r="T998" s="2" t="str">
        <f t="shared" si="301"/>
        <v>uri</v>
      </c>
      <c r="U998" s="2">
        <f t="shared" si="302"/>
        <v>1160000</v>
      </c>
      <c r="V998" s="2">
        <f t="shared" si="303"/>
        <v>1512</v>
      </c>
      <c r="W998" s="2" t="str">
        <f t="shared" si="304"/>
        <v/>
      </c>
      <c r="X998" s="2">
        <f t="shared" si="305"/>
        <v>185.6</v>
      </c>
      <c r="Y998" s="6">
        <f t="shared" si="306"/>
        <v>1130000</v>
      </c>
      <c r="Z998" s="6">
        <f t="shared" si="307"/>
        <v>0</v>
      </c>
      <c r="AA998" s="4">
        <f>SUM(P998:$P$1480)+$Z$25</f>
        <v>1210000</v>
      </c>
      <c r="AB998" s="4">
        <f>SUM(V998:$W$1480)</f>
        <v>278220.79999999993</v>
      </c>
      <c r="AC998" s="4">
        <f t="shared" si="308"/>
        <v>80000</v>
      </c>
    </row>
    <row r="999" spans="1:29" x14ac:dyDescent="0.15">
      <c r="A999" s="22">
        <v>4</v>
      </c>
      <c r="B999" s="1">
        <v>41663</v>
      </c>
      <c r="C999" s="3">
        <v>234</v>
      </c>
      <c r="D999">
        <v>235</v>
      </c>
      <c r="E999">
        <v>229</v>
      </c>
      <c r="F999">
        <v>232</v>
      </c>
      <c r="G999">
        <v>287715700</v>
      </c>
      <c r="H999" s="2">
        <f t="shared" si="291"/>
        <v>66750042400</v>
      </c>
      <c r="I999">
        <f t="shared" si="292"/>
        <v>-5</v>
      </c>
      <c r="J999" t="str">
        <f t="shared" si="293"/>
        <v>高値割、安値割</v>
      </c>
      <c r="L999">
        <f t="shared" si="294"/>
        <v>-5</v>
      </c>
      <c r="M999">
        <f t="shared" si="295"/>
        <v>-5</v>
      </c>
      <c r="N999">
        <f t="shared" si="296"/>
        <v>5</v>
      </c>
      <c r="O999" s="2">
        <f t="shared" si="309"/>
        <v>5000</v>
      </c>
      <c r="P999" s="2">
        <f t="shared" si="297"/>
        <v>-25000</v>
      </c>
      <c r="Q999" s="2">
        <f t="shared" si="298"/>
        <v>1185000</v>
      </c>
      <c r="R999" s="2" t="str">
        <f t="shared" si="299"/>
        <v>kai</v>
      </c>
      <c r="S999" s="2" t="str">
        <f t="shared" si="300"/>
        <v>uri</v>
      </c>
      <c r="T999" s="2" t="str">
        <f t="shared" si="301"/>
        <v>kai</v>
      </c>
      <c r="U999" s="2" t="str">
        <f t="shared" si="302"/>
        <v/>
      </c>
      <c r="V999" s="2" t="str">
        <f t="shared" si="303"/>
        <v/>
      </c>
      <c r="W999" s="2">
        <f t="shared" si="304"/>
        <v>94.8</v>
      </c>
      <c r="X999" s="2" t="str">
        <f t="shared" si="305"/>
        <v/>
      </c>
      <c r="Y999" s="6">
        <f t="shared" si="306"/>
        <v>1160000</v>
      </c>
      <c r="Z999" s="6">
        <f t="shared" si="307"/>
        <v>0</v>
      </c>
      <c r="AA999" s="4">
        <f>SUM(P999:$P$1480)+$Z$25</f>
        <v>1180000</v>
      </c>
      <c r="AB999" s="4">
        <f>SUM(V999:$W$1480)</f>
        <v>276708.79999999987</v>
      </c>
      <c r="AC999" s="4">
        <f t="shared" si="308"/>
        <v>20000</v>
      </c>
    </row>
    <row r="1000" spans="1:29" x14ac:dyDescent="0.15">
      <c r="A1000" s="22">
        <v>4</v>
      </c>
      <c r="B1000" s="1">
        <v>41662</v>
      </c>
      <c r="C1000" s="3">
        <v>236</v>
      </c>
      <c r="D1000">
        <v>240</v>
      </c>
      <c r="E1000">
        <v>235</v>
      </c>
      <c r="F1000">
        <v>237</v>
      </c>
      <c r="G1000">
        <v>327241600</v>
      </c>
      <c r="H1000" s="2">
        <f t="shared" si="291"/>
        <v>77556259200</v>
      </c>
      <c r="I1000">
        <f t="shared" si="292"/>
        <v>3</v>
      </c>
      <c r="J1000" t="str">
        <f t="shared" si="293"/>
        <v>高値超、安値超</v>
      </c>
      <c r="L1000">
        <f t="shared" si="294"/>
        <v>3</v>
      </c>
      <c r="M1000">
        <f t="shared" si="295"/>
        <v>3</v>
      </c>
      <c r="N1000">
        <f t="shared" si="296"/>
        <v>3</v>
      </c>
      <c r="O1000" s="2">
        <f t="shared" si="309"/>
        <v>5000</v>
      </c>
      <c r="P1000" s="2">
        <f t="shared" si="297"/>
        <v>15000</v>
      </c>
      <c r="Q1000" s="2">
        <f t="shared" si="298"/>
        <v>1170000</v>
      </c>
      <c r="R1000" s="2" t="str">
        <f t="shared" si="299"/>
        <v>kai</v>
      </c>
      <c r="S1000" s="2" t="str">
        <f t="shared" si="300"/>
        <v>kai</v>
      </c>
      <c r="T1000" s="2" t="str">
        <f t="shared" si="301"/>
        <v>kai</v>
      </c>
      <c r="U1000" s="2" t="str">
        <f t="shared" si="302"/>
        <v/>
      </c>
      <c r="V1000" s="2" t="str">
        <f t="shared" si="303"/>
        <v/>
      </c>
      <c r="W1000" s="2">
        <f t="shared" si="304"/>
        <v>93.6</v>
      </c>
      <c r="X1000" s="2" t="str">
        <f t="shared" si="305"/>
        <v/>
      </c>
      <c r="Y1000" s="6">
        <f t="shared" si="306"/>
        <v>1185000</v>
      </c>
      <c r="Z1000" s="6">
        <f t="shared" si="307"/>
        <v>0</v>
      </c>
      <c r="AA1000" s="4">
        <f>SUM(P1000:$P$1480)+$Z$25</f>
        <v>1205000</v>
      </c>
      <c r="AB1000" s="4">
        <f>SUM(V1000:$W$1480)</f>
        <v>276613.99999999983</v>
      </c>
      <c r="AC1000" s="4">
        <f t="shared" si="308"/>
        <v>20000</v>
      </c>
    </row>
    <row r="1001" spans="1:29" x14ac:dyDescent="0.15">
      <c r="A1001" s="22">
        <v>4</v>
      </c>
      <c r="B1001" s="1">
        <v>41661</v>
      </c>
      <c r="C1001" s="3">
        <v>233</v>
      </c>
      <c r="D1001">
        <v>235</v>
      </c>
      <c r="E1001">
        <v>231</v>
      </c>
      <c r="F1001">
        <v>234</v>
      </c>
      <c r="G1001">
        <v>181793900</v>
      </c>
      <c r="H1001" s="2">
        <f t="shared" si="291"/>
        <v>42539772600</v>
      </c>
      <c r="I1001">
        <f t="shared" si="292"/>
        <v>2</v>
      </c>
      <c r="J1001" t="str">
        <f t="shared" si="293"/>
        <v/>
      </c>
      <c r="L1001">
        <f t="shared" si="294"/>
        <v>2</v>
      </c>
      <c r="M1001">
        <f t="shared" si="295"/>
        <v>2</v>
      </c>
      <c r="N1001">
        <f t="shared" si="296"/>
        <v>2</v>
      </c>
      <c r="O1001" s="2">
        <f t="shared" si="309"/>
        <v>5000</v>
      </c>
      <c r="P1001" s="2">
        <f t="shared" si="297"/>
        <v>10000</v>
      </c>
      <c r="Q1001" s="2">
        <f t="shared" si="298"/>
        <v>1160000</v>
      </c>
      <c r="R1001" s="2" t="str">
        <f t="shared" si="299"/>
        <v>kai</v>
      </c>
      <c r="S1001" s="2" t="str">
        <f t="shared" si="300"/>
        <v>kai</v>
      </c>
      <c r="T1001" s="2" t="str">
        <f t="shared" si="301"/>
        <v>kai</v>
      </c>
      <c r="U1001" s="2" t="str">
        <f t="shared" si="302"/>
        <v/>
      </c>
      <c r="V1001" s="2" t="str">
        <f t="shared" si="303"/>
        <v/>
      </c>
      <c r="W1001" s="2">
        <f t="shared" si="304"/>
        <v>92.8</v>
      </c>
      <c r="X1001" s="2" t="str">
        <f t="shared" si="305"/>
        <v/>
      </c>
      <c r="Y1001" s="6">
        <f t="shared" si="306"/>
        <v>1170000</v>
      </c>
      <c r="Z1001" s="6">
        <f t="shared" si="307"/>
        <v>0</v>
      </c>
      <c r="AA1001" s="4">
        <f>SUM(P1001:$P$1480)+$Z$25</f>
        <v>1190000</v>
      </c>
      <c r="AB1001" s="4">
        <f>SUM(V1001:$W$1480)</f>
        <v>276520.39999999985</v>
      </c>
      <c r="AC1001" s="4">
        <f t="shared" si="308"/>
        <v>20000</v>
      </c>
    </row>
    <row r="1002" spans="1:29" x14ac:dyDescent="0.15">
      <c r="A1002" s="22">
        <v>4</v>
      </c>
      <c r="B1002" s="1">
        <v>41660</v>
      </c>
      <c r="C1002" s="3">
        <v>234</v>
      </c>
      <c r="D1002">
        <v>235</v>
      </c>
      <c r="E1002">
        <v>232</v>
      </c>
      <c r="F1002">
        <v>232</v>
      </c>
      <c r="G1002">
        <v>127874500</v>
      </c>
      <c r="H1002" s="2">
        <f t="shared" si="291"/>
        <v>29666884000</v>
      </c>
      <c r="I1002">
        <f t="shared" si="292"/>
        <v>-2</v>
      </c>
      <c r="J1002" t="str">
        <f t="shared" si="293"/>
        <v/>
      </c>
      <c r="L1002">
        <f t="shared" si="294"/>
        <v>-2</v>
      </c>
      <c r="M1002">
        <f t="shared" si="295"/>
        <v>-2</v>
      </c>
      <c r="N1002">
        <f t="shared" si="296"/>
        <v>2</v>
      </c>
      <c r="O1002" s="2">
        <f t="shared" si="309"/>
        <v>5000</v>
      </c>
      <c r="P1002" s="2">
        <f t="shared" si="297"/>
        <v>-10000</v>
      </c>
      <c r="Q1002" s="2">
        <f t="shared" si="298"/>
        <v>1170000</v>
      </c>
      <c r="R1002" s="2" t="str">
        <f t="shared" si="299"/>
        <v>kai</v>
      </c>
      <c r="S1002" s="2" t="str">
        <f t="shared" si="300"/>
        <v>uri</v>
      </c>
      <c r="T1002" s="2" t="str">
        <f t="shared" si="301"/>
        <v>kai</v>
      </c>
      <c r="U1002" s="2" t="str">
        <f t="shared" si="302"/>
        <v/>
      </c>
      <c r="V1002" s="2" t="str">
        <f t="shared" si="303"/>
        <v/>
      </c>
      <c r="W1002" s="2">
        <f t="shared" si="304"/>
        <v>93.6</v>
      </c>
      <c r="X1002" s="2" t="str">
        <f t="shared" si="305"/>
        <v/>
      </c>
      <c r="Y1002" s="6">
        <f t="shared" si="306"/>
        <v>1160000</v>
      </c>
      <c r="Z1002" s="6">
        <f t="shared" si="307"/>
        <v>0</v>
      </c>
      <c r="AA1002" s="4">
        <f>SUM(P1002:$P$1480)+$Z$25</f>
        <v>1180000</v>
      </c>
      <c r="AB1002" s="4">
        <f>SUM(V1002:$W$1480)</f>
        <v>276427.59999999986</v>
      </c>
      <c r="AC1002" s="4">
        <f t="shared" si="308"/>
        <v>20000</v>
      </c>
    </row>
    <row r="1003" spans="1:29" x14ac:dyDescent="0.15">
      <c r="A1003" s="22">
        <v>4</v>
      </c>
      <c r="B1003" s="1">
        <v>41659</v>
      </c>
      <c r="C1003" s="3">
        <v>233</v>
      </c>
      <c r="D1003">
        <v>235</v>
      </c>
      <c r="E1003">
        <v>232</v>
      </c>
      <c r="F1003">
        <v>234</v>
      </c>
      <c r="G1003">
        <v>95940000</v>
      </c>
      <c r="H1003" s="2">
        <f t="shared" si="291"/>
        <v>22449960000</v>
      </c>
      <c r="I1003">
        <f t="shared" si="292"/>
        <v>2</v>
      </c>
      <c r="J1003" t="str">
        <f t="shared" si="293"/>
        <v>高値超、安値超</v>
      </c>
      <c r="L1003">
        <f t="shared" si="294"/>
        <v>2</v>
      </c>
      <c r="M1003">
        <f t="shared" si="295"/>
        <v>2</v>
      </c>
      <c r="N1003">
        <f t="shared" si="296"/>
        <v>2</v>
      </c>
      <c r="O1003" s="2">
        <f t="shared" si="309"/>
        <v>5000</v>
      </c>
      <c r="P1003" s="2">
        <f t="shared" si="297"/>
        <v>10000</v>
      </c>
      <c r="Q1003" s="2">
        <f t="shared" si="298"/>
        <v>1160000</v>
      </c>
      <c r="R1003" s="2" t="str">
        <f t="shared" si="299"/>
        <v>kai</v>
      </c>
      <c r="S1003" s="2" t="str">
        <f t="shared" si="300"/>
        <v>kai</v>
      </c>
      <c r="T1003" s="2" t="str">
        <f t="shared" si="301"/>
        <v>kai</v>
      </c>
      <c r="U1003" s="2" t="str">
        <f t="shared" si="302"/>
        <v/>
      </c>
      <c r="V1003" s="2" t="str">
        <f t="shared" si="303"/>
        <v/>
      </c>
      <c r="W1003" s="2">
        <f t="shared" si="304"/>
        <v>92.8</v>
      </c>
      <c r="X1003" s="2" t="str">
        <f t="shared" si="305"/>
        <v/>
      </c>
      <c r="Y1003" s="6">
        <f t="shared" si="306"/>
        <v>1170000</v>
      </c>
      <c r="Z1003" s="6">
        <f t="shared" si="307"/>
        <v>0</v>
      </c>
      <c r="AA1003" s="4">
        <f>SUM(P1003:$P$1480)+$Z$25</f>
        <v>1190000</v>
      </c>
      <c r="AB1003" s="4">
        <f>SUM(V1003:$W$1480)</f>
        <v>276333.99999999983</v>
      </c>
      <c r="AC1003" s="4">
        <f t="shared" si="308"/>
        <v>20000</v>
      </c>
    </row>
    <row r="1004" spans="1:29" x14ac:dyDescent="0.15">
      <c r="A1004" s="22">
        <v>4</v>
      </c>
      <c r="B1004" s="1">
        <v>41656</v>
      </c>
      <c r="C1004" s="3">
        <v>231</v>
      </c>
      <c r="D1004">
        <v>233</v>
      </c>
      <c r="E1004">
        <v>231</v>
      </c>
      <c r="F1004">
        <v>232</v>
      </c>
      <c r="G1004">
        <v>90913200</v>
      </c>
      <c r="H1004" s="2">
        <f t="shared" si="291"/>
        <v>21091862400</v>
      </c>
      <c r="I1004">
        <f t="shared" si="292"/>
        <v>2</v>
      </c>
      <c r="J1004" t="str">
        <f t="shared" si="293"/>
        <v/>
      </c>
      <c r="L1004">
        <f t="shared" si="294"/>
        <v>2</v>
      </c>
      <c r="M1004">
        <f t="shared" si="295"/>
        <v>2</v>
      </c>
      <c r="N1004">
        <f t="shared" si="296"/>
        <v>2</v>
      </c>
      <c r="O1004" s="2">
        <f t="shared" si="309"/>
        <v>5000</v>
      </c>
      <c r="P1004" s="2">
        <f t="shared" si="297"/>
        <v>10000</v>
      </c>
      <c r="Q1004" s="2">
        <f t="shared" si="298"/>
        <v>1150000</v>
      </c>
      <c r="R1004" s="2" t="str">
        <f t="shared" si="299"/>
        <v>kai</v>
      </c>
      <c r="S1004" s="2" t="str">
        <f t="shared" si="300"/>
        <v>kai</v>
      </c>
      <c r="T1004" s="2" t="str">
        <f t="shared" si="301"/>
        <v>kai</v>
      </c>
      <c r="U1004" s="2" t="str">
        <f t="shared" si="302"/>
        <v/>
      </c>
      <c r="V1004" s="2" t="str">
        <f t="shared" si="303"/>
        <v/>
      </c>
      <c r="W1004" s="2">
        <f t="shared" si="304"/>
        <v>92</v>
      </c>
      <c r="X1004" s="2" t="str">
        <f t="shared" si="305"/>
        <v/>
      </c>
      <c r="Y1004" s="6">
        <f t="shared" si="306"/>
        <v>1160000</v>
      </c>
      <c r="Z1004" s="6">
        <f t="shared" si="307"/>
        <v>0</v>
      </c>
      <c r="AA1004" s="4">
        <f>SUM(P1004:$P$1480)+$Z$25</f>
        <v>1180000</v>
      </c>
      <c r="AB1004" s="4">
        <f>SUM(V1004:$W$1480)</f>
        <v>276241.1999999999</v>
      </c>
      <c r="AC1004" s="4">
        <f t="shared" si="308"/>
        <v>20000</v>
      </c>
    </row>
    <row r="1005" spans="1:29" x14ac:dyDescent="0.15">
      <c r="A1005" s="22">
        <v>4</v>
      </c>
      <c r="B1005" s="1">
        <v>41655</v>
      </c>
      <c r="C1005" s="3">
        <v>236</v>
      </c>
      <c r="D1005">
        <v>236</v>
      </c>
      <c r="E1005">
        <v>230</v>
      </c>
      <c r="F1005">
        <v>230</v>
      </c>
      <c r="G1005">
        <v>152502700</v>
      </c>
      <c r="H1005" s="2">
        <f t="shared" si="291"/>
        <v>35075621000</v>
      </c>
      <c r="I1005">
        <f t="shared" si="292"/>
        <v>-4</v>
      </c>
      <c r="J1005" t="str">
        <f t="shared" si="293"/>
        <v/>
      </c>
      <c r="L1005">
        <f t="shared" si="294"/>
        <v>-4</v>
      </c>
      <c r="M1005">
        <f t="shared" si="295"/>
        <v>-4</v>
      </c>
      <c r="N1005">
        <f t="shared" si="296"/>
        <v>4</v>
      </c>
      <c r="O1005" s="2">
        <f t="shared" si="309"/>
        <v>5000</v>
      </c>
      <c r="P1005" s="2">
        <f t="shared" si="297"/>
        <v>-20000</v>
      </c>
      <c r="Q1005" s="2">
        <f t="shared" si="298"/>
        <v>1170000</v>
      </c>
      <c r="R1005" s="2" t="str">
        <f t="shared" si="299"/>
        <v>kai</v>
      </c>
      <c r="S1005" s="2" t="str">
        <f t="shared" si="300"/>
        <v>uri</v>
      </c>
      <c r="T1005" s="2" t="str">
        <f t="shared" si="301"/>
        <v>kai</v>
      </c>
      <c r="U1005" s="2">
        <f t="shared" si="302"/>
        <v>1170000</v>
      </c>
      <c r="V1005" s="2">
        <f t="shared" si="303"/>
        <v>1512</v>
      </c>
      <c r="W1005" s="2">
        <f t="shared" si="304"/>
        <v>187.2</v>
      </c>
      <c r="X1005" s="2" t="str">
        <f t="shared" si="305"/>
        <v/>
      </c>
      <c r="Y1005" s="6">
        <f t="shared" si="306"/>
        <v>1150000</v>
      </c>
      <c r="Z1005" s="6">
        <f t="shared" si="307"/>
        <v>0</v>
      </c>
      <c r="AA1005" s="4">
        <f>SUM(P1005:$P$1480)+$Z$25</f>
        <v>1170000</v>
      </c>
      <c r="AB1005" s="4">
        <f>SUM(V1005:$W$1480)</f>
        <v>276149.1999999999</v>
      </c>
      <c r="AC1005" s="4">
        <f t="shared" si="308"/>
        <v>20000</v>
      </c>
    </row>
    <row r="1006" spans="1:29" x14ac:dyDescent="0.15">
      <c r="A1006" s="22">
        <v>4</v>
      </c>
      <c r="B1006" s="1">
        <v>41654</v>
      </c>
      <c r="C1006" s="3">
        <v>235</v>
      </c>
      <c r="D1006">
        <v>236</v>
      </c>
      <c r="E1006">
        <v>233</v>
      </c>
      <c r="F1006">
        <v>234</v>
      </c>
      <c r="G1006">
        <v>126164000</v>
      </c>
      <c r="H1006" s="2">
        <f t="shared" si="291"/>
        <v>29522376000</v>
      </c>
      <c r="I1006">
        <f t="shared" si="292"/>
        <v>2</v>
      </c>
      <c r="J1006" t="str">
        <f t="shared" si="293"/>
        <v>高値超、安値超</v>
      </c>
      <c r="L1006">
        <f t="shared" si="294"/>
        <v>-2</v>
      </c>
      <c r="M1006">
        <f t="shared" si="295"/>
        <v>-2</v>
      </c>
      <c r="N1006">
        <f t="shared" si="296"/>
        <v>2</v>
      </c>
      <c r="O1006" s="2">
        <f t="shared" si="309"/>
        <v>5000</v>
      </c>
      <c r="P1006" s="2">
        <f t="shared" si="297"/>
        <v>-10000</v>
      </c>
      <c r="Q1006" s="2">
        <f t="shared" si="298"/>
        <v>1160000</v>
      </c>
      <c r="R1006" s="2" t="str">
        <f t="shared" si="299"/>
        <v>uri</v>
      </c>
      <c r="S1006" s="2" t="str">
        <f t="shared" si="300"/>
        <v>kai</v>
      </c>
      <c r="T1006" s="2" t="str">
        <f t="shared" si="301"/>
        <v>uri</v>
      </c>
      <c r="U1006" s="2">
        <f t="shared" si="302"/>
        <v>1160000</v>
      </c>
      <c r="V1006" s="2">
        <f t="shared" si="303"/>
        <v>1512</v>
      </c>
      <c r="W1006" s="2" t="str">
        <f t="shared" si="304"/>
        <v/>
      </c>
      <c r="X1006" s="2">
        <f t="shared" si="305"/>
        <v>185.6</v>
      </c>
      <c r="Y1006" s="6">
        <f t="shared" si="306"/>
        <v>1170000</v>
      </c>
      <c r="Z1006" s="6">
        <f t="shared" si="307"/>
        <v>0</v>
      </c>
      <c r="AA1006" s="4">
        <f>SUM(P1006:$P$1480)+$Z$25</f>
        <v>1190000</v>
      </c>
      <c r="AB1006" s="4">
        <f>SUM(V1006:$W$1480)</f>
        <v>274449.99999999988</v>
      </c>
      <c r="AC1006" s="4">
        <f t="shared" si="308"/>
        <v>20000</v>
      </c>
    </row>
    <row r="1007" spans="1:29" x14ac:dyDescent="0.15">
      <c r="A1007" s="22">
        <v>4</v>
      </c>
      <c r="B1007" s="1">
        <v>41653</v>
      </c>
      <c r="C1007" s="3">
        <v>232</v>
      </c>
      <c r="D1007">
        <v>233</v>
      </c>
      <c r="E1007">
        <v>229</v>
      </c>
      <c r="F1007">
        <v>232</v>
      </c>
      <c r="G1007">
        <v>215838500</v>
      </c>
      <c r="H1007" s="2">
        <f t="shared" si="291"/>
        <v>50074532000</v>
      </c>
      <c r="I1007">
        <f t="shared" si="292"/>
        <v>-5</v>
      </c>
      <c r="J1007" t="str">
        <f t="shared" si="293"/>
        <v>高値割、安値割</v>
      </c>
      <c r="L1007">
        <f t="shared" si="294"/>
        <v>-5</v>
      </c>
      <c r="M1007">
        <f t="shared" si="295"/>
        <v>-5</v>
      </c>
      <c r="N1007">
        <f t="shared" si="296"/>
        <v>5</v>
      </c>
      <c r="O1007" s="2">
        <f t="shared" si="309"/>
        <v>5000</v>
      </c>
      <c r="P1007" s="2">
        <f t="shared" si="297"/>
        <v>-25000</v>
      </c>
      <c r="Q1007" s="2">
        <f t="shared" si="298"/>
        <v>1185000</v>
      </c>
      <c r="R1007" s="2" t="str">
        <f t="shared" si="299"/>
        <v>kai</v>
      </c>
      <c r="S1007" s="2" t="str">
        <f t="shared" si="300"/>
        <v>uri</v>
      </c>
      <c r="T1007" s="2" t="str">
        <f t="shared" si="301"/>
        <v>kai</v>
      </c>
      <c r="U1007" s="2" t="str">
        <f t="shared" si="302"/>
        <v/>
      </c>
      <c r="V1007" s="2" t="str">
        <f t="shared" si="303"/>
        <v/>
      </c>
      <c r="W1007" s="2">
        <f t="shared" si="304"/>
        <v>94.8</v>
      </c>
      <c r="X1007" s="2" t="str">
        <f t="shared" si="305"/>
        <v/>
      </c>
      <c r="Y1007" s="6">
        <f t="shared" si="306"/>
        <v>1160000</v>
      </c>
      <c r="Z1007" s="6">
        <f t="shared" si="307"/>
        <v>0</v>
      </c>
      <c r="AA1007" s="4">
        <f>SUM(P1007:$P$1480)+$Z$25</f>
        <v>1200000</v>
      </c>
      <c r="AB1007" s="4">
        <f>SUM(V1007:$W$1480)</f>
        <v>272937.99999999983</v>
      </c>
      <c r="AC1007" s="4">
        <f t="shared" si="308"/>
        <v>40000</v>
      </c>
    </row>
    <row r="1008" spans="1:29" x14ac:dyDescent="0.15">
      <c r="A1008" s="22">
        <v>4</v>
      </c>
      <c r="B1008" s="1">
        <v>41649</v>
      </c>
      <c r="C1008" s="3">
        <v>231</v>
      </c>
      <c r="D1008">
        <v>238</v>
      </c>
      <c r="E1008">
        <v>231</v>
      </c>
      <c r="F1008">
        <v>237</v>
      </c>
      <c r="G1008">
        <v>265898400</v>
      </c>
      <c r="H1008" s="2">
        <f t="shared" si="291"/>
        <v>63017920800</v>
      </c>
      <c r="I1008">
        <f t="shared" si="292"/>
        <v>5</v>
      </c>
      <c r="J1008" t="str">
        <f t="shared" si="293"/>
        <v>高値超、安値超</v>
      </c>
      <c r="L1008">
        <f t="shared" si="294"/>
        <v>5</v>
      </c>
      <c r="M1008">
        <f t="shared" si="295"/>
        <v>5</v>
      </c>
      <c r="N1008">
        <f t="shared" si="296"/>
        <v>-5</v>
      </c>
      <c r="O1008" s="2">
        <f t="shared" si="309"/>
        <v>5000</v>
      </c>
      <c r="P1008" s="2">
        <f t="shared" si="297"/>
        <v>25000</v>
      </c>
      <c r="Q1008" s="2">
        <f t="shared" si="298"/>
        <v>1160000</v>
      </c>
      <c r="R1008" s="2" t="str">
        <f t="shared" si="299"/>
        <v>kai</v>
      </c>
      <c r="S1008" s="2" t="str">
        <f t="shared" si="300"/>
        <v>uri</v>
      </c>
      <c r="T1008" s="2" t="str">
        <f t="shared" si="301"/>
        <v>kai</v>
      </c>
      <c r="U1008" s="2" t="str">
        <f t="shared" si="302"/>
        <v/>
      </c>
      <c r="V1008" s="2" t="str">
        <f t="shared" si="303"/>
        <v/>
      </c>
      <c r="W1008" s="2">
        <f t="shared" si="304"/>
        <v>92.8</v>
      </c>
      <c r="X1008" s="2" t="str">
        <f t="shared" si="305"/>
        <v/>
      </c>
      <c r="Y1008" s="6">
        <f t="shared" si="306"/>
        <v>1185000</v>
      </c>
      <c r="Z1008" s="6">
        <f t="shared" si="307"/>
        <v>0</v>
      </c>
      <c r="AA1008" s="4">
        <f>SUM(P1008:$P$1480)+$Z$25</f>
        <v>1225000</v>
      </c>
      <c r="AB1008" s="4">
        <f>SUM(V1008:$W$1480)</f>
        <v>272843.19999999984</v>
      </c>
      <c r="AC1008" s="4">
        <f t="shared" si="308"/>
        <v>40000</v>
      </c>
    </row>
    <row r="1009" spans="1:29" x14ac:dyDescent="0.15">
      <c r="A1009" s="22">
        <v>4</v>
      </c>
      <c r="B1009" s="1">
        <v>41648</v>
      </c>
      <c r="C1009" s="3">
        <v>235</v>
      </c>
      <c r="D1009">
        <v>236</v>
      </c>
      <c r="E1009">
        <v>229</v>
      </c>
      <c r="F1009">
        <v>232</v>
      </c>
      <c r="G1009">
        <v>299365900</v>
      </c>
      <c r="H1009" s="2">
        <f t="shared" si="291"/>
        <v>69452888800</v>
      </c>
      <c r="I1009">
        <f t="shared" si="292"/>
        <v>-2</v>
      </c>
      <c r="J1009" t="str">
        <f t="shared" si="293"/>
        <v>高値超、安値超</v>
      </c>
      <c r="L1009">
        <f t="shared" si="294"/>
        <v>-2</v>
      </c>
      <c r="M1009">
        <f t="shared" si="295"/>
        <v>-2</v>
      </c>
      <c r="N1009">
        <f t="shared" si="296"/>
        <v>2</v>
      </c>
      <c r="O1009" s="2">
        <f t="shared" si="309"/>
        <v>5000</v>
      </c>
      <c r="P1009" s="2">
        <f t="shared" si="297"/>
        <v>-10000</v>
      </c>
      <c r="Q1009" s="2">
        <f t="shared" si="298"/>
        <v>1170000</v>
      </c>
      <c r="R1009" s="2" t="str">
        <f t="shared" si="299"/>
        <v>kai</v>
      </c>
      <c r="S1009" s="2" t="str">
        <f t="shared" si="300"/>
        <v>uri</v>
      </c>
      <c r="T1009" s="2" t="str">
        <f t="shared" si="301"/>
        <v>kai</v>
      </c>
      <c r="U1009" s="2" t="str">
        <f t="shared" si="302"/>
        <v/>
      </c>
      <c r="V1009" s="2" t="str">
        <f t="shared" si="303"/>
        <v/>
      </c>
      <c r="W1009" s="2">
        <f t="shared" si="304"/>
        <v>93.6</v>
      </c>
      <c r="X1009" s="2" t="str">
        <f t="shared" si="305"/>
        <v/>
      </c>
      <c r="Y1009" s="6">
        <f t="shared" si="306"/>
        <v>1160000</v>
      </c>
      <c r="Z1009" s="6">
        <f t="shared" si="307"/>
        <v>0</v>
      </c>
      <c r="AA1009" s="4">
        <f>SUM(P1009:$P$1480)+$Z$25</f>
        <v>1200000</v>
      </c>
      <c r="AB1009" s="4">
        <f>SUM(V1009:$W$1480)</f>
        <v>272750.39999999979</v>
      </c>
      <c r="AC1009" s="4">
        <f t="shared" si="308"/>
        <v>40000</v>
      </c>
    </row>
    <row r="1010" spans="1:29" x14ac:dyDescent="0.15">
      <c r="A1010" s="22">
        <v>4</v>
      </c>
      <c r="B1010" s="1">
        <v>41647</v>
      </c>
      <c r="C1010" s="3">
        <v>228</v>
      </c>
      <c r="D1010">
        <v>235</v>
      </c>
      <c r="E1010">
        <v>227</v>
      </c>
      <c r="F1010">
        <v>234</v>
      </c>
      <c r="G1010">
        <v>295664100</v>
      </c>
      <c r="H1010" s="2">
        <f t="shared" si="291"/>
        <v>69185399400</v>
      </c>
      <c r="I1010">
        <f t="shared" si="292"/>
        <v>8</v>
      </c>
      <c r="J1010" t="str">
        <f t="shared" si="293"/>
        <v>高値超、安値超</v>
      </c>
      <c r="L1010">
        <f t="shared" si="294"/>
        <v>8</v>
      </c>
      <c r="M1010">
        <f t="shared" si="295"/>
        <v>8</v>
      </c>
      <c r="N1010">
        <f t="shared" si="296"/>
        <v>-8</v>
      </c>
      <c r="O1010" s="2">
        <f t="shared" si="309"/>
        <v>5000</v>
      </c>
      <c r="P1010" s="2">
        <f t="shared" si="297"/>
        <v>40000</v>
      </c>
      <c r="Q1010" s="2">
        <f t="shared" si="298"/>
        <v>1130000</v>
      </c>
      <c r="R1010" s="2" t="str">
        <f t="shared" si="299"/>
        <v>kai</v>
      </c>
      <c r="S1010" s="2" t="str">
        <f t="shared" si="300"/>
        <v>uri</v>
      </c>
      <c r="T1010" s="2" t="str">
        <f t="shared" si="301"/>
        <v>kai</v>
      </c>
      <c r="U1010" s="2" t="str">
        <f t="shared" si="302"/>
        <v/>
      </c>
      <c r="V1010" s="2" t="str">
        <f t="shared" si="303"/>
        <v/>
      </c>
      <c r="W1010" s="2">
        <f t="shared" si="304"/>
        <v>90.4</v>
      </c>
      <c r="X1010" s="2" t="str">
        <f t="shared" si="305"/>
        <v/>
      </c>
      <c r="Y1010" s="6">
        <f t="shared" si="306"/>
        <v>1170000</v>
      </c>
      <c r="Z1010" s="6">
        <f t="shared" si="307"/>
        <v>0</v>
      </c>
      <c r="AA1010" s="4">
        <f>SUM(P1010:$P$1480)+$Z$25</f>
        <v>1210000</v>
      </c>
      <c r="AB1010" s="4">
        <f>SUM(V1010:$W$1480)</f>
        <v>272656.79999999981</v>
      </c>
      <c r="AC1010" s="4">
        <f t="shared" si="308"/>
        <v>40000</v>
      </c>
    </row>
    <row r="1011" spans="1:29" x14ac:dyDescent="0.15">
      <c r="A1011" s="22">
        <v>4</v>
      </c>
      <c r="B1011" s="1">
        <v>41646</v>
      </c>
      <c r="C1011" s="3">
        <v>228</v>
      </c>
      <c r="D1011">
        <v>230</v>
      </c>
      <c r="E1011">
        <v>226</v>
      </c>
      <c r="F1011">
        <v>226</v>
      </c>
      <c r="G1011">
        <v>174355800</v>
      </c>
      <c r="H1011" s="2">
        <f t="shared" si="291"/>
        <v>39404410800</v>
      </c>
      <c r="I1011">
        <f t="shared" si="292"/>
        <v>-2</v>
      </c>
      <c r="J1011" t="str">
        <f t="shared" si="293"/>
        <v>高値超、安値超</v>
      </c>
      <c r="L1011">
        <f t="shared" si="294"/>
        <v>-2</v>
      </c>
      <c r="M1011">
        <f t="shared" si="295"/>
        <v>-2</v>
      </c>
      <c r="N1011">
        <f t="shared" si="296"/>
        <v>-2</v>
      </c>
      <c r="O1011" s="2">
        <f t="shared" si="309"/>
        <v>5000</v>
      </c>
      <c r="P1011" s="2">
        <f t="shared" si="297"/>
        <v>-10000</v>
      </c>
      <c r="Q1011" s="2">
        <f t="shared" si="298"/>
        <v>1140000</v>
      </c>
      <c r="R1011" s="2" t="str">
        <f t="shared" si="299"/>
        <v>kai</v>
      </c>
      <c r="S1011" s="2" t="str">
        <f t="shared" si="300"/>
        <v>kai</v>
      </c>
      <c r="T1011" s="2" t="str">
        <f t="shared" si="301"/>
        <v>kai</v>
      </c>
      <c r="U1011" s="2" t="str">
        <f t="shared" si="302"/>
        <v/>
      </c>
      <c r="V1011" s="2" t="str">
        <f t="shared" si="303"/>
        <v/>
      </c>
      <c r="W1011" s="2">
        <f t="shared" si="304"/>
        <v>91.2</v>
      </c>
      <c r="X1011" s="2" t="str">
        <f t="shared" si="305"/>
        <v/>
      </c>
      <c r="Y1011" s="6">
        <f t="shared" si="306"/>
        <v>1130000</v>
      </c>
      <c r="Z1011" s="6">
        <f t="shared" si="307"/>
        <v>0</v>
      </c>
      <c r="AA1011" s="4">
        <f>SUM(P1011:$P$1480)+$Z$25</f>
        <v>1170000</v>
      </c>
      <c r="AB1011" s="4">
        <f>SUM(V1011:$W$1480)</f>
        <v>272566.39999999979</v>
      </c>
      <c r="AC1011" s="4">
        <f t="shared" si="308"/>
        <v>40000</v>
      </c>
    </row>
    <row r="1012" spans="1:29" x14ac:dyDescent="0.15">
      <c r="A1012" s="22">
        <v>4</v>
      </c>
      <c r="B1012" s="1">
        <v>41645</v>
      </c>
      <c r="C1012" s="3">
        <v>227</v>
      </c>
      <c r="D1012">
        <v>229</v>
      </c>
      <c r="E1012">
        <v>225</v>
      </c>
      <c r="F1012">
        <v>228</v>
      </c>
      <c r="G1012">
        <v>216298600</v>
      </c>
      <c r="H1012" s="2">
        <f t="shared" ref="H1012:H1075" si="310">+F1012*G1012</f>
        <v>49316080800</v>
      </c>
      <c r="I1012">
        <f t="shared" ref="I1012:I1075" si="311">IF(F1013="","",F1012-F1013)</f>
        <v>0</v>
      </c>
      <c r="J1012" t="str">
        <f t="shared" ref="J1012:J1075" si="312">IF(AND(D1012&lt;D1013,E1012&lt;E1013,AVERAGE(H1012:H1021)&gt;50000000),"高値割、安値割",IF(AND(D1012&gt;D1013,E1012&gt;E1013,AVERAGE(H1012:H1021)&gt;50000000),"高値超、安値超",""))</f>
        <v/>
      </c>
      <c r="L1012">
        <f t="shared" ref="L1012:L1075" si="313">IF($M$25&gt;$N$25,M1012,N1012)</f>
        <v>0</v>
      </c>
      <c r="M1012">
        <f t="shared" ref="M1012:M1075" si="314">IF(F1013="",0,IF(J1013="高値割、安値割",F1013-F1012,-F1013+F1012))</f>
        <v>0</v>
      </c>
      <c r="N1012">
        <f t="shared" ref="N1012:N1075" si="315">IF(F1013="",0,IF(J1013&lt;&gt;"高値超、安値超",-F1013+F1012,F1013-F1012))</f>
        <v>0</v>
      </c>
      <c r="O1012" s="2">
        <f t="shared" si="309"/>
        <v>5000</v>
      </c>
      <c r="P1012" s="2">
        <f t="shared" ref="P1012:P1075" si="316">IF(L1012&lt;&gt;"",L1012*O1012,"")</f>
        <v>0</v>
      </c>
      <c r="Q1012" s="2">
        <f t="shared" ref="Q1012:Q1075" si="317">IF(L1013&lt;&gt;"",F1013*O1012,0)</f>
        <v>1140000</v>
      </c>
      <c r="R1012" s="2" t="str">
        <f t="shared" ref="R1012:R1075" si="318">IF(J1013="高値割、安値割","uri","kai")</f>
        <v>kai</v>
      </c>
      <c r="S1012" s="2" t="str">
        <f t="shared" ref="S1012:S1075" si="319">IF(J1013="高値超、安値超","uri","kai")</f>
        <v>uri</v>
      </c>
      <c r="T1012" s="2" t="str">
        <f t="shared" ref="T1012:T1075" si="320">IF($M$25&gt;$N$25,R1012,S1012)</f>
        <v>kai</v>
      </c>
      <c r="U1012" s="2" t="str">
        <f t="shared" ref="U1012:U1075" si="321">IF(T1012&lt;&gt;T1013,Q1012*1,"")</f>
        <v/>
      </c>
      <c r="V1012" s="2" t="str">
        <f t="shared" ref="V1012:V1075" si="322">IF(U1012="","",IF(U1012&lt;$AD$26,$AE$26,IF(U1012&lt;$AD$27,$AE$27,IF(U1012&lt;$AD$28,$AE$28,IF(U1012&lt;$AD$29,$AE$29,IF(U1012&lt;$AD$30,$AE$30,IF(U1012&lt;$AD$31,$AE$31,$AE$32))))))*2)</f>
        <v/>
      </c>
      <c r="W1012" s="2">
        <f t="shared" ref="W1012:W1075" si="323">IF(AND(T1013&lt;&gt;"kai",T1012="kai"),Q1012*2%/250*2,IF(AND(T1013="kai",T1012="kai"),Q1012*2%/250,""))</f>
        <v>91.2</v>
      </c>
      <c r="X1012" s="2" t="str">
        <f t="shared" ref="X1012:X1075" si="324">IF(AND(T1013&lt;&gt;"uri",T1012="uri"),Q1012*2%/250*2,IF(AND(T1013="uri",T1012="uri"),Q1012*2%/250,""))</f>
        <v/>
      </c>
      <c r="Y1012" s="6">
        <f t="shared" ref="Y1012:Y1075" si="325">+F1012*$B$3</f>
        <v>1140000</v>
      </c>
      <c r="Z1012" s="6">
        <f t="shared" ref="Z1012:Z1075" si="326">IF(AND(Y1012&gt;0,Y1013=0),Y1012,0)</f>
        <v>0</v>
      </c>
      <c r="AA1012" s="4">
        <f>SUM(P1012:$P$1480)+$Z$25</f>
        <v>1180000</v>
      </c>
      <c r="AB1012" s="4">
        <f>SUM(V1012:$W$1480)</f>
        <v>272475.19999999984</v>
      </c>
      <c r="AC1012" s="4">
        <f t="shared" ref="AC1012:AC1075" si="327">+AA1012-Y1012</f>
        <v>40000</v>
      </c>
    </row>
    <row r="1013" spans="1:29" x14ac:dyDescent="0.15">
      <c r="A1013" s="22">
        <v>4</v>
      </c>
      <c r="B1013" s="1">
        <v>41638</v>
      </c>
      <c r="C1013" s="3">
        <v>223</v>
      </c>
      <c r="D1013">
        <v>229</v>
      </c>
      <c r="E1013">
        <v>222</v>
      </c>
      <c r="F1013">
        <v>228</v>
      </c>
      <c r="G1013">
        <v>371777300</v>
      </c>
      <c r="H1013" s="2">
        <f t="shared" si="310"/>
        <v>84765224400</v>
      </c>
      <c r="I1013">
        <f t="shared" si="311"/>
        <v>7</v>
      </c>
      <c r="J1013" t="str">
        <f t="shared" si="312"/>
        <v>高値超、安値超</v>
      </c>
      <c r="L1013">
        <f t="shared" si="313"/>
        <v>7</v>
      </c>
      <c r="M1013">
        <f t="shared" si="314"/>
        <v>7</v>
      </c>
      <c r="N1013">
        <f t="shared" si="315"/>
        <v>-7</v>
      </c>
      <c r="O1013" s="2">
        <f t="shared" si="309"/>
        <v>5000</v>
      </c>
      <c r="P1013" s="2">
        <f t="shared" si="316"/>
        <v>35000</v>
      </c>
      <c r="Q1013" s="2">
        <f t="shared" si="317"/>
        <v>1105000</v>
      </c>
      <c r="R1013" s="2" t="str">
        <f t="shared" si="318"/>
        <v>kai</v>
      </c>
      <c r="S1013" s="2" t="str">
        <f t="shared" si="319"/>
        <v>uri</v>
      </c>
      <c r="T1013" s="2" t="str">
        <f t="shared" si="320"/>
        <v>kai</v>
      </c>
      <c r="U1013" s="2" t="str">
        <f t="shared" si="321"/>
        <v/>
      </c>
      <c r="V1013" s="2" t="str">
        <f t="shared" si="322"/>
        <v/>
      </c>
      <c r="W1013" s="2">
        <f t="shared" si="323"/>
        <v>88.4</v>
      </c>
      <c r="X1013" s="2" t="str">
        <f t="shared" si="324"/>
        <v/>
      </c>
      <c r="Y1013" s="6">
        <f t="shared" si="325"/>
        <v>1140000</v>
      </c>
      <c r="Z1013" s="6">
        <f t="shared" si="326"/>
        <v>0</v>
      </c>
      <c r="AA1013" s="4">
        <f>SUM(P1013:$P$1480)+$Z$25</f>
        <v>1180000</v>
      </c>
      <c r="AB1013" s="4">
        <f>SUM(V1013:$W$1480)</f>
        <v>272383.99999999983</v>
      </c>
      <c r="AC1013" s="4">
        <f t="shared" si="327"/>
        <v>40000</v>
      </c>
    </row>
    <row r="1014" spans="1:29" x14ac:dyDescent="0.15">
      <c r="A1014" s="22">
        <v>4</v>
      </c>
      <c r="B1014" s="1">
        <v>41635</v>
      </c>
      <c r="C1014" s="3">
        <v>218</v>
      </c>
      <c r="D1014">
        <v>221</v>
      </c>
      <c r="E1014">
        <v>216</v>
      </c>
      <c r="F1014">
        <v>221</v>
      </c>
      <c r="G1014">
        <v>258113300</v>
      </c>
      <c r="H1014" s="2">
        <f t="shared" si="310"/>
        <v>57043039300</v>
      </c>
      <c r="I1014">
        <f t="shared" si="311"/>
        <v>5</v>
      </c>
      <c r="J1014" t="str">
        <f t="shared" si="312"/>
        <v>高値超、安値超</v>
      </c>
      <c r="L1014">
        <f t="shared" si="313"/>
        <v>5</v>
      </c>
      <c r="M1014">
        <f t="shared" si="314"/>
        <v>5</v>
      </c>
      <c r="N1014">
        <f t="shared" si="315"/>
        <v>-5</v>
      </c>
      <c r="O1014" s="2">
        <f t="shared" si="309"/>
        <v>5000</v>
      </c>
      <c r="P1014" s="2">
        <f t="shared" si="316"/>
        <v>25000</v>
      </c>
      <c r="Q1014" s="2">
        <f t="shared" si="317"/>
        <v>1080000</v>
      </c>
      <c r="R1014" s="2" t="str">
        <f t="shared" si="318"/>
        <v>kai</v>
      </c>
      <c r="S1014" s="2" t="str">
        <f t="shared" si="319"/>
        <v>uri</v>
      </c>
      <c r="T1014" s="2" t="str">
        <f t="shared" si="320"/>
        <v>kai</v>
      </c>
      <c r="U1014" s="2">
        <f t="shared" si="321"/>
        <v>1080000</v>
      </c>
      <c r="V1014" s="2">
        <f t="shared" si="322"/>
        <v>1512</v>
      </c>
      <c r="W1014" s="2">
        <f t="shared" si="323"/>
        <v>172.8</v>
      </c>
      <c r="X1014" s="2" t="str">
        <f t="shared" si="324"/>
        <v/>
      </c>
      <c r="Y1014" s="6">
        <f t="shared" si="325"/>
        <v>1105000</v>
      </c>
      <c r="Z1014" s="6">
        <f t="shared" si="326"/>
        <v>0</v>
      </c>
      <c r="AA1014" s="4">
        <f>SUM(P1014:$P$1480)+$Z$25</f>
        <v>1145000</v>
      </c>
      <c r="AB1014" s="4">
        <f>SUM(V1014:$W$1480)</f>
        <v>272295.5999999998</v>
      </c>
      <c r="AC1014" s="4">
        <f t="shared" si="327"/>
        <v>40000</v>
      </c>
    </row>
    <row r="1015" spans="1:29" x14ac:dyDescent="0.15">
      <c r="A1015" s="22">
        <v>4</v>
      </c>
      <c r="B1015" s="1">
        <v>41634</v>
      </c>
      <c r="C1015" s="3">
        <v>213</v>
      </c>
      <c r="D1015">
        <v>218</v>
      </c>
      <c r="E1015">
        <v>212</v>
      </c>
      <c r="F1015">
        <v>216</v>
      </c>
      <c r="G1015">
        <v>217972300</v>
      </c>
      <c r="H1015" s="2">
        <f t="shared" si="310"/>
        <v>47082016800</v>
      </c>
      <c r="I1015">
        <f t="shared" si="311"/>
        <v>5</v>
      </c>
      <c r="J1015" t="str">
        <f t="shared" si="312"/>
        <v>高値超、安値超</v>
      </c>
      <c r="L1015">
        <f t="shared" si="313"/>
        <v>-5</v>
      </c>
      <c r="M1015">
        <f t="shared" si="314"/>
        <v>-5</v>
      </c>
      <c r="N1015">
        <f t="shared" si="315"/>
        <v>5</v>
      </c>
      <c r="O1015" s="2">
        <f t="shared" si="309"/>
        <v>5000</v>
      </c>
      <c r="P1015" s="2">
        <f t="shared" si="316"/>
        <v>-25000</v>
      </c>
      <c r="Q1015" s="2">
        <f t="shared" si="317"/>
        <v>1055000</v>
      </c>
      <c r="R1015" s="2" t="str">
        <f t="shared" si="318"/>
        <v>uri</v>
      </c>
      <c r="S1015" s="2" t="str">
        <f t="shared" si="319"/>
        <v>kai</v>
      </c>
      <c r="T1015" s="2" t="str">
        <f t="shared" si="320"/>
        <v>uri</v>
      </c>
      <c r="U1015" s="2">
        <f t="shared" si="321"/>
        <v>1055000</v>
      </c>
      <c r="V1015" s="2">
        <f t="shared" si="322"/>
        <v>1512</v>
      </c>
      <c r="W1015" s="2" t="str">
        <f t="shared" si="323"/>
        <v/>
      </c>
      <c r="X1015" s="2">
        <f t="shared" si="324"/>
        <v>168.8</v>
      </c>
      <c r="Y1015" s="6">
        <f t="shared" si="325"/>
        <v>1080000</v>
      </c>
      <c r="Z1015" s="6">
        <f t="shared" si="326"/>
        <v>0</v>
      </c>
      <c r="AA1015" s="4">
        <f>SUM(P1015:$P$1480)+$Z$25</f>
        <v>1120000</v>
      </c>
      <c r="AB1015" s="4">
        <f>SUM(V1015:$W$1480)</f>
        <v>270610.79999999981</v>
      </c>
      <c r="AC1015" s="4">
        <f t="shared" si="327"/>
        <v>40000</v>
      </c>
    </row>
    <row r="1016" spans="1:29" x14ac:dyDescent="0.15">
      <c r="A1016" s="22">
        <v>4</v>
      </c>
      <c r="B1016" s="1">
        <v>41633</v>
      </c>
      <c r="C1016" s="3">
        <v>212</v>
      </c>
      <c r="D1016">
        <v>213</v>
      </c>
      <c r="E1016">
        <v>211</v>
      </c>
      <c r="F1016">
        <v>211</v>
      </c>
      <c r="G1016">
        <v>129374900</v>
      </c>
      <c r="H1016" s="2">
        <f t="shared" si="310"/>
        <v>27298103900</v>
      </c>
      <c r="I1016">
        <f t="shared" si="311"/>
        <v>-1</v>
      </c>
      <c r="J1016" t="str">
        <f t="shared" si="312"/>
        <v>高値割、安値割</v>
      </c>
      <c r="L1016">
        <f t="shared" si="313"/>
        <v>-1</v>
      </c>
      <c r="M1016">
        <f t="shared" si="314"/>
        <v>-1</v>
      </c>
      <c r="N1016">
        <f t="shared" si="315"/>
        <v>-1</v>
      </c>
      <c r="O1016" s="2">
        <f t="shared" si="309"/>
        <v>5000</v>
      </c>
      <c r="P1016" s="2">
        <f t="shared" si="316"/>
        <v>-5000</v>
      </c>
      <c r="Q1016" s="2">
        <f t="shared" si="317"/>
        <v>1060000</v>
      </c>
      <c r="R1016" s="2" t="str">
        <f t="shared" si="318"/>
        <v>kai</v>
      </c>
      <c r="S1016" s="2" t="str">
        <f t="shared" si="319"/>
        <v>kai</v>
      </c>
      <c r="T1016" s="2" t="str">
        <f t="shared" si="320"/>
        <v>kai</v>
      </c>
      <c r="U1016" s="2">
        <f t="shared" si="321"/>
        <v>1060000</v>
      </c>
      <c r="V1016" s="2">
        <f t="shared" si="322"/>
        <v>1512</v>
      </c>
      <c r="W1016" s="2">
        <f t="shared" si="323"/>
        <v>169.6</v>
      </c>
      <c r="X1016" s="2" t="str">
        <f t="shared" si="324"/>
        <v/>
      </c>
      <c r="Y1016" s="6">
        <f t="shared" si="325"/>
        <v>1055000</v>
      </c>
      <c r="Z1016" s="6">
        <f t="shared" si="326"/>
        <v>0</v>
      </c>
      <c r="AA1016" s="4">
        <f>SUM(P1016:$P$1480)+$Z$25</f>
        <v>1145000</v>
      </c>
      <c r="AB1016" s="4">
        <f>SUM(V1016:$W$1480)</f>
        <v>269098.79999999981</v>
      </c>
      <c r="AC1016" s="4">
        <f t="shared" si="327"/>
        <v>90000</v>
      </c>
    </row>
    <row r="1017" spans="1:29" x14ac:dyDescent="0.15">
      <c r="A1017" s="22">
        <v>4</v>
      </c>
      <c r="B1017" s="1">
        <v>41632</v>
      </c>
      <c r="C1017" s="3">
        <v>214</v>
      </c>
      <c r="D1017">
        <v>215</v>
      </c>
      <c r="E1017">
        <v>212</v>
      </c>
      <c r="F1017">
        <v>212</v>
      </c>
      <c r="G1017">
        <v>122783400</v>
      </c>
      <c r="H1017" s="2">
        <f t="shared" si="310"/>
        <v>26030080800</v>
      </c>
      <c r="I1017">
        <f t="shared" si="311"/>
        <v>-2</v>
      </c>
      <c r="J1017" t="str">
        <f t="shared" si="312"/>
        <v/>
      </c>
      <c r="L1017">
        <f t="shared" si="313"/>
        <v>2</v>
      </c>
      <c r="M1017">
        <f t="shared" si="314"/>
        <v>2</v>
      </c>
      <c r="N1017">
        <f t="shared" si="315"/>
        <v>-2</v>
      </c>
      <c r="O1017" s="2">
        <f t="shared" si="309"/>
        <v>5000</v>
      </c>
      <c r="P1017" s="2">
        <f t="shared" si="316"/>
        <v>10000</v>
      </c>
      <c r="Q1017" s="2">
        <f t="shared" si="317"/>
        <v>1070000</v>
      </c>
      <c r="R1017" s="2" t="str">
        <f t="shared" si="318"/>
        <v>uri</v>
      </c>
      <c r="S1017" s="2" t="str">
        <f t="shared" si="319"/>
        <v>kai</v>
      </c>
      <c r="T1017" s="2" t="str">
        <f t="shared" si="320"/>
        <v>uri</v>
      </c>
      <c r="U1017" s="2">
        <f t="shared" si="321"/>
        <v>1070000</v>
      </c>
      <c r="V1017" s="2">
        <f t="shared" si="322"/>
        <v>1512</v>
      </c>
      <c r="W1017" s="2" t="str">
        <f t="shared" si="323"/>
        <v/>
      </c>
      <c r="X1017" s="2">
        <f t="shared" si="324"/>
        <v>171.2</v>
      </c>
      <c r="Y1017" s="6">
        <f t="shared" si="325"/>
        <v>1060000</v>
      </c>
      <c r="Z1017" s="6">
        <f t="shared" si="326"/>
        <v>0</v>
      </c>
      <c r="AA1017" s="4">
        <f>SUM(P1017:$P$1480)+$Z$25</f>
        <v>1150000</v>
      </c>
      <c r="AB1017" s="4">
        <f>SUM(V1017:$W$1480)</f>
        <v>267417.19999999984</v>
      </c>
      <c r="AC1017" s="4">
        <f t="shared" si="327"/>
        <v>90000</v>
      </c>
    </row>
    <row r="1018" spans="1:29" x14ac:dyDescent="0.15">
      <c r="A1018" s="22">
        <v>4</v>
      </c>
      <c r="B1018" s="1">
        <v>41628</v>
      </c>
      <c r="C1018" s="3">
        <v>214</v>
      </c>
      <c r="D1018">
        <v>215</v>
      </c>
      <c r="E1018">
        <v>213</v>
      </c>
      <c r="F1018">
        <v>214</v>
      </c>
      <c r="G1018">
        <v>114487700</v>
      </c>
      <c r="H1018" s="2">
        <f t="shared" si="310"/>
        <v>24500367800</v>
      </c>
      <c r="I1018">
        <f t="shared" si="311"/>
        <v>0</v>
      </c>
      <c r="J1018" t="str">
        <f t="shared" si="312"/>
        <v>高値割、安値割</v>
      </c>
      <c r="L1018">
        <f t="shared" si="313"/>
        <v>0</v>
      </c>
      <c r="M1018">
        <f t="shared" si="314"/>
        <v>0</v>
      </c>
      <c r="N1018">
        <f t="shared" si="315"/>
        <v>0</v>
      </c>
      <c r="O1018" s="2">
        <f t="shared" si="309"/>
        <v>5000</v>
      </c>
      <c r="P1018" s="2">
        <f t="shared" si="316"/>
        <v>0</v>
      </c>
      <c r="Q1018" s="2">
        <f t="shared" si="317"/>
        <v>1070000</v>
      </c>
      <c r="R1018" s="2" t="str">
        <f t="shared" si="318"/>
        <v>kai</v>
      </c>
      <c r="S1018" s="2" t="str">
        <f t="shared" si="319"/>
        <v>uri</v>
      </c>
      <c r="T1018" s="2" t="str">
        <f t="shared" si="320"/>
        <v>kai</v>
      </c>
      <c r="U1018" s="2" t="str">
        <f t="shared" si="321"/>
        <v/>
      </c>
      <c r="V1018" s="2" t="str">
        <f t="shared" si="322"/>
        <v/>
      </c>
      <c r="W1018" s="2">
        <f t="shared" si="323"/>
        <v>85.6</v>
      </c>
      <c r="X1018" s="2" t="str">
        <f t="shared" si="324"/>
        <v/>
      </c>
      <c r="Y1018" s="6">
        <f t="shared" si="325"/>
        <v>1070000</v>
      </c>
      <c r="Z1018" s="6">
        <f t="shared" si="326"/>
        <v>0</v>
      </c>
      <c r="AA1018" s="4">
        <f>SUM(P1018:$P$1480)+$Z$25</f>
        <v>1140000</v>
      </c>
      <c r="AB1018" s="4">
        <f>SUM(V1018:$W$1480)</f>
        <v>265905.19999999978</v>
      </c>
      <c r="AC1018" s="4">
        <f t="shared" si="327"/>
        <v>70000</v>
      </c>
    </row>
    <row r="1019" spans="1:29" x14ac:dyDescent="0.15">
      <c r="A1019" s="22">
        <v>4</v>
      </c>
      <c r="B1019" s="1">
        <v>41627</v>
      </c>
      <c r="C1019" s="3">
        <v>215</v>
      </c>
      <c r="D1019">
        <v>216</v>
      </c>
      <c r="E1019">
        <v>214</v>
      </c>
      <c r="F1019">
        <v>214</v>
      </c>
      <c r="G1019">
        <v>139080000</v>
      </c>
      <c r="H1019" s="2">
        <f t="shared" si="310"/>
        <v>29763120000</v>
      </c>
      <c r="I1019">
        <f t="shared" si="311"/>
        <v>0</v>
      </c>
      <c r="J1019" t="str">
        <f t="shared" si="312"/>
        <v>高値超、安値超</v>
      </c>
      <c r="L1019">
        <f t="shared" si="313"/>
        <v>0</v>
      </c>
      <c r="M1019">
        <f t="shared" si="314"/>
        <v>0</v>
      </c>
      <c r="N1019">
        <f t="shared" si="315"/>
        <v>0</v>
      </c>
      <c r="O1019" s="2">
        <f t="shared" si="309"/>
        <v>5000</v>
      </c>
      <c r="P1019" s="2">
        <f t="shared" si="316"/>
        <v>0</v>
      </c>
      <c r="Q1019" s="2">
        <f t="shared" si="317"/>
        <v>1070000</v>
      </c>
      <c r="R1019" s="2" t="str">
        <f t="shared" si="318"/>
        <v>kai</v>
      </c>
      <c r="S1019" s="2" t="str">
        <f t="shared" si="319"/>
        <v>kai</v>
      </c>
      <c r="T1019" s="2" t="str">
        <f t="shared" si="320"/>
        <v>kai</v>
      </c>
      <c r="U1019" s="2" t="str">
        <f t="shared" si="321"/>
        <v/>
      </c>
      <c r="V1019" s="2" t="str">
        <f t="shared" si="322"/>
        <v/>
      </c>
      <c r="W1019" s="2">
        <f t="shared" si="323"/>
        <v>85.6</v>
      </c>
      <c r="X1019" s="2" t="str">
        <f t="shared" si="324"/>
        <v/>
      </c>
      <c r="Y1019" s="6">
        <f t="shared" si="325"/>
        <v>1070000</v>
      </c>
      <c r="Z1019" s="6">
        <f t="shared" si="326"/>
        <v>0</v>
      </c>
      <c r="AA1019" s="4">
        <f>SUM(P1019:$P$1480)+$Z$25</f>
        <v>1140000</v>
      </c>
      <c r="AB1019" s="4">
        <f>SUM(V1019:$W$1480)</f>
        <v>265819.5999999998</v>
      </c>
      <c r="AC1019" s="4">
        <f t="shared" si="327"/>
        <v>70000</v>
      </c>
    </row>
    <row r="1020" spans="1:29" x14ac:dyDescent="0.15">
      <c r="A1020" s="22">
        <v>4</v>
      </c>
      <c r="B1020" s="1">
        <v>41626</v>
      </c>
      <c r="C1020" s="3">
        <v>210</v>
      </c>
      <c r="D1020">
        <v>214</v>
      </c>
      <c r="E1020">
        <v>210</v>
      </c>
      <c r="F1020">
        <v>214</v>
      </c>
      <c r="G1020">
        <v>191162500</v>
      </c>
      <c r="H1020" s="2">
        <f t="shared" si="310"/>
        <v>40908775000</v>
      </c>
      <c r="I1020">
        <f t="shared" si="311"/>
        <v>4</v>
      </c>
      <c r="J1020" t="str">
        <f t="shared" si="312"/>
        <v/>
      </c>
      <c r="L1020">
        <f t="shared" si="313"/>
        <v>4</v>
      </c>
      <c r="M1020">
        <f t="shared" si="314"/>
        <v>4</v>
      </c>
      <c r="N1020">
        <f t="shared" si="315"/>
        <v>4</v>
      </c>
      <c r="O1020" s="2">
        <f t="shared" si="309"/>
        <v>5000</v>
      </c>
      <c r="P1020" s="2">
        <f t="shared" si="316"/>
        <v>20000</v>
      </c>
      <c r="Q1020" s="2">
        <f t="shared" si="317"/>
        <v>1050000</v>
      </c>
      <c r="R1020" s="2" t="str">
        <f t="shared" si="318"/>
        <v>kai</v>
      </c>
      <c r="S1020" s="2" t="str">
        <f t="shared" si="319"/>
        <v>kai</v>
      </c>
      <c r="T1020" s="2" t="str">
        <f t="shared" si="320"/>
        <v>kai</v>
      </c>
      <c r="U1020" s="2">
        <f t="shared" si="321"/>
        <v>1050000</v>
      </c>
      <c r="V1020" s="2">
        <f t="shared" si="322"/>
        <v>1512</v>
      </c>
      <c r="W1020" s="2">
        <f t="shared" si="323"/>
        <v>168</v>
      </c>
      <c r="X1020" s="2" t="str">
        <f t="shared" si="324"/>
        <v/>
      </c>
      <c r="Y1020" s="6">
        <f t="shared" si="325"/>
        <v>1070000</v>
      </c>
      <c r="Z1020" s="6">
        <f t="shared" si="326"/>
        <v>0</v>
      </c>
      <c r="AA1020" s="4">
        <f>SUM(P1020:$P$1480)+$Z$25</f>
        <v>1140000</v>
      </c>
      <c r="AB1020" s="4">
        <f>SUM(V1020:$W$1480)</f>
        <v>265733.99999999983</v>
      </c>
      <c r="AC1020" s="4">
        <f t="shared" si="327"/>
        <v>70000</v>
      </c>
    </row>
    <row r="1021" spans="1:29" x14ac:dyDescent="0.15">
      <c r="A1021" s="22">
        <v>4</v>
      </c>
      <c r="B1021" s="1">
        <v>41625</v>
      </c>
      <c r="C1021" s="3">
        <v>211</v>
      </c>
      <c r="D1021">
        <v>211</v>
      </c>
      <c r="E1021">
        <v>210</v>
      </c>
      <c r="F1021">
        <v>210</v>
      </c>
      <c r="G1021">
        <v>49796200</v>
      </c>
      <c r="H1021" s="2">
        <f t="shared" si="310"/>
        <v>10457202000</v>
      </c>
      <c r="I1021">
        <f t="shared" si="311"/>
        <v>0</v>
      </c>
      <c r="J1021" t="str">
        <f t="shared" si="312"/>
        <v/>
      </c>
      <c r="L1021">
        <f t="shared" si="313"/>
        <v>0</v>
      </c>
      <c r="M1021">
        <f t="shared" si="314"/>
        <v>0</v>
      </c>
      <c r="N1021">
        <f t="shared" si="315"/>
        <v>0</v>
      </c>
      <c r="O1021" s="2">
        <f t="shared" si="309"/>
        <v>5000</v>
      </c>
      <c r="P1021" s="2">
        <f t="shared" si="316"/>
        <v>0</v>
      </c>
      <c r="Q1021" s="2">
        <f t="shared" si="317"/>
        <v>1050000</v>
      </c>
      <c r="R1021" s="2" t="str">
        <f t="shared" si="318"/>
        <v>uri</v>
      </c>
      <c r="S1021" s="2" t="str">
        <f t="shared" si="319"/>
        <v>kai</v>
      </c>
      <c r="T1021" s="2" t="str">
        <f t="shared" si="320"/>
        <v>uri</v>
      </c>
      <c r="U1021" s="2">
        <f t="shared" si="321"/>
        <v>1050000</v>
      </c>
      <c r="V1021" s="2">
        <f t="shared" si="322"/>
        <v>1512</v>
      </c>
      <c r="W1021" s="2" t="str">
        <f t="shared" si="323"/>
        <v/>
      </c>
      <c r="X1021" s="2">
        <f t="shared" si="324"/>
        <v>168</v>
      </c>
      <c r="Y1021" s="6">
        <f t="shared" si="325"/>
        <v>1050000</v>
      </c>
      <c r="Z1021" s="6">
        <f t="shared" si="326"/>
        <v>0</v>
      </c>
      <c r="AA1021" s="4">
        <f>SUM(P1021:$P$1480)+$Z$25</f>
        <v>1120000</v>
      </c>
      <c r="AB1021" s="4">
        <f>SUM(V1021:$W$1480)</f>
        <v>264053.99999999983</v>
      </c>
      <c r="AC1021" s="4">
        <f t="shared" si="327"/>
        <v>70000</v>
      </c>
    </row>
    <row r="1022" spans="1:29" x14ac:dyDescent="0.15">
      <c r="A1022" s="22">
        <v>4</v>
      </c>
      <c r="B1022" s="1">
        <v>41624</v>
      </c>
      <c r="C1022" s="3">
        <v>211</v>
      </c>
      <c r="D1022">
        <v>212</v>
      </c>
      <c r="E1022">
        <v>209</v>
      </c>
      <c r="F1022">
        <v>210</v>
      </c>
      <c r="G1022">
        <v>124486300</v>
      </c>
      <c r="H1022" s="2">
        <f t="shared" si="310"/>
        <v>26142123000</v>
      </c>
      <c r="I1022">
        <f t="shared" si="311"/>
        <v>-1</v>
      </c>
      <c r="J1022" t="str">
        <f t="shared" si="312"/>
        <v>高値割、安値割</v>
      </c>
      <c r="L1022">
        <f t="shared" si="313"/>
        <v>-1</v>
      </c>
      <c r="M1022">
        <f t="shared" si="314"/>
        <v>-1</v>
      </c>
      <c r="N1022">
        <f t="shared" si="315"/>
        <v>-1</v>
      </c>
      <c r="O1022" s="2">
        <f t="shared" si="309"/>
        <v>5000</v>
      </c>
      <c r="P1022" s="2">
        <f t="shared" si="316"/>
        <v>-5000</v>
      </c>
      <c r="Q1022" s="2">
        <f t="shared" si="317"/>
        <v>1055000</v>
      </c>
      <c r="R1022" s="2" t="str">
        <f t="shared" si="318"/>
        <v>kai</v>
      </c>
      <c r="S1022" s="2" t="str">
        <f t="shared" si="319"/>
        <v>kai</v>
      </c>
      <c r="T1022" s="2" t="str">
        <f t="shared" si="320"/>
        <v>kai</v>
      </c>
      <c r="U1022" s="2">
        <f t="shared" si="321"/>
        <v>1055000</v>
      </c>
      <c r="V1022" s="2">
        <f t="shared" si="322"/>
        <v>1512</v>
      </c>
      <c r="W1022" s="2">
        <f t="shared" si="323"/>
        <v>168.8</v>
      </c>
      <c r="X1022" s="2" t="str">
        <f t="shared" si="324"/>
        <v/>
      </c>
      <c r="Y1022" s="6">
        <f t="shared" si="325"/>
        <v>1050000</v>
      </c>
      <c r="Z1022" s="6">
        <f t="shared" si="326"/>
        <v>0</v>
      </c>
      <c r="AA1022" s="4">
        <f>SUM(P1022:$P$1480)+$Z$25</f>
        <v>1120000</v>
      </c>
      <c r="AB1022" s="4">
        <f>SUM(V1022:$W$1480)</f>
        <v>262541.99999999988</v>
      </c>
      <c r="AC1022" s="4">
        <f t="shared" si="327"/>
        <v>70000</v>
      </c>
    </row>
    <row r="1023" spans="1:29" x14ac:dyDescent="0.15">
      <c r="A1023" s="22">
        <v>4</v>
      </c>
      <c r="B1023" s="1">
        <v>41621</v>
      </c>
      <c r="C1023" s="3">
        <v>211</v>
      </c>
      <c r="D1023">
        <v>213</v>
      </c>
      <c r="E1023">
        <v>210</v>
      </c>
      <c r="F1023">
        <v>211</v>
      </c>
      <c r="G1023">
        <v>189069300</v>
      </c>
      <c r="H1023" s="2">
        <f t="shared" si="310"/>
        <v>39893622300</v>
      </c>
      <c r="I1023">
        <f t="shared" si="311"/>
        <v>-1</v>
      </c>
      <c r="J1023" t="str">
        <f t="shared" si="312"/>
        <v/>
      </c>
      <c r="L1023">
        <f t="shared" si="313"/>
        <v>1</v>
      </c>
      <c r="M1023">
        <f t="shared" si="314"/>
        <v>1</v>
      </c>
      <c r="N1023">
        <f t="shared" si="315"/>
        <v>-1</v>
      </c>
      <c r="O1023" s="2">
        <f t="shared" si="309"/>
        <v>5000</v>
      </c>
      <c r="P1023" s="2">
        <f t="shared" si="316"/>
        <v>5000</v>
      </c>
      <c r="Q1023" s="2">
        <f t="shared" si="317"/>
        <v>1060000</v>
      </c>
      <c r="R1023" s="2" t="str">
        <f t="shared" si="318"/>
        <v>uri</v>
      </c>
      <c r="S1023" s="2" t="str">
        <f t="shared" si="319"/>
        <v>kai</v>
      </c>
      <c r="T1023" s="2" t="str">
        <f t="shared" si="320"/>
        <v>uri</v>
      </c>
      <c r="U1023" s="2">
        <f t="shared" si="321"/>
        <v>1060000</v>
      </c>
      <c r="V1023" s="2">
        <f t="shared" si="322"/>
        <v>1512</v>
      </c>
      <c r="W1023" s="2" t="str">
        <f t="shared" si="323"/>
        <v/>
      </c>
      <c r="X1023" s="2">
        <f t="shared" si="324"/>
        <v>169.6</v>
      </c>
      <c r="Y1023" s="6">
        <f t="shared" si="325"/>
        <v>1055000</v>
      </c>
      <c r="Z1023" s="6">
        <f t="shared" si="326"/>
        <v>0</v>
      </c>
      <c r="AA1023" s="4">
        <f>SUM(P1023:$P$1480)+$Z$25</f>
        <v>1125000</v>
      </c>
      <c r="AB1023" s="4">
        <f>SUM(V1023:$W$1480)</f>
        <v>260861.1999999999</v>
      </c>
      <c r="AC1023" s="4">
        <f t="shared" si="327"/>
        <v>70000</v>
      </c>
    </row>
    <row r="1024" spans="1:29" x14ac:dyDescent="0.15">
      <c r="A1024" s="22">
        <v>4</v>
      </c>
      <c r="B1024" s="1">
        <v>41620</v>
      </c>
      <c r="C1024" s="3">
        <v>212</v>
      </c>
      <c r="D1024">
        <v>213</v>
      </c>
      <c r="E1024">
        <v>211</v>
      </c>
      <c r="F1024">
        <v>212</v>
      </c>
      <c r="G1024">
        <v>74469300</v>
      </c>
      <c r="H1024" s="2">
        <f t="shared" si="310"/>
        <v>15787491600</v>
      </c>
      <c r="I1024">
        <f t="shared" si="311"/>
        <v>-1</v>
      </c>
      <c r="J1024" t="str">
        <f t="shared" si="312"/>
        <v>高値割、安値割</v>
      </c>
      <c r="L1024">
        <f t="shared" si="313"/>
        <v>-1</v>
      </c>
      <c r="M1024">
        <f t="shared" si="314"/>
        <v>-1</v>
      </c>
      <c r="N1024">
        <f t="shared" si="315"/>
        <v>-1</v>
      </c>
      <c r="O1024" s="2">
        <f t="shared" si="309"/>
        <v>5000</v>
      </c>
      <c r="P1024" s="2">
        <f t="shared" si="316"/>
        <v>-5000</v>
      </c>
      <c r="Q1024" s="2">
        <f t="shared" si="317"/>
        <v>1065000</v>
      </c>
      <c r="R1024" s="2" t="str">
        <f t="shared" si="318"/>
        <v>kai</v>
      </c>
      <c r="S1024" s="2" t="str">
        <f t="shared" si="319"/>
        <v>kai</v>
      </c>
      <c r="T1024" s="2" t="str">
        <f t="shared" si="320"/>
        <v>kai</v>
      </c>
      <c r="U1024" s="2" t="str">
        <f t="shared" si="321"/>
        <v/>
      </c>
      <c r="V1024" s="2" t="str">
        <f t="shared" si="322"/>
        <v/>
      </c>
      <c r="W1024" s="2">
        <f t="shared" si="323"/>
        <v>85.2</v>
      </c>
      <c r="X1024" s="2" t="str">
        <f t="shared" si="324"/>
        <v/>
      </c>
      <c r="Y1024" s="6">
        <f t="shared" si="325"/>
        <v>1060000</v>
      </c>
      <c r="Z1024" s="6">
        <f t="shared" si="326"/>
        <v>0</v>
      </c>
      <c r="AA1024" s="4">
        <f>SUM(P1024:$P$1480)+$Z$25</f>
        <v>1120000</v>
      </c>
      <c r="AB1024" s="4">
        <f>SUM(V1024:$W$1480)</f>
        <v>259349.1999999999</v>
      </c>
      <c r="AC1024" s="4">
        <f t="shared" si="327"/>
        <v>60000</v>
      </c>
    </row>
    <row r="1025" spans="1:29" x14ac:dyDescent="0.15">
      <c r="A1025" s="22">
        <v>4</v>
      </c>
      <c r="B1025" s="1">
        <v>41619</v>
      </c>
      <c r="C1025" s="3">
        <v>213</v>
      </c>
      <c r="D1025">
        <v>214</v>
      </c>
      <c r="E1025">
        <v>212</v>
      </c>
      <c r="F1025">
        <v>213</v>
      </c>
      <c r="G1025">
        <v>68817500</v>
      </c>
      <c r="H1025" s="2">
        <f t="shared" si="310"/>
        <v>14658127500</v>
      </c>
      <c r="I1025">
        <f t="shared" si="311"/>
        <v>-1</v>
      </c>
      <c r="J1025" t="str">
        <f t="shared" si="312"/>
        <v/>
      </c>
      <c r="L1025">
        <f t="shared" si="313"/>
        <v>-1</v>
      </c>
      <c r="M1025">
        <f t="shared" si="314"/>
        <v>-1</v>
      </c>
      <c r="N1025">
        <f t="shared" si="315"/>
        <v>-1</v>
      </c>
      <c r="O1025" s="2">
        <f t="shared" si="309"/>
        <v>5000</v>
      </c>
      <c r="P1025" s="2">
        <f t="shared" si="316"/>
        <v>-5000</v>
      </c>
      <c r="Q1025" s="2">
        <f t="shared" si="317"/>
        <v>1070000</v>
      </c>
      <c r="R1025" s="2" t="str">
        <f t="shared" si="318"/>
        <v>kai</v>
      </c>
      <c r="S1025" s="2" t="str">
        <f t="shared" si="319"/>
        <v>kai</v>
      </c>
      <c r="T1025" s="2" t="str">
        <f t="shared" si="320"/>
        <v>kai</v>
      </c>
      <c r="U1025" s="2" t="str">
        <f t="shared" si="321"/>
        <v/>
      </c>
      <c r="V1025" s="2" t="str">
        <f t="shared" si="322"/>
        <v/>
      </c>
      <c r="W1025" s="2">
        <f t="shared" si="323"/>
        <v>85.6</v>
      </c>
      <c r="X1025" s="2" t="str">
        <f t="shared" si="324"/>
        <v/>
      </c>
      <c r="Y1025" s="6">
        <f t="shared" si="325"/>
        <v>1065000</v>
      </c>
      <c r="Z1025" s="6">
        <f t="shared" si="326"/>
        <v>0</v>
      </c>
      <c r="AA1025" s="4">
        <f>SUM(P1025:$P$1480)+$Z$25</f>
        <v>1125000</v>
      </c>
      <c r="AB1025" s="4">
        <f>SUM(V1025:$W$1480)</f>
        <v>259263.99999999991</v>
      </c>
      <c r="AC1025" s="4">
        <f t="shared" si="327"/>
        <v>60000</v>
      </c>
    </row>
    <row r="1026" spans="1:29" x14ac:dyDescent="0.15">
      <c r="A1026" s="22">
        <v>5</v>
      </c>
      <c r="B1026" s="1">
        <v>41618</v>
      </c>
      <c r="C1026" s="3">
        <v>213</v>
      </c>
      <c r="D1026">
        <v>215</v>
      </c>
      <c r="E1026">
        <v>212</v>
      </c>
      <c r="F1026">
        <v>214</v>
      </c>
      <c r="G1026">
        <v>87775600</v>
      </c>
      <c r="H1026" s="2">
        <f t="shared" si="310"/>
        <v>18783978400</v>
      </c>
      <c r="I1026">
        <f t="shared" si="311"/>
        <v>0</v>
      </c>
      <c r="J1026" t="str">
        <f t="shared" si="312"/>
        <v/>
      </c>
      <c r="L1026">
        <f t="shared" si="313"/>
        <v>0</v>
      </c>
      <c r="M1026">
        <f t="shared" si="314"/>
        <v>0</v>
      </c>
      <c r="N1026">
        <f t="shared" si="315"/>
        <v>0</v>
      </c>
      <c r="O1026" s="2">
        <f t="shared" si="309"/>
        <v>5000</v>
      </c>
      <c r="P1026" s="2">
        <f t="shared" si="316"/>
        <v>0</v>
      </c>
      <c r="Q1026" s="2">
        <f t="shared" si="317"/>
        <v>1070000</v>
      </c>
      <c r="R1026" s="2" t="str">
        <f t="shared" si="318"/>
        <v>kai</v>
      </c>
      <c r="S1026" s="2" t="str">
        <f t="shared" si="319"/>
        <v>uri</v>
      </c>
      <c r="T1026" s="2" t="str">
        <f t="shared" si="320"/>
        <v>kai</v>
      </c>
      <c r="U1026" s="2">
        <f t="shared" si="321"/>
        <v>1070000</v>
      </c>
      <c r="V1026" s="2">
        <f t="shared" si="322"/>
        <v>1512</v>
      </c>
      <c r="W1026" s="2">
        <f t="shared" si="323"/>
        <v>171.2</v>
      </c>
      <c r="X1026" s="2" t="str">
        <f t="shared" si="324"/>
        <v/>
      </c>
      <c r="Y1026" s="6">
        <f t="shared" si="325"/>
        <v>1070000</v>
      </c>
      <c r="Z1026" s="6">
        <f t="shared" si="326"/>
        <v>0</v>
      </c>
      <c r="AA1026" s="4">
        <f>SUM(P1026:$P$1480)+$Z$25</f>
        <v>1130000</v>
      </c>
      <c r="AB1026" s="4">
        <f>SUM(V1026:$W$1480)</f>
        <v>259178.39999999988</v>
      </c>
      <c r="AC1026" s="4">
        <f t="shared" si="327"/>
        <v>60000</v>
      </c>
    </row>
    <row r="1027" spans="1:29" x14ac:dyDescent="0.15">
      <c r="A1027" s="22">
        <v>5</v>
      </c>
      <c r="B1027" s="1">
        <v>41617</v>
      </c>
      <c r="C1027" s="3">
        <v>214</v>
      </c>
      <c r="D1027">
        <v>215</v>
      </c>
      <c r="E1027">
        <v>213</v>
      </c>
      <c r="F1027">
        <v>214</v>
      </c>
      <c r="G1027">
        <v>79094800</v>
      </c>
      <c r="H1027" s="2">
        <f t="shared" si="310"/>
        <v>16926287200</v>
      </c>
      <c r="I1027">
        <f t="shared" si="311"/>
        <v>2</v>
      </c>
      <c r="J1027" t="str">
        <f t="shared" si="312"/>
        <v>高値超、安値超</v>
      </c>
      <c r="L1027">
        <f t="shared" si="313"/>
        <v>-2</v>
      </c>
      <c r="M1027">
        <f t="shared" si="314"/>
        <v>-2</v>
      </c>
      <c r="N1027">
        <f t="shared" si="315"/>
        <v>2</v>
      </c>
      <c r="O1027" s="2">
        <f t="shared" si="309"/>
        <v>5000</v>
      </c>
      <c r="P1027" s="2">
        <f t="shared" si="316"/>
        <v>-10000</v>
      </c>
      <c r="Q1027" s="2">
        <f t="shared" si="317"/>
        <v>1060000</v>
      </c>
      <c r="R1027" s="2" t="str">
        <f t="shared" si="318"/>
        <v>uri</v>
      </c>
      <c r="S1027" s="2" t="str">
        <f t="shared" si="319"/>
        <v>kai</v>
      </c>
      <c r="T1027" s="2" t="str">
        <f t="shared" si="320"/>
        <v>uri</v>
      </c>
      <c r="U1027" s="2">
        <f t="shared" si="321"/>
        <v>1060000</v>
      </c>
      <c r="V1027" s="2">
        <f t="shared" si="322"/>
        <v>1512</v>
      </c>
      <c r="W1027" s="2" t="str">
        <f t="shared" si="323"/>
        <v/>
      </c>
      <c r="X1027" s="2">
        <f t="shared" si="324"/>
        <v>169.6</v>
      </c>
      <c r="Y1027" s="6">
        <f t="shared" si="325"/>
        <v>1070000</v>
      </c>
      <c r="Z1027" s="6">
        <f t="shared" si="326"/>
        <v>0</v>
      </c>
      <c r="AA1027" s="4">
        <f>SUM(P1027:$P$1480)+$Z$25</f>
        <v>1130000</v>
      </c>
      <c r="AB1027" s="4">
        <f>SUM(V1027:$W$1480)</f>
        <v>257495.19999999987</v>
      </c>
      <c r="AC1027" s="4">
        <f t="shared" si="327"/>
        <v>60000</v>
      </c>
    </row>
    <row r="1028" spans="1:29" x14ac:dyDescent="0.15">
      <c r="A1028" s="22">
        <v>5</v>
      </c>
      <c r="B1028" s="1">
        <v>41614</v>
      </c>
      <c r="C1028" s="3">
        <v>212</v>
      </c>
      <c r="D1028">
        <v>212</v>
      </c>
      <c r="E1028">
        <v>210</v>
      </c>
      <c r="F1028">
        <v>212</v>
      </c>
      <c r="G1028">
        <v>93689800</v>
      </c>
      <c r="H1028" s="2">
        <f t="shared" si="310"/>
        <v>19862237600</v>
      </c>
      <c r="I1028">
        <f t="shared" si="311"/>
        <v>1</v>
      </c>
      <c r="J1028" t="str">
        <f t="shared" si="312"/>
        <v>高値割、安値割</v>
      </c>
      <c r="L1028">
        <f t="shared" si="313"/>
        <v>1</v>
      </c>
      <c r="M1028">
        <f t="shared" si="314"/>
        <v>1</v>
      </c>
      <c r="N1028">
        <f t="shared" si="315"/>
        <v>1</v>
      </c>
      <c r="O1028" s="2">
        <f t="shared" si="309"/>
        <v>5000</v>
      </c>
      <c r="P1028" s="2">
        <f t="shared" si="316"/>
        <v>5000</v>
      </c>
      <c r="Q1028" s="2">
        <f t="shared" si="317"/>
        <v>1055000</v>
      </c>
      <c r="R1028" s="2" t="str">
        <f t="shared" si="318"/>
        <v>kai</v>
      </c>
      <c r="S1028" s="2" t="str">
        <f t="shared" si="319"/>
        <v>kai</v>
      </c>
      <c r="T1028" s="2" t="str">
        <f t="shared" si="320"/>
        <v>kai</v>
      </c>
      <c r="U1028" s="2">
        <f t="shared" si="321"/>
        <v>1055000</v>
      </c>
      <c r="V1028" s="2">
        <f t="shared" si="322"/>
        <v>1512</v>
      </c>
      <c r="W1028" s="2">
        <f t="shared" si="323"/>
        <v>168.8</v>
      </c>
      <c r="X1028" s="2" t="str">
        <f t="shared" si="324"/>
        <v/>
      </c>
      <c r="Y1028" s="6">
        <f t="shared" si="325"/>
        <v>1060000</v>
      </c>
      <c r="Z1028" s="6">
        <f t="shared" si="326"/>
        <v>0</v>
      </c>
      <c r="AA1028" s="4">
        <f>SUM(P1028:$P$1480)+$Z$25</f>
        <v>1140000</v>
      </c>
      <c r="AB1028" s="4">
        <f>SUM(V1028:$W$1480)</f>
        <v>255983.19999999987</v>
      </c>
      <c r="AC1028" s="4">
        <f t="shared" si="327"/>
        <v>80000</v>
      </c>
    </row>
    <row r="1029" spans="1:29" x14ac:dyDescent="0.15">
      <c r="A1029" s="22">
        <v>5</v>
      </c>
      <c r="B1029" s="1">
        <v>41613</v>
      </c>
      <c r="C1029" s="3">
        <v>212</v>
      </c>
      <c r="D1029">
        <v>214</v>
      </c>
      <c r="E1029">
        <v>211</v>
      </c>
      <c r="F1029">
        <v>211</v>
      </c>
      <c r="G1029">
        <v>73582900</v>
      </c>
      <c r="H1029" s="2">
        <f t="shared" si="310"/>
        <v>15525991900</v>
      </c>
      <c r="I1029">
        <f t="shared" si="311"/>
        <v>-1</v>
      </c>
      <c r="J1029" t="str">
        <f t="shared" si="312"/>
        <v/>
      </c>
      <c r="L1029">
        <f t="shared" si="313"/>
        <v>1</v>
      </c>
      <c r="M1029">
        <f t="shared" si="314"/>
        <v>1</v>
      </c>
      <c r="N1029">
        <f t="shared" si="315"/>
        <v>-1</v>
      </c>
      <c r="O1029" s="2">
        <f t="shared" si="309"/>
        <v>5000</v>
      </c>
      <c r="P1029" s="2">
        <f t="shared" si="316"/>
        <v>5000</v>
      </c>
      <c r="Q1029" s="2">
        <f t="shared" si="317"/>
        <v>1060000</v>
      </c>
      <c r="R1029" s="2" t="str">
        <f t="shared" si="318"/>
        <v>uri</v>
      </c>
      <c r="S1029" s="2" t="str">
        <f t="shared" si="319"/>
        <v>kai</v>
      </c>
      <c r="T1029" s="2" t="str">
        <f t="shared" si="320"/>
        <v>uri</v>
      </c>
      <c r="U1029" s="2">
        <f t="shared" si="321"/>
        <v>1060000</v>
      </c>
      <c r="V1029" s="2">
        <f t="shared" si="322"/>
        <v>1512</v>
      </c>
      <c r="W1029" s="2" t="str">
        <f t="shared" si="323"/>
        <v/>
      </c>
      <c r="X1029" s="2">
        <f t="shared" si="324"/>
        <v>169.6</v>
      </c>
      <c r="Y1029" s="6">
        <f t="shared" si="325"/>
        <v>1055000</v>
      </c>
      <c r="Z1029" s="6">
        <f t="shared" si="326"/>
        <v>0</v>
      </c>
      <c r="AA1029" s="4">
        <f>SUM(P1029:$P$1480)+$Z$25</f>
        <v>1135000</v>
      </c>
      <c r="AB1029" s="4">
        <f>SUM(V1029:$W$1480)</f>
        <v>254302.39999999988</v>
      </c>
      <c r="AC1029" s="4">
        <f t="shared" si="327"/>
        <v>80000</v>
      </c>
    </row>
    <row r="1030" spans="1:29" x14ac:dyDescent="0.15">
      <c r="A1030" s="22">
        <v>5</v>
      </c>
      <c r="B1030" s="1">
        <v>41612</v>
      </c>
      <c r="C1030" s="3">
        <v>213</v>
      </c>
      <c r="D1030">
        <v>214</v>
      </c>
      <c r="E1030">
        <v>211</v>
      </c>
      <c r="F1030">
        <v>212</v>
      </c>
      <c r="G1030">
        <v>137517600</v>
      </c>
      <c r="H1030" s="2">
        <f t="shared" si="310"/>
        <v>29153731200</v>
      </c>
      <c r="I1030">
        <f t="shared" si="311"/>
        <v>-3</v>
      </c>
      <c r="J1030" t="str">
        <f t="shared" si="312"/>
        <v>高値割、安値割</v>
      </c>
      <c r="L1030">
        <f t="shared" si="313"/>
        <v>-3</v>
      </c>
      <c r="M1030">
        <f t="shared" si="314"/>
        <v>-3</v>
      </c>
      <c r="N1030">
        <f t="shared" si="315"/>
        <v>-3</v>
      </c>
      <c r="O1030" s="2">
        <f t="shared" si="309"/>
        <v>5000</v>
      </c>
      <c r="P1030" s="2">
        <f t="shared" si="316"/>
        <v>-15000</v>
      </c>
      <c r="Q1030" s="2">
        <f t="shared" si="317"/>
        <v>1075000</v>
      </c>
      <c r="R1030" s="2" t="str">
        <f t="shared" si="318"/>
        <v>kai</v>
      </c>
      <c r="S1030" s="2" t="str">
        <f t="shared" si="319"/>
        <v>kai</v>
      </c>
      <c r="T1030" s="2" t="str">
        <f t="shared" si="320"/>
        <v>kai</v>
      </c>
      <c r="U1030" s="2" t="str">
        <f t="shared" si="321"/>
        <v/>
      </c>
      <c r="V1030" s="2" t="str">
        <f t="shared" si="322"/>
        <v/>
      </c>
      <c r="W1030" s="2">
        <f t="shared" si="323"/>
        <v>86</v>
      </c>
      <c r="X1030" s="2" t="str">
        <f t="shared" si="324"/>
        <v/>
      </c>
      <c r="Y1030" s="6">
        <f t="shared" si="325"/>
        <v>1060000</v>
      </c>
      <c r="Z1030" s="6">
        <f t="shared" si="326"/>
        <v>0</v>
      </c>
      <c r="AA1030" s="4">
        <f>SUM(P1030:$P$1480)+$Z$25</f>
        <v>1130000</v>
      </c>
      <c r="AB1030" s="4">
        <f>SUM(V1030:$W$1480)</f>
        <v>252790.39999999988</v>
      </c>
      <c r="AC1030" s="4">
        <f t="shared" si="327"/>
        <v>70000</v>
      </c>
    </row>
    <row r="1031" spans="1:29" x14ac:dyDescent="0.15">
      <c r="A1031" s="22">
        <v>5</v>
      </c>
      <c r="B1031" s="1">
        <v>41611</v>
      </c>
      <c r="C1031" s="3">
        <v>216</v>
      </c>
      <c r="D1031">
        <v>217</v>
      </c>
      <c r="E1031">
        <v>214</v>
      </c>
      <c r="F1031">
        <v>215</v>
      </c>
      <c r="G1031">
        <v>133877300</v>
      </c>
      <c r="H1031" s="2">
        <f t="shared" si="310"/>
        <v>28783619500</v>
      </c>
      <c r="I1031">
        <f t="shared" si="311"/>
        <v>-1</v>
      </c>
      <c r="J1031" t="str">
        <f t="shared" si="312"/>
        <v/>
      </c>
      <c r="L1031">
        <f t="shared" si="313"/>
        <v>-1</v>
      </c>
      <c r="M1031">
        <f t="shared" si="314"/>
        <v>-1</v>
      </c>
      <c r="N1031">
        <f t="shared" si="315"/>
        <v>-1</v>
      </c>
      <c r="O1031" s="2">
        <f t="shared" si="309"/>
        <v>5000</v>
      </c>
      <c r="P1031" s="2">
        <f t="shared" si="316"/>
        <v>-5000</v>
      </c>
      <c r="Q1031" s="2">
        <f t="shared" si="317"/>
        <v>1080000</v>
      </c>
      <c r="R1031" s="2" t="str">
        <f t="shared" si="318"/>
        <v>kai</v>
      </c>
      <c r="S1031" s="2" t="str">
        <f t="shared" si="319"/>
        <v>kai</v>
      </c>
      <c r="T1031" s="2" t="str">
        <f t="shared" si="320"/>
        <v>kai</v>
      </c>
      <c r="U1031" s="2">
        <f t="shared" si="321"/>
        <v>1080000</v>
      </c>
      <c r="V1031" s="2">
        <f t="shared" si="322"/>
        <v>1512</v>
      </c>
      <c r="W1031" s="2">
        <f t="shared" si="323"/>
        <v>172.8</v>
      </c>
      <c r="X1031" s="2" t="str">
        <f t="shared" si="324"/>
        <v/>
      </c>
      <c r="Y1031" s="6">
        <f t="shared" si="325"/>
        <v>1075000</v>
      </c>
      <c r="Z1031" s="6">
        <f t="shared" si="326"/>
        <v>0</v>
      </c>
      <c r="AA1031" s="4">
        <f>SUM(P1031:$P$1480)+$Z$25</f>
        <v>1145000</v>
      </c>
      <c r="AB1031" s="4">
        <f>SUM(V1031:$W$1480)</f>
        <v>252704.39999999988</v>
      </c>
      <c r="AC1031" s="4">
        <f t="shared" si="327"/>
        <v>70000</v>
      </c>
    </row>
    <row r="1032" spans="1:29" x14ac:dyDescent="0.15">
      <c r="A1032" s="22">
        <v>5</v>
      </c>
      <c r="B1032" s="1">
        <v>41610</v>
      </c>
      <c r="C1032" s="3">
        <v>215</v>
      </c>
      <c r="D1032">
        <v>217</v>
      </c>
      <c r="E1032">
        <v>214</v>
      </c>
      <c r="F1032">
        <v>216</v>
      </c>
      <c r="G1032">
        <v>69236600</v>
      </c>
      <c r="H1032" s="2">
        <f t="shared" si="310"/>
        <v>14955105600</v>
      </c>
      <c r="I1032">
        <f t="shared" si="311"/>
        <v>1</v>
      </c>
      <c r="J1032" t="str">
        <f t="shared" si="312"/>
        <v/>
      </c>
      <c r="L1032">
        <f t="shared" si="313"/>
        <v>-1</v>
      </c>
      <c r="M1032">
        <f t="shared" si="314"/>
        <v>-1</v>
      </c>
      <c r="N1032">
        <f t="shared" si="315"/>
        <v>1</v>
      </c>
      <c r="O1032" s="2">
        <f t="shared" si="309"/>
        <v>5000</v>
      </c>
      <c r="P1032" s="2">
        <f t="shared" si="316"/>
        <v>-5000</v>
      </c>
      <c r="Q1032" s="2">
        <f t="shared" si="317"/>
        <v>1075000</v>
      </c>
      <c r="R1032" s="2" t="str">
        <f t="shared" si="318"/>
        <v>uri</v>
      </c>
      <c r="S1032" s="2" t="str">
        <f t="shared" si="319"/>
        <v>kai</v>
      </c>
      <c r="T1032" s="2" t="str">
        <f t="shared" si="320"/>
        <v>uri</v>
      </c>
      <c r="U1032" s="2">
        <f t="shared" si="321"/>
        <v>1075000</v>
      </c>
      <c r="V1032" s="2">
        <f t="shared" si="322"/>
        <v>1512</v>
      </c>
      <c r="W1032" s="2" t="str">
        <f t="shared" si="323"/>
        <v/>
      </c>
      <c r="X1032" s="2">
        <f t="shared" si="324"/>
        <v>172</v>
      </c>
      <c r="Y1032" s="6">
        <f t="shared" si="325"/>
        <v>1080000</v>
      </c>
      <c r="Z1032" s="6">
        <f t="shared" si="326"/>
        <v>0</v>
      </c>
      <c r="AA1032" s="4">
        <f>SUM(P1032:$P$1480)+$Z$25</f>
        <v>1150000</v>
      </c>
      <c r="AB1032" s="4">
        <f>SUM(V1032:$W$1480)</f>
        <v>251019.59999999989</v>
      </c>
      <c r="AC1032" s="4">
        <f t="shared" si="327"/>
        <v>70000</v>
      </c>
    </row>
    <row r="1033" spans="1:29" x14ac:dyDescent="0.15">
      <c r="A1033" s="22">
        <v>5</v>
      </c>
      <c r="B1033" s="1">
        <v>41607</v>
      </c>
      <c r="C1033" s="3">
        <v>216</v>
      </c>
      <c r="D1033">
        <v>217</v>
      </c>
      <c r="E1033">
        <v>214</v>
      </c>
      <c r="F1033">
        <v>215</v>
      </c>
      <c r="G1033">
        <v>104174500</v>
      </c>
      <c r="H1033" s="2">
        <f t="shared" si="310"/>
        <v>22397517500</v>
      </c>
      <c r="I1033">
        <f t="shared" si="311"/>
        <v>-2</v>
      </c>
      <c r="J1033" t="str">
        <f t="shared" si="312"/>
        <v>高値割、安値割</v>
      </c>
      <c r="L1033">
        <f t="shared" si="313"/>
        <v>-2</v>
      </c>
      <c r="M1033">
        <f t="shared" si="314"/>
        <v>-2</v>
      </c>
      <c r="N1033">
        <f t="shared" si="315"/>
        <v>2</v>
      </c>
      <c r="O1033" s="2">
        <f t="shared" si="309"/>
        <v>5000</v>
      </c>
      <c r="P1033" s="2">
        <f t="shared" si="316"/>
        <v>-10000</v>
      </c>
      <c r="Q1033" s="2">
        <f t="shared" si="317"/>
        <v>1085000</v>
      </c>
      <c r="R1033" s="2" t="str">
        <f t="shared" si="318"/>
        <v>kai</v>
      </c>
      <c r="S1033" s="2" t="str">
        <f t="shared" si="319"/>
        <v>uri</v>
      </c>
      <c r="T1033" s="2" t="str">
        <f t="shared" si="320"/>
        <v>kai</v>
      </c>
      <c r="U1033" s="2" t="str">
        <f t="shared" si="321"/>
        <v/>
      </c>
      <c r="V1033" s="2" t="str">
        <f t="shared" si="322"/>
        <v/>
      </c>
      <c r="W1033" s="2">
        <f t="shared" si="323"/>
        <v>86.8</v>
      </c>
      <c r="X1033" s="2" t="str">
        <f t="shared" si="324"/>
        <v/>
      </c>
      <c r="Y1033" s="6">
        <f t="shared" si="325"/>
        <v>1075000</v>
      </c>
      <c r="Z1033" s="6">
        <f t="shared" si="326"/>
        <v>0</v>
      </c>
      <c r="AA1033" s="4">
        <f>SUM(P1033:$P$1480)+$Z$25</f>
        <v>1155000</v>
      </c>
      <c r="AB1033" s="4">
        <f>SUM(V1033:$W$1480)</f>
        <v>249507.59999999989</v>
      </c>
      <c r="AC1033" s="4">
        <f t="shared" si="327"/>
        <v>80000</v>
      </c>
    </row>
    <row r="1034" spans="1:29" x14ac:dyDescent="0.15">
      <c r="A1034" s="22">
        <v>5</v>
      </c>
      <c r="B1034" s="1">
        <v>41606</v>
      </c>
      <c r="C1034" s="3">
        <v>217</v>
      </c>
      <c r="D1034">
        <v>218</v>
      </c>
      <c r="E1034">
        <v>216</v>
      </c>
      <c r="F1034">
        <v>217</v>
      </c>
      <c r="G1034">
        <v>60136300</v>
      </c>
      <c r="H1034" s="2">
        <f t="shared" si="310"/>
        <v>13049577100</v>
      </c>
      <c r="I1034">
        <f t="shared" si="311"/>
        <v>1</v>
      </c>
      <c r="J1034" t="str">
        <f t="shared" si="312"/>
        <v>高値超、安値超</v>
      </c>
      <c r="L1034">
        <f t="shared" si="313"/>
        <v>1</v>
      </c>
      <c r="M1034">
        <f t="shared" si="314"/>
        <v>1</v>
      </c>
      <c r="N1034">
        <f t="shared" si="315"/>
        <v>1</v>
      </c>
      <c r="O1034" s="2">
        <f t="shared" si="309"/>
        <v>5000</v>
      </c>
      <c r="P1034" s="2">
        <f t="shared" si="316"/>
        <v>5000</v>
      </c>
      <c r="Q1034" s="2">
        <f t="shared" si="317"/>
        <v>1080000</v>
      </c>
      <c r="R1034" s="2" t="str">
        <f t="shared" si="318"/>
        <v>kai</v>
      </c>
      <c r="S1034" s="2" t="str">
        <f t="shared" si="319"/>
        <v>kai</v>
      </c>
      <c r="T1034" s="2" t="str">
        <f t="shared" si="320"/>
        <v>kai</v>
      </c>
      <c r="U1034" s="2">
        <f t="shared" si="321"/>
        <v>1080000</v>
      </c>
      <c r="V1034" s="2">
        <f t="shared" si="322"/>
        <v>1512</v>
      </c>
      <c r="W1034" s="2">
        <f t="shared" si="323"/>
        <v>172.8</v>
      </c>
      <c r="X1034" s="2" t="str">
        <f t="shared" si="324"/>
        <v/>
      </c>
      <c r="Y1034" s="6">
        <f t="shared" si="325"/>
        <v>1085000</v>
      </c>
      <c r="Z1034" s="6">
        <f t="shared" si="326"/>
        <v>0</v>
      </c>
      <c r="AA1034" s="4">
        <f>SUM(P1034:$P$1480)+$Z$25</f>
        <v>1165000</v>
      </c>
      <c r="AB1034" s="4">
        <f>SUM(V1034:$W$1480)</f>
        <v>249420.7999999999</v>
      </c>
      <c r="AC1034" s="4">
        <f t="shared" si="327"/>
        <v>80000</v>
      </c>
    </row>
    <row r="1035" spans="1:29" x14ac:dyDescent="0.15">
      <c r="A1035" s="22">
        <v>5</v>
      </c>
      <c r="B1035" s="1">
        <v>41605</v>
      </c>
      <c r="C1035" s="3">
        <v>216</v>
      </c>
      <c r="D1035">
        <v>217</v>
      </c>
      <c r="E1035">
        <v>215</v>
      </c>
      <c r="F1035">
        <v>216</v>
      </c>
      <c r="G1035">
        <v>73852600</v>
      </c>
      <c r="H1035" s="2">
        <f t="shared" si="310"/>
        <v>15952161600</v>
      </c>
      <c r="I1035">
        <f t="shared" si="311"/>
        <v>-1</v>
      </c>
      <c r="J1035" t="str">
        <f t="shared" si="312"/>
        <v/>
      </c>
      <c r="L1035">
        <f t="shared" si="313"/>
        <v>1</v>
      </c>
      <c r="M1035">
        <f t="shared" si="314"/>
        <v>1</v>
      </c>
      <c r="N1035">
        <f t="shared" si="315"/>
        <v>-1</v>
      </c>
      <c r="O1035" s="2">
        <f t="shared" si="309"/>
        <v>5000</v>
      </c>
      <c r="P1035" s="2">
        <f t="shared" si="316"/>
        <v>5000</v>
      </c>
      <c r="Q1035" s="2">
        <f t="shared" si="317"/>
        <v>1085000</v>
      </c>
      <c r="R1035" s="2" t="str">
        <f t="shared" si="318"/>
        <v>uri</v>
      </c>
      <c r="S1035" s="2" t="str">
        <f t="shared" si="319"/>
        <v>kai</v>
      </c>
      <c r="T1035" s="2" t="str">
        <f t="shared" si="320"/>
        <v>uri</v>
      </c>
      <c r="U1035" s="2">
        <f t="shared" si="321"/>
        <v>1085000</v>
      </c>
      <c r="V1035" s="2">
        <f t="shared" si="322"/>
        <v>1512</v>
      </c>
      <c r="W1035" s="2" t="str">
        <f t="shared" si="323"/>
        <v/>
      </c>
      <c r="X1035" s="2">
        <f t="shared" si="324"/>
        <v>173.6</v>
      </c>
      <c r="Y1035" s="6">
        <f t="shared" si="325"/>
        <v>1080000</v>
      </c>
      <c r="Z1035" s="6">
        <f t="shared" si="326"/>
        <v>0</v>
      </c>
      <c r="AA1035" s="4">
        <f>SUM(P1035:$P$1480)+$Z$25</f>
        <v>1160000</v>
      </c>
      <c r="AB1035" s="4">
        <f>SUM(V1035:$W$1480)</f>
        <v>247735.99999999988</v>
      </c>
      <c r="AC1035" s="4">
        <f t="shared" si="327"/>
        <v>80000</v>
      </c>
    </row>
    <row r="1036" spans="1:29" x14ac:dyDescent="0.15">
      <c r="A1036" s="22">
        <v>5</v>
      </c>
      <c r="B1036" s="1">
        <v>41604</v>
      </c>
      <c r="C1036" s="3">
        <v>215</v>
      </c>
      <c r="D1036">
        <v>217</v>
      </c>
      <c r="E1036">
        <v>214</v>
      </c>
      <c r="F1036">
        <v>217</v>
      </c>
      <c r="G1036">
        <v>107949300</v>
      </c>
      <c r="H1036" s="2">
        <f t="shared" si="310"/>
        <v>23424998100</v>
      </c>
      <c r="I1036">
        <f t="shared" si="311"/>
        <v>1</v>
      </c>
      <c r="J1036" t="str">
        <f t="shared" si="312"/>
        <v>高値割、安値割</v>
      </c>
      <c r="L1036">
        <f t="shared" si="313"/>
        <v>1</v>
      </c>
      <c r="M1036">
        <f t="shared" si="314"/>
        <v>1</v>
      </c>
      <c r="N1036">
        <f t="shared" si="315"/>
        <v>1</v>
      </c>
      <c r="O1036" s="2">
        <f t="shared" si="309"/>
        <v>5000</v>
      </c>
      <c r="P1036" s="2">
        <f t="shared" si="316"/>
        <v>5000</v>
      </c>
      <c r="Q1036" s="2">
        <f t="shared" si="317"/>
        <v>1080000</v>
      </c>
      <c r="R1036" s="2" t="str">
        <f t="shared" si="318"/>
        <v>kai</v>
      </c>
      <c r="S1036" s="2" t="str">
        <f t="shared" si="319"/>
        <v>kai</v>
      </c>
      <c r="T1036" s="2" t="str">
        <f t="shared" si="320"/>
        <v>kai</v>
      </c>
      <c r="U1036" s="2" t="str">
        <f t="shared" si="321"/>
        <v/>
      </c>
      <c r="V1036" s="2" t="str">
        <f t="shared" si="322"/>
        <v/>
      </c>
      <c r="W1036" s="2">
        <f t="shared" si="323"/>
        <v>86.4</v>
      </c>
      <c r="X1036" s="2" t="str">
        <f t="shared" si="324"/>
        <v/>
      </c>
      <c r="Y1036" s="6">
        <f t="shared" si="325"/>
        <v>1085000</v>
      </c>
      <c r="Z1036" s="6">
        <f t="shared" si="326"/>
        <v>0</v>
      </c>
      <c r="AA1036" s="4">
        <f>SUM(P1036:$P$1480)+$Z$25</f>
        <v>1155000</v>
      </c>
      <c r="AB1036" s="4">
        <f>SUM(V1036:$W$1480)</f>
        <v>246223.99999999985</v>
      </c>
      <c r="AC1036" s="4">
        <f t="shared" si="327"/>
        <v>70000</v>
      </c>
    </row>
    <row r="1037" spans="1:29" x14ac:dyDescent="0.15">
      <c r="A1037" s="22">
        <v>5</v>
      </c>
      <c r="B1037" s="1">
        <v>41603</v>
      </c>
      <c r="C1037" s="3">
        <v>217</v>
      </c>
      <c r="D1037">
        <v>218</v>
      </c>
      <c r="E1037">
        <v>216</v>
      </c>
      <c r="F1037">
        <v>216</v>
      </c>
      <c r="G1037">
        <v>93203600</v>
      </c>
      <c r="H1037" s="2">
        <f t="shared" si="310"/>
        <v>20131977600</v>
      </c>
      <c r="I1037">
        <f t="shared" si="311"/>
        <v>1</v>
      </c>
      <c r="J1037" t="str">
        <f t="shared" si="312"/>
        <v/>
      </c>
      <c r="L1037">
        <f t="shared" si="313"/>
        <v>1</v>
      </c>
      <c r="M1037">
        <f t="shared" si="314"/>
        <v>1</v>
      </c>
      <c r="N1037">
        <f t="shared" si="315"/>
        <v>1</v>
      </c>
      <c r="O1037" s="2">
        <f t="shared" si="309"/>
        <v>5000</v>
      </c>
      <c r="P1037" s="2">
        <f t="shared" si="316"/>
        <v>5000</v>
      </c>
      <c r="Q1037" s="2">
        <f t="shared" si="317"/>
        <v>1075000</v>
      </c>
      <c r="R1037" s="2" t="str">
        <f t="shared" si="318"/>
        <v>kai</v>
      </c>
      <c r="S1037" s="2" t="str">
        <f t="shared" si="319"/>
        <v>kai</v>
      </c>
      <c r="T1037" s="2" t="str">
        <f t="shared" si="320"/>
        <v>kai</v>
      </c>
      <c r="U1037" s="2" t="str">
        <f t="shared" si="321"/>
        <v/>
      </c>
      <c r="V1037" s="2" t="str">
        <f t="shared" si="322"/>
        <v/>
      </c>
      <c r="W1037" s="2">
        <f t="shared" si="323"/>
        <v>86</v>
      </c>
      <c r="X1037" s="2" t="str">
        <f t="shared" si="324"/>
        <v/>
      </c>
      <c r="Y1037" s="6">
        <f t="shared" si="325"/>
        <v>1080000</v>
      </c>
      <c r="Z1037" s="6">
        <f t="shared" si="326"/>
        <v>0</v>
      </c>
      <c r="AA1037" s="4">
        <f>SUM(P1037:$P$1480)+$Z$25</f>
        <v>1150000</v>
      </c>
      <c r="AB1037" s="4">
        <f>SUM(V1037:$W$1480)</f>
        <v>246137.59999999986</v>
      </c>
      <c r="AC1037" s="4">
        <f t="shared" si="327"/>
        <v>70000</v>
      </c>
    </row>
    <row r="1038" spans="1:29" x14ac:dyDescent="0.15">
      <c r="A1038" s="22">
        <v>5</v>
      </c>
      <c r="B1038" s="1">
        <v>41600</v>
      </c>
      <c r="C1038" s="3">
        <v>218</v>
      </c>
      <c r="D1038">
        <v>219</v>
      </c>
      <c r="E1038">
        <v>215</v>
      </c>
      <c r="F1038">
        <v>215</v>
      </c>
      <c r="G1038">
        <v>127563800</v>
      </c>
      <c r="H1038" s="2">
        <f t="shared" si="310"/>
        <v>27426217000</v>
      </c>
      <c r="I1038">
        <f t="shared" si="311"/>
        <v>-1</v>
      </c>
      <c r="J1038" t="str">
        <f t="shared" si="312"/>
        <v/>
      </c>
      <c r="L1038">
        <f t="shared" si="313"/>
        <v>-1</v>
      </c>
      <c r="M1038">
        <f t="shared" si="314"/>
        <v>-1</v>
      </c>
      <c r="N1038">
        <f t="shared" si="315"/>
        <v>-1</v>
      </c>
      <c r="O1038" s="2">
        <f t="shared" si="309"/>
        <v>5000</v>
      </c>
      <c r="P1038" s="2">
        <f t="shared" si="316"/>
        <v>-5000</v>
      </c>
      <c r="Q1038" s="2">
        <f t="shared" si="317"/>
        <v>1080000</v>
      </c>
      <c r="R1038" s="2" t="str">
        <f t="shared" si="318"/>
        <v>kai</v>
      </c>
      <c r="S1038" s="2" t="str">
        <f t="shared" si="319"/>
        <v>kai</v>
      </c>
      <c r="T1038" s="2" t="str">
        <f t="shared" si="320"/>
        <v>kai</v>
      </c>
      <c r="U1038" s="2" t="str">
        <f t="shared" si="321"/>
        <v/>
      </c>
      <c r="V1038" s="2" t="str">
        <f t="shared" si="322"/>
        <v/>
      </c>
      <c r="W1038" s="2">
        <f t="shared" si="323"/>
        <v>86.4</v>
      </c>
      <c r="X1038" s="2" t="str">
        <f t="shared" si="324"/>
        <v/>
      </c>
      <c r="Y1038" s="6">
        <f t="shared" si="325"/>
        <v>1075000</v>
      </c>
      <c r="Z1038" s="6">
        <f t="shared" si="326"/>
        <v>0</v>
      </c>
      <c r="AA1038" s="4">
        <f>SUM(P1038:$P$1480)+$Z$25</f>
        <v>1145000</v>
      </c>
      <c r="AB1038" s="4">
        <f>SUM(V1038:$W$1480)</f>
        <v>246051.59999999986</v>
      </c>
      <c r="AC1038" s="4">
        <f t="shared" si="327"/>
        <v>70000</v>
      </c>
    </row>
    <row r="1039" spans="1:29" x14ac:dyDescent="0.15">
      <c r="A1039" s="22">
        <v>5</v>
      </c>
      <c r="B1039" s="1">
        <v>41599</v>
      </c>
      <c r="C1039" s="3">
        <v>216</v>
      </c>
      <c r="D1039">
        <v>218</v>
      </c>
      <c r="E1039">
        <v>215</v>
      </c>
      <c r="F1039">
        <v>216</v>
      </c>
      <c r="G1039">
        <v>142407600</v>
      </c>
      <c r="H1039" s="2">
        <f t="shared" si="310"/>
        <v>30760041600</v>
      </c>
      <c r="I1039">
        <f t="shared" si="311"/>
        <v>0</v>
      </c>
      <c r="J1039" t="str">
        <f t="shared" si="312"/>
        <v/>
      </c>
      <c r="L1039">
        <f t="shared" si="313"/>
        <v>0</v>
      </c>
      <c r="M1039">
        <f t="shared" si="314"/>
        <v>0</v>
      </c>
      <c r="N1039">
        <f t="shared" si="315"/>
        <v>0</v>
      </c>
      <c r="O1039" s="2">
        <f t="shared" si="309"/>
        <v>5000</v>
      </c>
      <c r="P1039" s="2">
        <f t="shared" si="316"/>
        <v>0</v>
      </c>
      <c r="Q1039" s="2">
        <f t="shared" si="317"/>
        <v>1080000</v>
      </c>
      <c r="R1039" s="2" t="str">
        <f t="shared" si="318"/>
        <v>kai</v>
      </c>
      <c r="S1039" s="2" t="str">
        <f t="shared" si="319"/>
        <v>kai</v>
      </c>
      <c r="T1039" s="2" t="str">
        <f t="shared" si="320"/>
        <v>kai</v>
      </c>
      <c r="U1039" s="2">
        <f t="shared" si="321"/>
        <v>1080000</v>
      </c>
      <c r="V1039" s="2">
        <f t="shared" si="322"/>
        <v>1512</v>
      </c>
      <c r="W1039" s="2">
        <f t="shared" si="323"/>
        <v>172.8</v>
      </c>
      <c r="X1039" s="2" t="str">
        <f t="shared" si="324"/>
        <v/>
      </c>
      <c r="Y1039" s="6">
        <f t="shared" si="325"/>
        <v>1080000</v>
      </c>
      <c r="Z1039" s="6">
        <f t="shared" si="326"/>
        <v>0</v>
      </c>
      <c r="AA1039" s="4">
        <f>SUM(P1039:$P$1480)+$Z$25</f>
        <v>1150000</v>
      </c>
      <c r="AB1039" s="4">
        <f>SUM(V1039:$W$1480)</f>
        <v>245965.19999999987</v>
      </c>
      <c r="AC1039" s="4">
        <f t="shared" si="327"/>
        <v>70000</v>
      </c>
    </row>
    <row r="1040" spans="1:29" x14ac:dyDescent="0.15">
      <c r="A1040" s="22">
        <v>5</v>
      </c>
      <c r="B1040" s="1">
        <v>41598</v>
      </c>
      <c r="C1040" s="3">
        <v>219</v>
      </c>
      <c r="D1040">
        <v>220</v>
      </c>
      <c r="E1040">
        <v>214</v>
      </c>
      <c r="F1040">
        <v>216</v>
      </c>
      <c r="G1040">
        <v>128850500</v>
      </c>
      <c r="H1040" s="2">
        <f t="shared" si="310"/>
        <v>27831708000</v>
      </c>
      <c r="I1040">
        <f t="shared" si="311"/>
        <v>-3</v>
      </c>
      <c r="J1040" t="str">
        <f t="shared" si="312"/>
        <v/>
      </c>
      <c r="L1040">
        <f t="shared" si="313"/>
        <v>3</v>
      </c>
      <c r="M1040">
        <f t="shared" si="314"/>
        <v>3</v>
      </c>
      <c r="N1040">
        <f t="shared" si="315"/>
        <v>-3</v>
      </c>
      <c r="O1040" s="2">
        <f t="shared" si="309"/>
        <v>5000</v>
      </c>
      <c r="P1040" s="2">
        <f t="shared" si="316"/>
        <v>15000</v>
      </c>
      <c r="Q1040" s="2">
        <f t="shared" si="317"/>
        <v>1095000</v>
      </c>
      <c r="R1040" s="2" t="str">
        <f t="shared" si="318"/>
        <v>uri</v>
      </c>
      <c r="S1040" s="2" t="str">
        <f t="shared" si="319"/>
        <v>kai</v>
      </c>
      <c r="T1040" s="2" t="str">
        <f t="shared" si="320"/>
        <v>uri</v>
      </c>
      <c r="U1040" s="2">
        <f t="shared" si="321"/>
        <v>1095000</v>
      </c>
      <c r="V1040" s="2">
        <f t="shared" si="322"/>
        <v>1512</v>
      </c>
      <c r="W1040" s="2" t="str">
        <f t="shared" si="323"/>
        <v/>
      </c>
      <c r="X1040" s="2">
        <f t="shared" si="324"/>
        <v>175.2</v>
      </c>
      <c r="Y1040" s="6">
        <f t="shared" si="325"/>
        <v>1080000</v>
      </c>
      <c r="Z1040" s="6">
        <f t="shared" si="326"/>
        <v>0</v>
      </c>
      <c r="AA1040" s="4">
        <f>SUM(P1040:$P$1480)+$Z$25</f>
        <v>1150000</v>
      </c>
      <c r="AB1040" s="4">
        <f>SUM(V1040:$W$1480)</f>
        <v>244280.39999999991</v>
      </c>
      <c r="AC1040" s="4">
        <f t="shared" si="327"/>
        <v>70000</v>
      </c>
    </row>
    <row r="1041" spans="1:29" x14ac:dyDescent="0.15">
      <c r="A1041" s="22">
        <v>5</v>
      </c>
      <c r="B1041" s="1">
        <v>41597</v>
      </c>
      <c r="C1041" s="3">
        <v>220</v>
      </c>
      <c r="D1041">
        <v>220</v>
      </c>
      <c r="E1041">
        <v>218</v>
      </c>
      <c r="F1041">
        <v>219</v>
      </c>
      <c r="G1041">
        <v>96907400</v>
      </c>
      <c r="H1041" s="2">
        <f t="shared" si="310"/>
        <v>21222720600</v>
      </c>
      <c r="I1041">
        <f t="shared" si="311"/>
        <v>-1</v>
      </c>
      <c r="J1041" t="str">
        <f t="shared" si="312"/>
        <v>高値割、安値割</v>
      </c>
      <c r="L1041">
        <f t="shared" si="313"/>
        <v>-1</v>
      </c>
      <c r="M1041">
        <f t="shared" si="314"/>
        <v>-1</v>
      </c>
      <c r="N1041">
        <f t="shared" si="315"/>
        <v>1</v>
      </c>
      <c r="O1041" s="2">
        <f t="shared" si="309"/>
        <v>5000</v>
      </c>
      <c r="P1041" s="2">
        <f t="shared" si="316"/>
        <v>-5000</v>
      </c>
      <c r="Q1041" s="2">
        <f t="shared" si="317"/>
        <v>1100000</v>
      </c>
      <c r="R1041" s="2" t="str">
        <f t="shared" si="318"/>
        <v>kai</v>
      </c>
      <c r="S1041" s="2" t="str">
        <f t="shared" si="319"/>
        <v>uri</v>
      </c>
      <c r="T1041" s="2" t="str">
        <f t="shared" si="320"/>
        <v>kai</v>
      </c>
      <c r="U1041" s="2" t="str">
        <f t="shared" si="321"/>
        <v/>
      </c>
      <c r="V1041" s="2" t="str">
        <f t="shared" si="322"/>
        <v/>
      </c>
      <c r="W1041" s="2">
        <f t="shared" si="323"/>
        <v>88</v>
      </c>
      <c r="X1041" s="2" t="str">
        <f t="shared" si="324"/>
        <v/>
      </c>
      <c r="Y1041" s="6">
        <f t="shared" si="325"/>
        <v>1095000</v>
      </c>
      <c r="Z1041" s="6">
        <f t="shared" si="326"/>
        <v>0</v>
      </c>
      <c r="AA1041" s="4">
        <f>SUM(P1041:$P$1480)+$Z$25</f>
        <v>1135000</v>
      </c>
      <c r="AB1041" s="4">
        <f>SUM(V1041:$W$1480)</f>
        <v>242768.39999999991</v>
      </c>
      <c r="AC1041" s="4">
        <f t="shared" si="327"/>
        <v>40000</v>
      </c>
    </row>
    <row r="1042" spans="1:29" x14ac:dyDescent="0.15">
      <c r="A1042" s="22">
        <v>5</v>
      </c>
      <c r="B1042" s="1">
        <v>41596</v>
      </c>
      <c r="C1042" s="3">
        <v>220</v>
      </c>
      <c r="D1042">
        <v>222</v>
      </c>
      <c r="E1042">
        <v>219</v>
      </c>
      <c r="F1042">
        <v>220</v>
      </c>
      <c r="G1042">
        <v>225114200</v>
      </c>
      <c r="H1042" s="2">
        <f t="shared" si="310"/>
        <v>49525124000</v>
      </c>
      <c r="I1042">
        <f t="shared" si="311"/>
        <v>2</v>
      </c>
      <c r="J1042" t="str">
        <f t="shared" si="312"/>
        <v>高値超、安値超</v>
      </c>
      <c r="L1042">
        <f t="shared" si="313"/>
        <v>2</v>
      </c>
      <c r="M1042">
        <f t="shared" si="314"/>
        <v>2</v>
      </c>
      <c r="N1042">
        <f t="shared" si="315"/>
        <v>-2</v>
      </c>
      <c r="O1042" s="2">
        <f t="shared" si="309"/>
        <v>5000</v>
      </c>
      <c r="P1042" s="2">
        <f t="shared" si="316"/>
        <v>10000</v>
      </c>
      <c r="Q1042" s="2">
        <f t="shared" si="317"/>
        <v>1090000</v>
      </c>
      <c r="R1042" s="2" t="str">
        <f t="shared" si="318"/>
        <v>kai</v>
      </c>
      <c r="S1042" s="2" t="str">
        <f t="shared" si="319"/>
        <v>uri</v>
      </c>
      <c r="T1042" s="2" t="str">
        <f t="shared" si="320"/>
        <v>kai</v>
      </c>
      <c r="U1042" s="2" t="str">
        <f t="shared" si="321"/>
        <v/>
      </c>
      <c r="V1042" s="2" t="str">
        <f t="shared" si="322"/>
        <v/>
      </c>
      <c r="W1042" s="2">
        <f t="shared" si="323"/>
        <v>87.2</v>
      </c>
      <c r="X1042" s="2" t="str">
        <f t="shared" si="324"/>
        <v/>
      </c>
      <c r="Y1042" s="6">
        <f t="shared" si="325"/>
        <v>1100000</v>
      </c>
      <c r="Z1042" s="6">
        <f t="shared" si="326"/>
        <v>0</v>
      </c>
      <c r="AA1042" s="4">
        <f>SUM(P1042:$P$1480)+$Z$25</f>
        <v>1140000</v>
      </c>
      <c r="AB1042" s="4">
        <f>SUM(V1042:$W$1480)</f>
        <v>242680.39999999991</v>
      </c>
      <c r="AC1042" s="4">
        <f t="shared" si="327"/>
        <v>40000</v>
      </c>
    </row>
    <row r="1043" spans="1:29" x14ac:dyDescent="0.15">
      <c r="A1043" s="22">
        <v>5</v>
      </c>
      <c r="B1043" s="1">
        <v>41593</v>
      </c>
      <c r="C1043" s="3">
        <v>217</v>
      </c>
      <c r="D1043">
        <v>219</v>
      </c>
      <c r="E1043">
        <v>216</v>
      </c>
      <c r="F1043">
        <v>218</v>
      </c>
      <c r="G1043">
        <v>243598800</v>
      </c>
      <c r="H1043" s="2">
        <f t="shared" si="310"/>
        <v>53104538400</v>
      </c>
      <c r="I1043">
        <f t="shared" si="311"/>
        <v>4</v>
      </c>
      <c r="J1043" t="str">
        <f t="shared" si="312"/>
        <v>高値超、安値超</v>
      </c>
      <c r="L1043">
        <f t="shared" si="313"/>
        <v>4</v>
      </c>
      <c r="M1043">
        <f t="shared" si="314"/>
        <v>4</v>
      </c>
      <c r="N1043">
        <f t="shared" si="315"/>
        <v>-4</v>
      </c>
      <c r="O1043" s="2">
        <f t="shared" si="309"/>
        <v>5000</v>
      </c>
      <c r="P1043" s="2">
        <f t="shared" si="316"/>
        <v>20000</v>
      </c>
      <c r="Q1043" s="2">
        <f t="shared" si="317"/>
        <v>1070000</v>
      </c>
      <c r="R1043" s="2" t="str">
        <f t="shared" si="318"/>
        <v>kai</v>
      </c>
      <c r="S1043" s="2" t="str">
        <f t="shared" si="319"/>
        <v>uri</v>
      </c>
      <c r="T1043" s="2" t="str">
        <f t="shared" si="320"/>
        <v>kai</v>
      </c>
      <c r="U1043" s="2" t="str">
        <f t="shared" si="321"/>
        <v/>
      </c>
      <c r="V1043" s="2" t="str">
        <f t="shared" si="322"/>
        <v/>
      </c>
      <c r="W1043" s="2">
        <f t="shared" si="323"/>
        <v>85.6</v>
      </c>
      <c r="X1043" s="2" t="str">
        <f t="shared" si="324"/>
        <v/>
      </c>
      <c r="Y1043" s="6">
        <f t="shared" si="325"/>
        <v>1090000</v>
      </c>
      <c r="Z1043" s="6">
        <f t="shared" si="326"/>
        <v>0</v>
      </c>
      <c r="AA1043" s="4">
        <f>SUM(P1043:$P$1480)+$Z$25</f>
        <v>1130000</v>
      </c>
      <c r="AB1043" s="4">
        <f>SUM(V1043:$W$1480)</f>
        <v>242593.1999999999</v>
      </c>
      <c r="AC1043" s="4">
        <f t="shared" si="327"/>
        <v>40000</v>
      </c>
    </row>
    <row r="1044" spans="1:29" x14ac:dyDescent="0.15">
      <c r="A1044" s="22">
        <v>5</v>
      </c>
      <c r="B1044" s="1">
        <v>41592</v>
      </c>
      <c r="C1044" s="3">
        <v>214</v>
      </c>
      <c r="D1044">
        <v>216</v>
      </c>
      <c r="E1044">
        <v>213</v>
      </c>
      <c r="F1044">
        <v>214</v>
      </c>
      <c r="G1044">
        <v>224611900</v>
      </c>
      <c r="H1044" s="2">
        <f t="shared" si="310"/>
        <v>48066946600</v>
      </c>
      <c r="I1044">
        <f t="shared" si="311"/>
        <v>2</v>
      </c>
      <c r="J1044" t="str">
        <f t="shared" si="312"/>
        <v>高値超、安値超</v>
      </c>
      <c r="L1044">
        <f t="shared" si="313"/>
        <v>2</v>
      </c>
      <c r="M1044">
        <f t="shared" si="314"/>
        <v>2</v>
      </c>
      <c r="N1044">
        <f t="shared" si="315"/>
        <v>-2</v>
      </c>
      <c r="O1044" s="2">
        <f t="shared" si="309"/>
        <v>5000</v>
      </c>
      <c r="P1044" s="2">
        <f t="shared" si="316"/>
        <v>10000</v>
      </c>
      <c r="Q1044" s="2">
        <f t="shared" si="317"/>
        <v>1060000</v>
      </c>
      <c r="R1044" s="2" t="str">
        <f t="shared" si="318"/>
        <v>kai</v>
      </c>
      <c r="S1044" s="2" t="str">
        <f t="shared" si="319"/>
        <v>uri</v>
      </c>
      <c r="T1044" s="2" t="str">
        <f t="shared" si="320"/>
        <v>kai</v>
      </c>
      <c r="U1044" s="2" t="str">
        <f t="shared" si="321"/>
        <v/>
      </c>
      <c r="V1044" s="2" t="str">
        <f t="shared" si="322"/>
        <v/>
      </c>
      <c r="W1044" s="2">
        <f t="shared" si="323"/>
        <v>84.8</v>
      </c>
      <c r="X1044" s="2" t="str">
        <f t="shared" si="324"/>
        <v/>
      </c>
      <c r="Y1044" s="6">
        <f t="shared" si="325"/>
        <v>1070000</v>
      </c>
      <c r="Z1044" s="6">
        <f t="shared" si="326"/>
        <v>0</v>
      </c>
      <c r="AA1044" s="4">
        <f>SUM(P1044:$P$1480)+$Z$25</f>
        <v>1110000</v>
      </c>
      <c r="AB1044" s="4">
        <f>SUM(V1044:$W$1480)</f>
        <v>242507.59999999989</v>
      </c>
      <c r="AC1044" s="4">
        <f t="shared" si="327"/>
        <v>40000</v>
      </c>
    </row>
    <row r="1045" spans="1:29" x14ac:dyDescent="0.15">
      <c r="A1045" s="22">
        <v>5</v>
      </c>
      <c r="B1045" s="1">
        <v>41591</v>
      </c>
      <c r="C1045" s="3">
        <v>210</v>
      </c>
      <c r="D1045">
        <v>212</v>
      </c>
      <c r="E1045">
        <v>209</v>
      </c>
      <c r="F1045">
        <v>212</v>
      </c>
      <c r="G1045">
        <v>168250800</v>
      </c>
      <c r="H1045" s="2">
        <f t="shared" si="310"/>
        <v>35669169600</v>
      </c>
      <c r="I1045">
        <f t="shared" si="311"/>
        <v>2</v>
      </c>
      <c r="J1045" t="str">
        <f t="shared" si="312"/>
        <v>高値超、安値超</v>
      </c>
      <c r="L1045">
        <f t="shared" si="313"/>
        <v>2</v>
      </c>
      <c r="M1045">
        <f t="shared" si="314"/>
        <v>2</v>
      </c>
      <c r="N1045">
        <f t="shared" si="315"/>
        <v>2</v>
      </c>
      <c r="O1045" s="2">
        <f t="shared" si="309"/>
        <v>5000</v>
      </c>
      <c r="P1045" s="2">
        <f t="shared" si="316"/>
        <v>10000</v>
      </c>
      <c r="Q1045" s="2">
        <f t="shared" si="317"/>
        <v>1050000</v>
      </c>
      <c r="R1045" s="2" t="str">
        <f t="shared" si="318"/>
        <v>kai</v>
      </c>
      <c r="S1045" s="2" t="str">
        <f t="shared" si="319"/>
        <v>kai</v>
      </c>
      <c r="T1045" s="2" t="str">
        <f t="shared" si="320"/>
        <v>kai</v>
      </c>
      <c r="U1045" s="2" t="str">
        <f t="shared" si="321"/>
        <v/>
      </c>
      <c r="V1045" s="2" t="str">
        <f t="shared" si="322"/>
        <v/>
      </c>
      <c r="W1045" s="2">
        <f t="shared" si="323"/>
        <v>84</v>
      </c>
      <c r="X1045" s="2" t="str">
        <f t="shared" si="324"/>
        <v/>
      </c>
      <c r="Y1045" s="6">
        <f t="shared" si="325"/>
        <v>1060000</v>
      </c>
      <c r="Z1045" s="6">
        <f t="shared" si="326"/>
        <v>0</v>
      </c>
      <c r="AA1045" s="4">
        <f>SUM(P1045:$P$1480)+$Z$25</f>
        <v>1100000</v>
      </c>
      <c r="AB1045" s="4">
        <f>SUM(V1045:$W$1480)</f>
        <v>242422.7999999999</v>
      </c>
      <c r="AC1045" s="4">
        <f t="shared" si="327"/>
        <v>40000</v>
      </c>
    </row>
    <row r="1046" spans="1:29" x14ac:dyDescent="0.15">
      <c r="A1046" s="22">
        <v>5</v>
      </c>
      <c r="B1046" s="1">
        <v>41590</v>
      </c>
      <c r="C1046" s="3">
        <v>207</v>
      </c>
      <c r="D1046">
        <v>210</v>
      </c>
      <c r="E1046">
        <v>206</v>
      </c>
      <c r="F1046">
        <v>210</v>
      </c>
      <c r="G1046">
        <v>125707800</v>
      </c>
      <c r="H1046" s="2">
        <f t="shared" si="310"/>
        <v>26398638000</v>
      </c>
      <c r="I1046">
        <f t="shared" si="311"/>
        <v>3</v>
      </c>
      <c r="J1046" t="str">
        <f t="shared" si="312"/>
        <v/>
      </c>
      <c r="L1046">
        <f t="shared" si="313"/>
        <v>3</v>
      </c>
      <c r="M1046">
        <f t="shared" si="314"/>
        <v>3</v>
      </c>
      <c r="N1046">
        <f t="shared" si="315"/>
        <v>-3</v>
      </c>
      <c r="O1046" s="2">
        <f t="shared" si="309"/>
        <v>5000</v>
      </c>
      <c r="P1046" s="2">
        <f t="shared" si="316"/>
        <v>15000</v>
      </c>
      <c r="Q1046" s="2">
        <f t="shared" si="317"/>
        <v>1035000</v>
      </c>
      <c r="R1046" s="2" t="str">
        <f t="shared" si="318"/>
        <v>kai</v>
      </c>
      <c r="S1046" s="2" t="str">
        <f t="shared" si="319"/>
        <v>uri</v>
      </c>
      <c r="T1046" s="2" t="str">
        <f t="shared" si="320"/>
        <v>kai</v>
      </c>
      <c r="U1046" s="2">
        <f t="shared" si="321"/>
        <v>1035000</v>
      </c>
      <c r="V1046" s="2">
        <f t="shared" si="322"/>
        <v>1512</v>
      </c>
      <c r="W1046" s="2">
        <f t="shared" si="323"/>
        <v>165.6</v>
      </c>
      <c r="X1046" s="2" t="str">
        <f t="shared" si="324"/>
        <v/>
      </c>
      <c r="Y1046" s="6">
        <f t="shared" si="325"/>
        <v>1050000</v>
      </c>
      <c r="Z1046" s="6">
        <f t="shared" si="326"/>
        <v>0</v>
      </c>
      <c r="AA1046" s="4">
        <f>SUM(P1046:$P$1480)+$Z$25</f>
        <v>1090000</v>
      </c>
      <c r="AB1046" s="4">
        <f>SUM(V1046:$W$1480)</f>
        <v>242338.7999999999</v>
      </c>
      <c r="AC1046" s="4">
        <f t="shared" si="327"/>
        <v>40000</v>
      </c>
    </row>
    <row r="1047" spans="1:29" x14ac:dyDescent="0.15">
      <c r="A1047" s="22">
        <v>5</v>
      </c>
      <c r="B1047" s="1">
        <v>41589</v>
      </c>
      <c r="C1047" s="3">
        <v>206</v>
      </c>
      <c r="D1047">
        <v>208</v>
      </c>
      <c r="E1047">
        <v>206</v>
      </c>
      <c r="F1047">
        <v>207</v>
      </c>
      <c r="G1047">
        <v>58525700</v>
      </c>
      <c r="H1047" s="2">
        <f t="shared" si="310"/>
        <v>12114819900</v>
      </c>
      <c r="I1047">
        <f t="shared" si="311"/>
        <v>2</v>
      </c>
      <c r="J1047" t="str">
        <f t="shared" si="312"/>
        <v>高値超、安値超</v>
      </c>
      <c r="L1047">
        <f t="shared" si="313"/>
        <v>-2</v>
      </c>
      <c r="M1047">
        <f t="shared" si="314"/>
        <v>-2</v>
      </c>
      <c r="N1047">
        <f t="shared" si="315"/>
        <v>2</v>
      </c>
      <c r="O1047" s="2">
        <f t="shared" si="309"/>
        <v>5000</v>
      </c>
      <c r="P1047" s="2">
        <f t="shared" si="316"/>
        <v>-10000</v>
      </c>
      <c r="Q1047" s="2">
        <f t="shared" si="317"/>
        <v>1025000</v>
      </c>
      <c r="R1047" s="2" t="str">
        <f t="shared" si="318"/>
        <v>uri</v>
      </c>
      <c r="S1047" s="2" t="str">
        <f t="shared" si="319"/>
        <v>kai</v>
      </c>
      <c r="T1047" s="2" t="str">
        <f t="shared" si="320"/>
        <v>uri</v>
      </c>
      <c r="U1047" s="2">
        <f t="shared" si="321"/>
        <v>1025000</v>
      </c>
      <c r="V1047" s="2">
        <f t="shared" si="322"/>
        <v>1512</v>
      </c>
      <c r="W1047" s="2" t="str">
        <f t="shared" si="323"/>
        <v/>
      </c>
      <c r="X1047" s="2">
        <f t="shared" si="324"/>
        <v>164</v>
      </c>
      <c r="Y1047" s="6">
        <f t="shared" si="325"/>
        <v>1035000</v>
      </c>
      <c r="Z1047" s="6">
        <f t="shared" si="326"/>
        <v>0</v>
      </c>
      <c r="AA1047" s="4">
        <f>SUM(P1047:$P$1480)+$Z$25</f>
        <v>1075000</v>
      </c>
      <c r="AB1047" s="4">
        <f>SUM(V1047:$W$1480)</f>
        <v>240661.1999999999</v>
      </c>
      <c r="AC1047" s="4">
        <f t="shared" si="327"/>
        <v>40000</v>
      </c>
    </row>
    <row r="1048" spans="1:29" x14ac:dyDescent="0.15">
      <c r="A1048" s="22">
        <v>5</v>
      </c>
      <c r="B1048" s="1">
        <v>41586</v>
      </c>
      <c r="C1048" s="3">
        <v>204</v>
      </c>
      <c r="D1048">
        <v>206</v>
      </c>
      <c r="E1048">
        <v>204</v>
      </c>
      <c r="F1048">
        <v>205</v>
      </c>
      <c r="G1048">
        <v>72894600</v>
      </c>
      <c r="H1048" s="2">
        <f t="shared" si="310"/>
        <v>14943393000</v>
      </c>
      <c r="I1048">
        <f t="shared" si="311"/>
        <v>0</v>
      </c>
      <c r="J1048" t="str">
        <f t="shared" si="312"/>
        <v>高値割、安値割</v>
      </c>
      <c r="L1048">
        <f t="shared" si="313"/>
        <v>0</v>
      </c>
      <c r="M1048">
        <f t="shared" si="314"/>
        <v>0</v>
      </c>
      <c r="N1048">
        <f t="shared" si="315"/>
        <v>0</v>
      </c>
      <c r="O1048" s="2">
        <f t="shared" si="309"/>
        <v>5000</v>
      </c>
      <c r="P1048" s="2">
        <f t="shared" si="316"/>
        <v>0</v>
      </c>
      <c r="Q1048" s="2">
        <f t="shared" si="317"/>
        <v>1025000</v>
      </c>
      <c r="R1048" s="2" t="str">
        <f t="shared" si="318"/>
        <v>kai</v>
      </c>
      <c r="S1048" s="2" t="str">
        <f t="shared" si="319"/>
        <v>kai</v>
      </c>
      <c r="T1048" s="2" t="str">
        <f t="shared" si="320"/>
        <v>kai</v>
      </c>
      <c r="U1048" s="2" t="str">
        <f t="shared" si="321"/>
        <v/>
      </c>
      <c r="V1048" s="2" t="str">
        <f t="shared" si="322"/>
        <v/>
      </c>
      <c r="W1048" s="2">
        <f t="shared" si="323"/>
        <v>82</v>
      </c>
      <c r="X1048" s="2" t="str">
        <f t="shared" si="324"/>
        <v/>
      </c>
      <c r="Y1048" s="6">
        <f t="shared" si="325"/>
        <v>1025000</v>
      </c>
      <c r="Z1048" s="6">
        <f t="shared" si="326"/>
        <v>0</v>
      </c>
      <c r="AA1048" s="4">
        <f>SUM(P1048:$P$1480)+$Z$25</f>
        <v>1085000</v>
      </c>
      <c r="AB1048" s="4">
        <f>SUM(V1048:$W$1480)</f>
        <v>239149.1999999999</v>
      </c>
      <c r="AC1048" s="4">
        <f t="shared" si="327"/>
        <v>60000</v>
      </c>
    </row>
    <row r="1049" spans="1:29" x14ac:dyDescent="0.15">
      <c r="A1049" s="22">
        <v>5</v>
      </c>
      <c r="B1049" s="1">
        <v>41585</v>
      </c>
      <c r="C1049" s="3">
        <v>207</v>
      </c>
      <c r="D1049">
        <v>207</v>
      </c>
      <c r="E1049">
        <v>205</v>
      </c>
      <c r="F1049">
        <v>205</v>
      </c>
      <c r="G1049">
        <v>38984200</v>
      </c>
      <c r="H1049" s="2">
        <f t="shared" si="310"/>
        <v>7991761000</v>
      </c>
      <c r="I1049">
        <f t="shared" si="311"/>
        <v>-1</v>
      </c>
      <c r="J1049" t="str">
        <f t="shared" si="312"/>
        <v/>
      </c>
      <c r="L1049">
        <f t="shared" si="313"/>
        <v>-1</v>
      </c>
      <c r="M1049">
        <f t="shared" si="314"/>
        <v>-1</v>
      </c>
      <c r="N1049">
        <f t="shared" si="315"/>
        <v>-1</v>
      </c>
      <c r="O1049" s="2">
        <f t="shared" si="309"/>
        <v>5000</v>
      </c>
      <c r="P1049" s="2">
        <f t="shared" si="316"/>
        <v>-5000</v>
      </c>
      <c r="Q1049" s="2">
        <f t="shared" si="317"/>
        <v>1030000</v>
      </c>
      <c r="R1049" s="2" t="str">
        <f t="shared" si="318"/>
        <v>kai</v>
      </c>
      <c r="S1049" s="2" t="str">
        <f t="shared" si="319"/>
        <v>kai</v>
      </c>
      <c r="T1049" s="2" t="str">
        <f t="shared" si="320"/>
        <v>kai</v>
      </c>
      <c r="U1049" s="2" t="str">
        <f t="shared" si="321"/>
        <v/>
      </c>
      <c r="V1049" s="2" t="str">
        <f t="shared" si="322"/>
        <v/>
      </c>
      <c r="W1049" s="2">
        <f t="shared" si="323"/>
        <v>82.4</v>
      </c>
      <c r="X1049" s="2" t="str">
        <f t="shared" si="324"/>
        <v/>
      </c>
      <c r="Y1049" s="6">
        <f t="shared" si="325"/>
        <v>1025000</v>
      </c>
      <c r="Z1049" s="6">
        <f t="shared" si="326"/>
        <v>0</v>
      </c>
      <c r="AA1049" s="4">
        <f>SUM(P1049:$P$1480)+$Z$25</f>
        <v>1085000</v>
      </c>
      <c r="AB1049" s="4">
        <f>SUM(V1049:$W$1480)</f>
        <v>239067.1999999999</v>
      </c>
      <c r="AC1049" s="4">
        <f t="shared" si="327"/>
        <v>60000</v>
      </c>
    </row>
    <row r="1050" spans="1:29" x14ac:dyDescent="0.15">
      <c r="A1050" s="22">
        <v>5</v>
      </c>
      <c r="B1050" s="1">
        <v>41584</v>
      </c>
      <c r="C1050" s="3">
        <v>205</v>
      </c>
      <c r="D1050">
        <v>208</v>
      </c>
      <c r="E1050">
        <v>204</v>
      </c>
      <c r="F1050">
        <v>206</v>
      </c>
      <c r="G1050">
        <v>71942100</v>
      </c>
      <c r="H1050" s="2">
        <f t="shared" si="310"/>
        <v>14820072600</v>
      </c>
      <c r="I1050">
        <f t="shared" si="311"/>
        <v>1</v>
      </c>
      <c r="J1050" t="str">
        <f t="shared" si="312"/>
        <v/>
      </c>
      <c r="L1050">
        <f t="shared" si="313"/>
        <v>1</v>
      </c>
      <c r="M1050">
        <f t="shared" si="314"/>
        <v>1</v>
      </c>
      <c r="N1050">
        <f t="shared" si="315"/>
        <v>1</v>
      </c>
      <c r="O1050" s="2">
        <f t="shared" ref="O1050:O1113" si="328">$B$3*1</f>
        <v>5000</v>
      </c>
      <c r="P1050" s="2">
        <f t="shared" si="316"/>
        <v>5000</v>
      </c>
      <c r="Q1050" s="2">
        <f t="shared" si="317"/>
        <v>1025000</v>
      </c>
      <c r="R1050" s="2" t="str">
        <f t="shared" si="318"/>
        <v>kai</v>
      </c>
      <c r="S1050" s="2" t="str">
        <f t="shared" si="319"/>
        <v>kai</v>
      </c>
      <c r="T1050" s="2" t="str">
        <f t="shared" si="320"/>
        <v>kai</v>
      </c>
      <c r="U1050" s="2">
        <f t="shared" si="321"/>
        <v>1025000</v>
      </c>
      <c r="V1050" s="2">
        <f t="shared" si="322"/>
        <v>1512</v>
      </c>
      <c r="W1050" s="2">
        <f t="shared" si="323"/>
        <v>164</v>
      </c>
      <c r="X1050" s="2" t="str">
        <f t="shared" si="324"/>
        <v/>
      </c>
      <c r="Y1050" s="6">
        <f t="shared" si="325"/>
        <v>1030000</v>
      </c>
      <c r="Z1050" s="6">
        <f t="shared" si="326"/>
        <v>0</v>
      </c>
      <c r="AA1050" s="4">
        <f>SUM(P1050:$P$1480)+$Z$25</f>
        <v>1090000</v>
      </c>
      <c r="AB1050" s="4">
        <f>SUM(V1050:$W$1480)</f>
        <v>238984.7999999999</v>
      </c>
      <c r="AC1050" s="4">
        <f t="shared" si="327"/>
        <v>60000</v>
      </c>
    </row>
    <row r="1051" spans="1:29" x14ac:dyDescent="0.15">
      <c r="A1051" s="22">
        <v>5</v>
      </c>
      <c r="B1051" s="1">
        <v>41583</v>
      </c>
      <c r="C1051" s="3">
        <v>205</v>
      </c>
      <c r="D1051">
        <v>207</v>
      </c>
      <c r="E1051">
        <v>204</v>
      </c>
      <c r="F1051">
        <v>205</v>
      </c>
      <c r="G1051">
        <v>97731100</v>
      </c>
      <c r="H1051" s="2">
        <f t="shared" si="310"/>
        <v>20034875500</v>
      </c>
      <c r="I1051">
        <f t="shared" si="311"/>
        <v>0</v>
      </c>
      <c r="J1051" t="str">
        <f t="shared" si="312"/>
        <v/>
      </c>
      <c r="L1051">
        <f t="shared" si="313"/>
        <v>0</v>
      </c>
      <c r="M1051">
        <f t="shared" si="314"/>
        <v>0</v>
      </c>
      <c r="N1051">
        <f t="shared" si="315"/>
        <v>0</v>
      </c>
      <c r="O1051" s="2">
        <f t="shared" si="328"/>
        <v>5000</v>
      </c>
      <c r="P1051" s="2">
        <f t="shared" si="316"/>
        <v>0</v>
      </c>
      <c r="Q1051" s="2">
        <f t="shared" si="317"/>
        <v>1025000</v>
      </c>
      <c r="R1051" s="2" t="str">
        <f t="shared" si="318"/>
        <v>uri</v>
      </c>
      <c r="S1051" s="2" t="str">
        <f t="shared" si="319"/>
        <v>kai</v>
      </c>
      <c r="T1051" s="2" t="str">
        <f t="shared" si="320"/>
        <v>uri</v>
      </c>
      <c r="U1051" s="2" t="str">
        <f t="shared" si="321"/>
        <v/>
      </c>
      <c r="V1051" s="2" t="str">
        <f t="shared" si="322"/>
        <v/>
      </c>
      <c r="W1051" s="2" t="str">
        <f t="shared" si="323"/>
        <v/>
      </c>
      <c r="X1051" s="2">
        <f t="shared" si="324"/>
        <v>82</v>
      </c>
      <c r="Y1051" s="6">
        <f t="shared" si="325"/>
        <v>1025000</v>
      </c>
      <c r="Z1051" s="6">
        <f t="shared" si="326"/>
        <v>0</v>
      </c>
      <c r="AA1051" s="4">
        <f>SUM(P1051:$P$1480)+$Z$25</f>
        <v>1085000</v>
      </c>
      <c r="AB1051" s="4">
        <f>SUM(V1051:$W$1480)</f>
        <v>237308.7999999999</v>
      </c>
      <c r="AC1051" s="4">
        <f t="shared" si="327"/>
        <v>60000</v>
      </c>
    </row>
    <row r="1052" spans="1:29" x14ac:dyDescent="0.15">
      <c r="A1052" s="22">
        <v>5</v>
      </c>
      <c r="B1052" s="1">
        <v>41579</v>
      </c>
      <c r="C1052" s="3">
        <v>207</v>
      </c>
      <c r="D1052">
        <v>207</v>
      </c>
      <c r="E1052">
        <v>203</v>
      </c>
      <c r="F1052">
        <v>205</v>
      </c>
      <c r="G1052">
        <v>76108900</v>
      </c>
      <c r="H1052" s="2">
        <f t="shared" si="310"/>
        <v>15602324500</v>
      </c>
      <c r="I1052">
        <f t="shared" si="311"/>
        <v>0</v>
      </c>
      <c r="J1052" t="str">
        <f t="shared" si="312"/>
        <v>高値割、安値割</v>
      </c>
      <c r="L1052">
        <f t="shared" si="313"/>
        <v>0</v>
      </c>
      <c r="M1052">
        <f t="shared" si="314"/>
        <v>0</v>
      </c>
      <c r="N1052">
        <f t="shared" si="315"/>
        <v>0</v>
      </c>
      <c r="O1052" s="2">
        <f t="shared" si="328"/>
        <v>5000</v>
      </c>
      <c r="P1052" s="2">
        <f t="shared" si="316"/>
        <v>0</v>
      </c>
      <c r="Q1052" s="2">
        <f t="shared" si="317"/>
        <v>1025000</v>
      </c>
      <c r="R1052" s="2" t="str">
        <f t="shared" si="318"/>
        <v>uri</v>
      </c>
      <c r="S1052" s="2" t="str">
        <f t="shared" si="319"/>
        <v>kai</v>
      </c>
      <c r="T1052" s="2" t="str">
        <f t="shared" si="320"/>
        <v>uri</v>
      </c>
      <c r="U1052" s="2">
        <f t="shared" si="321"/>
        <v>1025000</v>
      </c>
      <c r="V1052" s="2">
        <f t="shared" si="322"/>
        <v>1512</v>
      </c>
      <c r="W1052" s="2" t="str">
        <f t="shared" si="323"/>
        <v/>
      </c>
      <c r="X1052" s="2">
        <f t="shared" si="324"/>
        <v>164</v>
      </c>
      <c r="Y1052" s="6">
        <f t="shared" si="325"/>
        <v>1025000</v>
      </c>
      <c r="Z1052" s="6">
        <f t="shared" si="326"/>
        <v>0</v>
      </c>
      <c r="AA1052" s="4">
        <f>SUM(P1052:$P$1480)+$Z$25</f>
        <v>1085000</v>
      </c>
      <c r="AB1052" s="4">
        <f>SUM(V1052:$W$1480)</f>
        <v>237308.7999999999</v>
      </c>
      <c r="AC1052" s="4">
        <f t="shared" si="327"/>
        <v>60000</v>
      </c>
    </row>
    <row r="1053" spans="1:29" x14ac:dyDescent="0.15">
      <c r="A1053" s="22">
        <v>5</v>
      </c>
      <c r="B1053" s="1">
        <v>41578</v>
      </c>
      <c r="C1053" s="3">
        <v>208</v>
      </c>
      <c r="D1053">
        <v>209</v>
      </c>
      <c r="E1053">
        <v>205</v>
      </c>
      <c r="F1053">
        <v>205</v>
      </c>
      <c r="G1053">
        <v>75086900</v>
      </c>
      <c r="H1053" s="2">
        <f t="shared" si="310"/>
        <v>15392814500</v>
      </c>
      <c r="I1053">
        <f t="shared" si="311"/>
        <v>-4</v>
      </c>
      <c r="J1053" t="str">
        <f t="shared" si="312"/>
        <v>高値割、安値割</v>
      </c>
      <c r="L1053">
        <f t="shared" si="313"/>
        <v>-4</v>
      </c>
      <c r="M1053">
        <f t="shared" si="314"/>
        <v>-4</v>
      </c>
      <c r="N1053">
        <f t="shared" si="315"/>
        <v>4</v>
      </c>
      <c r="O1053" s="2">
        <f t="shared" si="328"/>
        <v>5000</v>
      </c>
      <c r="P1053" s="2">
        <f t="shared" si="316"/>
        <v>-20000</v>
      </c>
      <c r="Q1053" s="2">
        <f t="shared" si="317"/>
        <v>1045000</v>
      </c>
      <c r="R1053" s="2" t="str">
        <f t="shared" si="318"/>
        <v>kai</v>
      </c>
      <c r="S1053" s="2" t="str">
        <f t="shared" si="319"/>
        <v>uri</v>
      </c>
      <c r="T1053" s="2" t="str">
        <f t="shared" si="320"/>
        <v>kai</v>
      </c>
      <c r="U1053" s="2" t="str">
        <f t="shared" si="321"/>
        <v/>
      </c>
      <c r="V1053" s="2" t="str">
        <f t="shared" si="322"/>
        <v/>
      </c>
      <c r="W1053" s="2">
        <f t="shared" si="323"/>
        <v>83.6</v>
      </c>
      <c r="X1053" s="2" t="str">
        <f t="shared" si="324"/>
        <v/>
      </c>
      <c r="Y1053" s="6">
        <f t="shared" si="325"/>
        <v>1025000</v>
      </c>
      <c r="Z1053" s="6">
        <f t="shared" si="326"/>
        <v>0</v>
      </c>
      <c r="AA1053" s="4">
        <f>SUM(P1053:$P$1480)+$Z$25</f>
        <v>1085000</v>
      </c>
      <c r="AB1053" s="4">
        <f>SUM(V1053:$W$1480)</f>
        <v>235796.80000000005</v>
      </c>
      <c r="AC1053" s="4">
        <f t="shared" si="327"/>
        <v>60000</v>
      </c>
    </row>
    <row r="1054" spans="1:29" x14ac:dyDescent="0.15">
      <c r="A1054" s="22">
        <v>5</v>
      </c>
      <c r="B1054" s="1">
        <v>41577</v>
      </c>
      <c r="C1054" s="3">
        <v>209</v>
      </c>
      <c r="D1054">
        <v>210</v>
      </c>
      <c r="E1054">
        <v>208</v>
      </c>
      <c r="F1054">
        <v>209</v>
      </c>
      <c r="G1054">
        <v>77276400</v>
      </c>
      <c r="H1054" s="2">
        <f t="shared" si="310"/>
        <v>16150767600</v>
      </c>
      <c r="I1054">
        <f t="shared" si="311"/>
        <v>2</v>
      </c>
      <c r="J1054" t="str">
        <f t="shared" si="312"/>
        <v>高値超、安値超</v>
      </c>
      <c r="L1054">
        <f t="shared" si="313"/>
        <v>2</v>
      </c>
      <c r="M1054">
        <f t="shared" si="314"/>
        <v>2</v>
      </c>
      <c r="N1054">
        <f t="shared" si="315"/>
        <v>2</v>
      </c>
      <c r="O1054" s="2">
        <f t="shared" si="328"/>
        <v>5000</v>
      </c>
      <c r="P1054" s="2">
        <f t="shared" si="316"/>
        <v>10000</v>
      </c>
      <c r="Q1054" s="2">
        <f t="shared" si="317"/>
        <v>1035000</v>
      </c>
      <c r="R1054" s="2" t="str">
        <f t="shared" si="318"/>
        <v>kai</v>
      </c>
      <c r="S1054" s="2" t="str">
        <f t="shared" si="319"/>
        <v>kai</v>
      </c>
      <c r="T1054" s="2" t="str">
        <f t="shared" si="320"/>
        <v>kai</v>
      </c>
      <c r="U1054" s="2" t="str">
        <f t="shared" si="321"/>
        <v/>
      </c>
      <c r="V1054" s="2" t="str">
        <f t="shared" si="322"/>
        <v/>
      </c>
      <c r="W1054" s="2">
        <f t="shared" si="323"/>
        <v>82.8</v>
      </c>
      <c r="X1054" s="2" t="str">
        <f t="shared" si="324"/>
        <v/>
      </c>
      <c r="Y1054" s="6">
        <f t="shared" si="325"/>
        <v>1045000</v>
      </c>
      <c r="Z1054" s="6">
        <f t="shared" si="326"/>
        <v>0</v>
      </c>
      <c r="AA1054" s="4">
        <f>SUM(P1054:$P$1480)+$Z$25</f>
        <v>1105000</v>
      </c>
      <c r="AB1054" s="4">
        <f>SUM(V1054:$W$1480)</f>
        <v>235713.2</v>
      </c>
      <c r="AC1054" s="4">
        <f t="shared" si="327"/>
        <v>60000</v>
      </c>
    </row>
    <row r="1055" spans="1:29" x14ac:dyDescent="0.15">
      <c r="A1055" s="22">
        <v>5</v>
      </c>
      <c r="B1055" s="1">
        <v>41576</v>
      </c>
      <c r="C1055" s="3">
        <v>208</v>
      </c>
      <c r="D1055">
        <v>209</v>
      </c>
      <c r="E1055">
        <v>206</v>
      </c>
      <c r="F1055">
        <v>207</v>
      </c>
      <c r="G1055">
        <v>120107500</v>
      </c>
      <c r="H1055" s="2">
        <f t="shared" si="310"/>
        <v>24862252500</v>
      </c>
      <c r="I1055">
        <f t="shared" si="311"/>
        <v>-2</v>
      </c>
      <c r="J1055" t="str">
        <f t="shared" si="312"/>
        <v/>
      </c>
      <c r="L1055">
        <f t="shared" si="313"/>
        <v>-2</v>
      </c>
      <c r="M1055">
        <f t="shared" si="314"/>
        <v>-2</v>
      </c>
      <c r="N1055">
        <f t="shared" si="315"/>
        <v>2</v>
      </c>
      <c r="O1055" s="2">
        <f t="shared" si="328"/>
        <v>5000</v>
      </c>
      <c r="P1055" s="2">
        <f t="shared" si="316"/>
        <v>-10000</v>
      </c>
      <c r="Q1055" s="2">
        <f t="shared" si="317"/>
        <v>1045000</v>
      </c>
      <c r="R1055" s="2" t="str">
        <f t="shared" si="318"/>
        <v>kai</v>
      </c>
      <c r="S1055" s="2" t="str">
        <f t="shared" si="319"/>
        <v>uri</v>
      </c>
      <c r="T1055" s="2" t="str">
        <f t="shared" si="320"/>
        <v>kai</v>
      </c>
      <c r="U1055" s="2" t="str">
        <f t="shared" si="321"/>
        <v/>
      </c>
      <c r="V1055" s="2" t="str">
        <f t="shared" si="322"/>
        <v/>
      </c>
      <c r="W1055" s="2">
        <f t="shared" si="323"/>
        <v>83.6</v>
      </c>
      <c r="X1055" s="2" t="str">
        <f t="shared" si="324"/>
        <v/>
      </c>
      <c r="Y1055" s="6">
        <f t="shared" si="325"/>
        <v>1035000</v>
      </c>
      <c r="Z1055" s="6">
        <f t="shared" si="326"/>
        <v>0</v>
      </c>
      <c r="AA1055" s="4">
        <f>SUM(P1055:$P$1480)+$Z$25</f>
        <v>1095000</v>
      </c>
      <c r="AB1055" s="4">
        <f>SUM(V1055:$W$1480)</f>
        <v>235630.40000000002</v>
      </c>
      <c r="AC1055" s="4">
        <f t="shared" si="327"/>
        <v>60000</v>
      </c>
    </row>
    <row r="1056" spans="1:29" x14ac:dyDescent="0.15">
      <c r="A1056" s="22">
        <v>5</v>
      </c>
      <c r="B1056" s="1">
        <v>41575</v>
      </c>
      <c r="C1056" s="3">
        <v>206</v>
      </c>
      <c r="D1056">
        <v>209</v>
      </c>
      <c r="E1056">
        <v>205</v>
      </c>
      <c r="F1056">
        <v>209</v>
      </c>
      <c r="G1056">
        <v>83382200</v>
      </c>
      <c r="H1056" s="2">
        <f t="shared" si="310"/>
        <v>17426879800</v>
      </c>
      <c r="I1056">
        <f t="shared" si="311"/>
        <v>5</v>
      </c>
      <c r="J1056" t="str">
        <f t="shared" si="312"/>
        <v>高値超、安値超</v>
      </c>
      <c r="L1056">
        <f t="shared" si="313"/>
        <v>5</v>
      </c>
      <c r="M1056">
        <f t="shared" si="314"/>
        <v>5</v>
      </c>
      <c r="N1056">
        <f t="shared" si="315"/>
        <v>5</v>
      </c>
      <c r="O1056" s="2">
        <f t="shared" si="328"/>
        <v>5000</v>
      </c>
      <c r="P1056" s="2">
        <f t="shared" si="316"/>
        <v>25000</v>
      </c>
      <c r="Q1056" s="2">
        <f t="shared" si="317"/>
        <v>1020000</v>
      </c>
      <c r="R1056" s="2" t="str">
        <f t="shared" si="318"/>
        <v>kai</v>
      </c>
      <c r="S1056" s="2" t="str">
        <f t="shared" si="319"/>
        <v>kai</v>
      </c>
      <c r="T1056" s="2" t="str">
        <f t="shared" si="320"/>
        <v>kai</v>
      </c>
      <c r="U1056" s="2">
        <f t="shared" si="321"/>
        <v>1020000</v>
      </c>
      <c r="V1056" s="2">
        <f t="shared" si="322"/>
        <v>1512</v>
      </c>
      <c r="W1056" s="2">
        <f t="shared" si="323"/>
        <v>163.19999999999999</v>
      </c>
      <c r="X1056" s="2" t="str">
        <f t="shared" si="324"/>
        <v/>
      </c>
      <c r="Y1056" s="6">
        <f t="shared" si="325"/>
        <v>1045000</v>
      </c>
      <c r="Z1056" s="6">
        <f t="shared" si="326"/>
        <v>0</v>
      </c>
      <c r="AA1056" s="4">
        <f>SUM(P1056:$P$1480)+$Z$25</f>
        <v>1105000</v>
      </c>
      <c r="AB1056" s="4">
        <f>SUM(V1056:$W$1480)</f>
        <v>235546.80000000002</v>
      </c>
      <c r="AC1056" s="4">
        <f t="shared" si="327"/>
        <v>60000</v>
      </c>
    </row>
    <row r="1057" spans="1:29" x14ac:dyDescent="0.15">
      <c r="A1057" s="22">
        <v>5</v>
      </c>
      <c r="B1057" s="1">
        <v>41572</v>
      </c>
      <c r="C1057" s="3">
        <v>207</v>
      </c>
      <c r="D1057">
        <v>207</v>
      </c>
      <c r="E1057">
        <v>203</v>
      </c>
      <c r="F1057">
        <v>204</v>
      </c>
      <c r="G1057">
        <v>109734300</v>
      </c>
      <c r="H1057" s="2">
        <f t="shared" si="310"/>
        <v>22385797200</v>
      </c>
      <c r="I1057">
        <f t="shared" si="311"/>
        <v>-3</v>
      </c>
      <c r="J1057" t="str">
        <f t="shared" si="312"/>
        <v/>
      </c>
      <c r="L1057">
        <f t="shared" si="313"/>
        <v>3</v>
      </c>
      <c r="M1057">
        <f t="shared" si="314"/>
        <v>3</v>
      </c>
      <c r="N1057">
        <f t="shared" si="315"/>
        <v>-3</v>
      </c>
      <c r="O1057" s="2">
        <f t="shared" si="328"/>
        <v>5000</v>
      </c>
      <c r="P1057" s="2">
        <f t="shared" si="316"/>
        <v>15000</v>
      </c>
      <c r="Q1057" s="2">
        <f t="shared" si="317"/>
        <v>1035000</v>
      </c>
      <c r="R1057" s="2" t="str">
        <f t="shared" si="318"/>
        <v>uri</v>
      </c>
      <c r="S1057" s="2" t="str">
        <f t="shared" si="319"/>
        <v>kai</v>
      </c>
      <c r="T1057" s="2" t="str">
        <f t="shared" si="320"/>
        <v>uri</v>
      </c>
      <c r="U1057" s="2">
        <f t="shared" si="321"/>
        <v>1035000</v>
      </c>
      <c r="V1057" s="2">
        <f t="shared" si="322"/>
        <v>1512</v>
      </c>
      <c r="W1057" s="2" t="str">
        <f t="shared" si="323"/>
        <v/>
      </c>
      <c r="X1057" s="2">
        <f t="shared" si="324"/>
        <v>165.6</v>
      </c>
      <c r="Y1057" s="6">
        <f t="shared" si="325"/>
        <v>1020000</v>
      </c>
      <c r="Z1057" s="6">
        <f t="shared" si="326"/>
        <v>0</v>
      </c>
      <c r="AA1057" s="4">
        <f>SUM(P1057:$P$1480)+$Z$25</f>
        <v>1080000</v>
      </c>
      <c r="AB1057" s="4">
        <f>SUM(V1057:$W$1480)</f>
        <v>233871.60000000003</v>
      </c>
      <c r="AC1057" s="4">
        <f t="shared" si="327"/>
        <v>60000</v>
      </c>
    </row>
    <row r="1058" spans="1:29" x14ac:dyDescent="0.15">
      <c r="A1058" s="22">
        <v>5</v>
      </c>
      <c r="B1058" s="1">
        <v>41571</v>
      </c>
      <c r="C1058" s="3">
        <v>206</v>
      </c>
      <c r="D1058">
        <v>207</v>
      </c>
      <c r="E1058">
        <v>203</v>
      </c>
      <c r="F1058">
        <v>207</v>
      </c>
      <c r="G1058">
        <v>111301300</v>
      </c>
      <c r="H1058" s="2">
        <f t="shared" si="310"/>
        <v>23039369100</v>
      </c>
      <c r="I1058">
        <f t="shared" si="311"/>
        <v>0</v>
      </c>
      <c r="J1058" t="str">
        <f t="shared" si="312"/>
        <v>高値割、安値割</v>
      </c>
      <c r="L1058">
        <f t="shared" si="313"/>
        <v>0</v>
      </c>
      <c r="M1058">
        <f t="shared" si="314"/>
        <v>0</v>
      </c>
      <c r="N1058">
        <f t="shared" si="315"/>
        <v>0</v>
      </c>
      <c r="O1058" s="2">
        <f t="shared" si="328"/>
        <v>5000</v>
      </c>
      <c r="P1058" s="2">
        <f t="shared" si="316"/>
        <v>0</v>
      </c>
      <c r="Q1058" s="2">
        <f t="shared" si="317"/>
        <v>1035000</v>
      </c>
      <c r="R1058" s="2" t="str">
        <f t="shared" si="318"/>
        <v>kai</v>
      </c>
      <c r="S1058" s="2" t="str">
        <f t="shared" si="319"/>
        <v>kai</v>
      </c>
      <c r="T1058" s="2" t="str">
        <f t="shared" si="320"/>
        <v>kai</v>
      </c>
      <c r="U1058" s="2" t="str">
        <f t="shared" si="321"/>
        <v/>
      </c>
      <c r="V1058" s="2" t="str">
        <f t="shared" si="322"/>
        <v/>
      </c>
      <c r="W1058" s="2">
        <f t="shared" si="323"/>
        <v>82.8</v>
      </c>
      <c r="X1058" s="2" t="str">
        <f t="shared" si="324"/>
        <v/>
      </c>
      <c r="Y1058" s="6">
        <f t="shared" si="325"/>
        <v>1035000</v>
      </c>
      <c r="Z1058" s="6">
        <f t="shared" si="326"/>
        <v>0</v>
      </c>
      <c r="AA1058" s="4">
        <f>SUM(P1058:$P$1480)+$Z$25</f>
        <v>1065000</v>
      </c>
      <c r="AB1058" s="4">
        <f>SUM(V1058:$W$1480)</f>
        <v>232359.60000000003</v>
      </c>
      <c r="AC1058" s="4">
        <f t="shared" si="327"/>
        <v>30000</v>
      </c>
    </row>
    <row r="1059" spans="1:29" x14ac:dyDescent="0.15">
      <c r="A1059" s="22">
        <v>5</v>
      </c>
      <c r="B1059" s="1">
        <v>41570</v>
      </c>
      <c r="C1059" s="3">
        <v>209</v>
      </c>
      <c r="D1059">
        <v>211</v>
      </c>
      <c r="E1059">
        <v>206</v>
      </c>
      <c r="F1059">
        <v>207</v>
      </c>
      <c r="G1059">
        <v>110952500</v>
      </c>
      <c r="H1059" s="2">
        <f t="shared" si="310"/>
        <v>22967167500</v>
      </c>
      <c r="I1059">
        <f t="shared" si="311"/>
        <v>-3</v>
      </c>
      <c r="J1059" t="str">
        <f t="shared" si="312"/>
        <v/>
      </c>
      <c r="L1059">
        <f t="shared" si="313"/>
        <v>-3</v>
      </c>
      <c r="M1059">
        <f t="shared" si="314"/>
        <v>-3</v>
      </c>
      <c r="N1059">
        <f t="shared" si="315"/>
        <v>-3</v>
      </c>
      <c r="O1059" s="2">
        <f t="shared" si="328"/>
        <v>5000</v>
      </c>
      <c r="P1059" s="2">
        <f t="shared" si="316"/>
        <v>-15000</v>
      </c>
      <c r="Q1059" s="2">
        <f t="shared" si="317"/>
        <v>1050000</v>
      </c>
      <c r="R1059" s="2" t="str">
        <f t="shared" si="318"/>
        <v>kai</v>
      </c>
      <c r="S1059" s="2" t="str">
        <f t="shared" si="319"/>
        <v>kai</v>
      </c>
      <c r="T1059" s="2" t="str">
        <f t="shared" si="320"/>
        <v>kai</v>
      </c>
      <c r="U1059" s="2" t="str">
        <f t="shared" si="321"/>
        <v/>
      </c>
      <c r="V1059" s="2" t="str">
        <f t="shared" si="322"/>
        <v/>
      </c>
      <c r="W1059" s="2">
        <f t="shared" si="323"/>
        <v>84</v>
      </c>
      <c r="X1059" s="2" t="str">
        <f t="shared" si="324"/>
        <v/>
      </c>
      <c r="Y1059" s="6">
        <f t="shared" si="325"/>
        <v>1035000</v>
      </c>
      <c r="Z1059" s="6">
        <f t="shared" si="326"/>
        <v>0</v>
      </c>
      <c r="AA1059" s="4">
        <f>SUM(P1059:$P$1480)+$Z$25</f>
        <v>1065000</v>
      </c>
      <c r="AB1059" s="4">
        <f>SUM(V1059:$W$1480)</f>
        <v>232276.80000000005</v>
      </c>
      <c r="AC1059" s="4">
        <f t="shared" si="327"/>
        <v>30000</v>
      </c>
    </row>
    <row r="1060" spans="1:29" x14ac:dyDescent="0.15">
      <c r="A1060" s="22">
        <v>5</v>
      </c>
      <c r="B1060" s="1">
        <v>41569</v>
      </c>
      <c r="C1060" s="3">
        <v>209</v>
      </c>
      <c r="D1060">
        <v>210</v>
      </c>
      <c r="E1060">
        <v>208</v>
      </c>
      <c r="F1060">
        <v>210</v>
      </c>
      <c r="G1060">
        <v>58310700</v>
      </c>
      <c r="H1060" s="2">
        <f t="shared" si="310"/>
        <v>12245247000</v>
      </c>
      <c r="I1060">
        <f t="shared" si="311"/>
        <v>1</v>
      </c>
      <c r="J1060" t="str">
        <f t="shared" si="312"/>
        <v/>
      </c>
      <c r="L1060">
        <f t="shared" si="313"/>
        <v>1</v>
      </c>
      <c r="M1060">
        <f t="shared" si="314"/>
        <v>1</v>
      </c>
      <c r="N1060">
        <f t="shared" si="315"/>
        <v>1</v>
      </c>
      <c r="O1060" s="2">
        <f t="shared" si="328"/>
        <v>5000</v>
      </c>
      <c r="P1060" s="2">
        <f t="shared" si="316"/>
        <v>5000</v>
      </c>
      <c r="Q1060" s="2">
        <f t="shared" si="317"/>
        <v>1045000</v>
      </c>
      <c r="R1060" s="2" t="str">
        <f t="shared" si="318"/>
        <v>kai</v>
      </c>
      <c r="S1060" s="2" t="str">
        <f t="shared" si="319"/>
        <v>kai</v>
      </c>
      <c r="T1060" s="2" t="str">
        <f t="shared" si="320"/>
        <v>kai</v>
      </c>
      <c r="U1060" s="2">
        <f t="shared" si="321"/>
        <v>1045000</v>
      </c>
      <c r="V1060" s="2">
        <f t="shared" si="322"/>
        <v>1512</v>
      </c>
      <c r="W1060" s="2">
        <f t="shared" si="323"/>
        <v>167.2</v>
      </c>
      <c r="X1060" s="2" t="str">
        <f t="shared" si="324"/>
        <v/>
      </c>
      <c r="Y1060" s="6">
        <f t="shared" si="325"/>
        <v>1050000</v>
      </c>
      <c r="Z1060" s="6">
        <f t="shared" si="326"/>
        <v>0</v>
      </c>
      <c r="AA1060" s="4">
        <f>SUM(P1060:$P$1480)+$Z$25</f>
        <v>1080000</v>
      </c>
      <c r="AB1060" s="4">
        <f>SUM(V1060:$W$1480)</f>
        <v>232192.80000000005</v>
      </c>
      <c r="AC1060" s="4">
        <f t="shared" si="327"/>
        <v>30000</v>
      </c>
    </row>
    <row r="1061" spans="1:29" x14ac:dyDescent="0.15">
      <c r="A1061" s="22">
        <v>5</v>
      </c>
      <c r="B1061" s="1">
        <v>41568</v>
      </c>
      <c r="C1061" s="3">
        <v>210</v>
      </c>
      <c r="D1061">
        <v>211</v>
      </c>
      <c r="E1061">
        <v>208</v>
      </c>
      <c r="F1061">
        <v>209</v>
      </c>
      <c r="G1061">
        <v>64223000</v>
      </c>
      <c r="H1061" s="2">
        <f t="shared" si="310"/>
        <v>13422607000</v>
      </c>
      <c r="I1061">
        <f t="shared" si="311"/>
        <v>0</v>
      </c>
      <c r="J1061" t="str">
        <f t="shared" si="312"/>
        <v/>
      </c>
      <c r="L1061">
        <f t="shared" si="313"/>
        <v>0</v>
      </c>
      <c r="M1061">
        <f t="shared" si="314"/>
        <v>0</v>
      </c>
      <c r="N1061">
        <f t="shared" si="315"/>
        <v>0</v>
      </c>
      <c r="O1061" s="2">
        <f t="shared" si="328"/>
        <v>5000</v>
      </c>
      <c r="P1061" s="2">
        <f t="shared" si="316"/>
        <v>0</v>
      </c>
      <c r="Q1061" s="2">
        <f t="shared" si="317"/>
        <v>1045000</v>
      </c>
      <c r="R1061" s="2" t="str">
        <f t="shared" si="318"/>
        <v>uri</v>
      </c>
      <c r="S1061" s="2" t="str">
        <f t="shared" si="319"/>
        <v>kai</v>
      </c>
      <c r="T1061" s="2" t="str">
        <f t="shared" si="320"/>
        <v>uri</v>
      </c>
      <c r="U1061" s="2">
        <f t="shared" si="321"/>
        <v>1045000</v>
      </c>
      <c r="V1061" s="2">
        <f t="shared" si="322"/>
        <v>1512</v>
      </c>
      <c r="W1061" s="2" t="str">
        <f t="shared" si="323"/>
        <v/>
      </c>
      <c r="X1061" s="2">
        <f t="shared" si="324"/>
        <v>167.2</v>
      </c>
      <c r="Y1061" s="6">
        <f t="shared" si="325"/>
        <v>1045000</v>
      </c>
      <c r="Z1061" s="6">
        <f t="shared" si="326"/>
        <v>0</v>
      </c>
      <c r="AA1061" s="4">
        <f>SUM(P1061:$P$1480)+$Z$25</f>
        <v>1075000</v>
      </c>
      <c r="AB1061" s="4">
        <f>SUM(V1061:$W$1480)</f>
        <v>230513.60000000003</v>
      </c>
      <c r="AC1061" s="4">
        <f t="shared" si="327"/>
        <v>30000</v>
      </c>
    </row>
    <row r="1062" spans="1:29" x14ac:dyDescent="0.15">
      <c r="A1062" s="22">
        <v>5</v>
      </c>
      <c r="B1062" s="1">
        <v>41565</v>
      </c>
      <c r="C1062" s="3">
        <v>210</v>
      </c>
      <c r="D1062">
        <v>211</v>
      </c>
      <c r="E1062">
        <v>208</v>
      </c>
      <c r="F1062">
        <v>209</v>
      </c>
      <c r="G1062">
        <v>72118500</v>
      </c>
      <c r="H1062" s="2">
        <f t="shared" si="310"/>
        <v>15072766500</v>
      </c>
      <c r="I1062">
        <f t="shared" si="311"/>
        <v>-1</v>
      </c>
      <c r="J1062" t="str">
        <f t="shared" si="312"/>
        <v>高値割、安値割</v>
      </c>
      <c r="L1062">
        <f t="shared" si="313"/>
        <v>-1</v>
      </c>
      <c r="M1062">
        <f t="shared" si="314"/>
        <v>-1</v>
      </c>
      <c r="N1062">
        <f t="shared" si="315"/>
        <v>1</v>
      </c>
      <c r="O1062" s="2">
        <f t="shared" si="328"/>
        <v>5000</v>
      </c>
      <c r="P1062" s="2">
        <f t="shared" si="316"/>
        <v>-5000</v>
      </c>
      <c r="Q1062" s="2">
        <f t="shared" si="317"/>
        <v>1050000</v>
      </c>
      <c r="R1062" s="2" t="str">
        <f t="shared" si="318"/>
        <v>kai</v>
      </c>
      <c r="S1062" s="2" t="str">
        <f t="shared" si="319"/>
        <v>uri</v>
      </c>
      <c r="T1062" s="2" t="str">
        <f t="shared" si="320"/>
        <v>kai</v>
      </c>
      <c r="U1062" s="2" t="str">
        <f t="shared" si="321"/>
        <v/>
      </c>
      <c r="V1062" s="2" t="str">
        <f t="shared" si="322"/>
        <v/>
      </c>
      <c r="W1062" s="2">
        <f t="shared" si="323"/>
        <v>84</v>
      </c>
      <c r="X1062" s="2" t="str">
        <f t="shared" si="324"/>
        <v/>
      </c>
      <c r="Y1062" s="6">
        <f t="shared" si="325"/>
        <v>1045000</v>
      </c>
      <c r="Z1062" s="6">
        <f t="shared" si="326"/>
        <v>0</v>
      </c>
      <c r="AA1062" s="4">
        <f>SUM(P1062:$P$1480)+$Z$25</f>
        <v>1075000</v>
      </c>
      <c r="AB1062" s="4">
        <f>SUM(V1062:$W$1480)</f>
        <v>229001.60000000001</v>
      </c>
      <c r="AC1062" s="4">
        <f t="shared" si="327"/>
        <v>30000</v>
      </c>
    </row>
    <row r="1063" spans="1:29" x14ac:dyDescent="0.15">
      <c r="A1063" s="22">
        <v>5</v>
      </c>
      <c r="B1063" s="1">
        <v>41564</v>
      </c>
      <c r="C1063" s="3">
        <v>211</v>
      </c>
      <c r="D1063">
        <v>213</v>
      </c>
      <c r="E1063">
        <v>209</v>
      </c>
      <c r="F1063">
        <v>210</v>
      </c>
      <c r="G1063">
        <v>100825400</v>
      </c>
      <c r="H1063" s="2">
        <f t="shared" si="310"/>
        <v>21173334000</v>
      </c>
      <c r="I1063">
        <f t="shared" si="311"/>
        <v>1</v>
      </c>
      <c r="J1063" t="str">
        <f t="shared" si="312"/>
        <v>高値超、安値超</v>
      </c>
      <c r="L1063">
        <f t="shared" si="313"/>
        <v>1</v>
      </c>
      <c r="M1063">
        <f t="shared" si="314"/>
        <v>1</v>
      </c>
      <c r="N1063">
        <f t="shared" si="315"/>
        <v>1</v>
      </c>
      <c r="O1063" s="2">
        <f t="shared" si="328"/>
        <v>5000</v>
      </c>
      <c r="P1063" s="2">
        <f t="shared" si="316"/>
        <v>5000</v>
      </c>
      <c r="Q1063" s="2">
        <f t="shared" si="317"/>
        <v>1045000</v>
      </c>
      <c r="R1063" s="2" t="str">
        <f t="shared" si="318"/>
        <v>kai</v>
      </c>
      <c r="S1063" s="2" t="str">
        <f t="shared" si="319"/>
        <v>kai</v>
      </c>
      <c r="T1063" s="2" t="str">
        <f t="shared" si="320"/>
        <v>kai</v>
      </c>
      <c r="U1063" s="2" t="str">
        <f t="shared" si="321"/>
        <v/>
      </c>
      <c r="V1063" s="2" t="str">
        <f t="shared" si="322"/>
        <v/>
      </c>
      <c r="W1063" s="2">
        <f t="shared" si="323"/>
        <v>83.6</v>
      </c>
      <c r="X1063" s="2" t="str">
        <f t="shared" si="324"/>
        <v/>
      </c>
      <c r="Y1063" s="6">
        <f t="shared" si="325"/>
        <v>1050000</v>
      </c>
      <c r="Z1063" s="6">
        <f t="shared" si="326"/>
        <v>0</v>
      </c>
      <c r="AA1063" s="4">
        <f>SUM(P1063:$P$1480)+$Z$25</f>
        <v>1080000</v>
      </c>
      <c r="AB1063" s="4">
        <f>SUM(V1063:$W$1480)</f>
        <v>228917.6</v>
      </c>
      <c r="AC1063" s="4">
        <f t="shared" si="327"/>
        <v>30000</v>
      </c>
    </row>
    <row r="1064" spans="1:29" x14ac:dyDescent="0.15">
      <c r="A1064" s="22">
        <v>5</v>
      </c>
      <c r="B1064" s="1">
        <v>41563</v>
      </c>
      <c r="C1064" s="3">
        <v>208</v>
      </c>
      <c r="D1064">
        <v>210</v>
      </c>
      <c r="E1064">
        <v>207</v>
      </c>
      <c r="F1064">
        <v>209</v>
      </c>
      <c r="G1064">
        <v>93518300</v>
      </c>
      <c r="H1064" s="2">
        <f t="shared" si="310"/>
        <v>19545324700</v>
      </c>
      <c r="I1064">
        <f t="shared" si="311"/>
        <v>2</v>
      </c>
      <c r="J1064" t="str">
        <f t="shared" si="312"/>
        <v/>
      </c>
      <c r="L1064">
        <f t="shared" si="313"/>
        <v>2</v>
      </c>
      <c r="M1064">
        <f t="shared" si="314"/>
        <v>2</v>
      </c>
      <c r="N1064">
        <f t="shared" si="315"/>
        <v>2</v>
      </c>
      <c r="O1064" s="2">
        <f t="shared" si="328"/>
        <v>5000</v>
      </c>
      <c r="P1064" s="2">
        <f t="shared" si="316"/>
        <v>10000</v>
      </c>
      <c r="Q1064" s="2">
        <f t="shared" si="317"/>
        <v>1035000</v>
      </c>
      <c r="R1064" s="2" t="str">
        <f t="shared" si="318"/>
        <v>kai</v>
      </c>
      <c r="S1064" s="2" t="str">
        <f t="shared" si="319"/>
        <v>kai</v>
      </c>
      <c r="T1064" s="2" t="str">
        <f t="shared" si="320"/>
        <v>kai</v>
      </c>
      <c r="U1064" s="2" t="str">
        <f t="shared" si="321"/>
        <v/>
      </c>
      <c r="V1064" s="2" t="str">
        <f t="shared" si="322"/>
        <v/>
      </c>
      <c r="W1064" s="2">
        <f t="shared" si="323"/>
        <v>82.8</v>
      </c>
      <c r="X1064" s="2" t="str">
        <f t="shared" si="324"/>
        <v/>
      </c>
      <c r="Y1064" s="6">
        <f t="shared" si="325"/>
        <v>1045000</v>
      </c>
      <c r="Z1064" s="6">
        <f t="shared" si="326"/>
        <v>0</v>
      </c>
      <c r="AA1064" s="4">
        <f>SUM(P1064:$P$1480)+$Z$25</f>
        <v>1075000</v>
      </c>
      <c r="AB1064" s="4">
        <f>SUM(V1064:$W$1480)</f>
        <v>228834.00000000003</v>
      </c>
      <c r="AC1064" s="4">
        <f t="shared" si="327"/>
        <v>30000</v>
      </c>
    </row>
    <row r="1065" spans="1:29" x14ac:dyDescent="0.15">
      <c r="A1065" s="22">
        <v>5</v>
      </c>
      <c r="B1065" s="1">
        <v>41562</v>
      </c>
      <c r="C1065" s="3">
        <v>209</v>
      </c>
      <c r="D1065">
        <v>209</v>
      </c>
      <c r="E1065">
        <v>207</v>
      </c>
      <c r="F1065">
        <v>207</v>
      </c>
      <c r="G1065">
        <v>102261300</v>
      </c>
      <c r="H1065" s="2">
        <f t="shared" si="310"/>
        <v>21168089100</v>
      </c>
      <c r="I1065">
        <f t="shared" si="311"/>
        <v>0</v>
      </c>
      <c r="J1065" t="str">
        <f t="shared" si="312"/>
        <v/>
      </c>
      <c r="L1065">
        <f t="shared" si="313"/>
        <v>0</v>
      </c>
      <c r="M1065">
        <f t="shared" si="314"/>
        <v>0</v>
      </c>
      <c r="N1065">
        <f t="shared" si="315"/>
        <v>0</v>
      </c>
      <c r="O1065" s="2">
        <f t="shared" si="328"/>
        <v>5000</v>
      </c>
      <c r="P1065" s="2">
        <f t="shared" si="316"/>
        <v>0</v>
      </c>
      <c r="Q1065" s="2">
        <f t="shared" si="317"/>
        <v>1035000</v>
      </c>
      <c r="R1065" s="2" t="str">
        <f t="shared" si="318"/>
        <v>kai</v>
      </c>
      <c r="S1065" s="2" t="str">
        <f t="shared" si="319"/>
        <v>uri</v>
      </c>
      <c r="T1065" s="2" t="str">
        <f t="shared" si="320"/>
        <v>kai</v>
      </c>
      <c r="U1065" s="2" t="str">
        <f t="shared" si="321"/>
        <v/>
      </c>
      <c r="V1065" s="2" t="str">
        <f t="shared" si="322"/>
        <v/>
      </c>
      <c r="W1065" s="2">
        <f t="shared" si="323"/>
        <v>82.8</v>
      </c>
      <c r="X1065" s="2" t="str">
        <f t="shared" si="324"/>
        <v/>
      </c>
      <c r="Y1065" s="6">
        <f t="shared" si="325"/>
        <v>1035000</v>
      </c>
      <c r="Z1065" s="6">
        <f t="shared" si="326"/>
        <v>0</v>
      </c>
      <c r="AA1065" s="4">
        <f>SUM(P1065:$P$1480)+$Z$25</f>
        <v>1065000</v>
      </c>
      <c r="AB1065" s="4">
        <f>SUM(V1065:$W$1480)</f>
        <v>228751.20000000004</v>
      </c>
      <c r="AC1065" s="4">
        <f t="shared" si="327"/>
        <v>30000</v>
      </c>
    </row>
    <row r="1066" spans="1:29" x14ac:dyDescent="0.15">
      <c r="A1066" s="22">
        <v>5</v>
      </c>
      <c r="B1066" s="1">
        <v>41558</v>
      </c>
      <c r="C1066" s="3">
        <v>205</v>
      </c>
      <c r="D1066">
        <v>209</v>
      </c>
      <c r="E1066">
        <v>204</v>
      </c>
      <c r="F1066">
        <v>207</v>
      </c>
      <c r="G1066">
        <v>129710800</v>
      </c>
      <c r="H1066" s="2">
        <f t="shared" si="310"/>
        <v>26850135600</v>
      </c>
      <c r="I1066">
        <f t="shared" si="311"/>
        <v>4</v>
      </c>
      <c r="J1066" t="str">
        <f t="shared" si="312"/>
        <v>高値超、安値超</v>
      </c>
      <c r="L1066">
        <f t="shared" si="313"/>
        <v>4</v>
      </c>
      <c r="M1066">
        <f t="shared" si="314"/>
        <v>4</v>
      </c>
      <c r="N1066">
        <f t="shared" si="315"/>
        <v>-4</v>
      </c>
      <c r="O1066" s="2">
        <f t="shared" si="328"/>
        <v>5000</v>
      </c>
      <c r="P1066" s="2">
        <f t="shared" si="316"/>
        <v>20000</v>
      </c>
      <c r="Q1066" s="2">
        <f t="shared" si="317"/>
        <v>1015000</v>
      </c>
      <c r="R1066" s="2" t="str">
        <f t="shared" si="318"/>
        <v>kai</v>
      </c>
      <c r="S1066" s="2" t="str">
        <f t="shared" si="319"/>
        <v>uri</v>
      </c>
      <c r="T1066" s="2" t="str">
        <f t="shared" si="320"/>
        <v>kai</v>
      </c>
      <c r="U1066" s="2">
        <f t="shared" si="321"/>
        <v>1015000</v>
      </c>
      <c r="V1066" s="2">
        <f t="shared" si="322"/>
        <v>1512</v>
      </c>
      <c r="W1066" s="2">
        <f t="shared" si="323"/>
        <v>162.4</v>
      </c>
      <c r="X1066" s="2" t="str">
        <f t="shared" si="324"/>
        <v/>
      </c>
      <c r="Y1066" s="6">
        <f t="shared" si="325"/>
        <v>1035000</v>
      </c>
      <c r="Z1066" s="6">
        <f t="shared" si="326"/>
        <v>0</v>
      </c>
      <c r="AA1066" s="4">
        <f>SUM(P1066:$P$1480)+$Z$25</f>
        <v>1065000</v>
      </c>
      <c r="AB1066" s="4">
        <f>SUM(V1066:$W$1480)</f>
        <v>228668.40000000002</v>
      </c>
      <c r="AC1066" s="4">
        <f t="shared" si="327"/>
        <v>30000</v>
      </c>
    </row>
    <row r="1067" spans="1:29" x14ac:dyDescent="0.15">
      <c r="A1067" s="22">
        <v>5</v>
      </c>
      <c r="B1067" s="1">
        <v>41557</v>
      </c>
      <c r="C1067" s="3">
        <v>204</v>
      </c>
      <c r="D1067">
        <v>205</v>
      </c>
      <c r="E1067">
        <v>201</v>
      </c>
      <c r="F1067">
        <v>203</v>
      </c>
      <c r="G1067">
        <v>170850800</v>
      </c>
      <c r="H1067" s="2">
        <f t="shared" si="310"/>
        <v>34682712400</v>
      </c>
      <c r="I1067">
        <f t="shared" si="311"/>
        <v>-1</v>
      </c>
      <c r="J1067" t="str">
        <f t="shared" si="312"/>
        <v>高値超、安値超</v>
      </c>
      <c r="L1067">
        <f t="shared" si="313"/>
        <v>1</v>
      </c>
      <c r="M1067">
        <f t="shared" si="314"/>
        <v>1</v>
      </c>
      <c r="N1067">
        <f t="shared" si="315"/>
        <v>-1</v>
      </c>
      <c r="O1067" s="2">
        <f t="shared" si="328"/>
        <v>5000</v>
      </c>
      <c r="P1067" s="2">
        <f t="shared" si="316"/>
        <v>5000</v>
      </c>
      <c r="Q1067" s="2">
        <f t="shared" si="317"/>
        <v>1020000</v>
      </c>
      <c r="R1067" s="2" t="str">
        <f t="shared" si="318"/>
        <v>uri</v>
      </c>
      <c r="S1067" s="2" t="str">
        <f t="shared" si="319"/>
        <v>kai</v>
      </c>
      <c r="T1067" s="2" t="str">
        <f t="shared" si="320"/>
        <v>uri</v>
      </c>
      <c r="U1067" s="2" t="str">
        <f t="shared" si="321"/>
        <v/>
      </c>
      <c r="V1067" s="2" t="str">
        <f t="shared" si="322"/>
        <v/>
      </c>
      <c r="W1067" s="2" t="str">
        <f t="shared" si="323"/>
        <v/>
      </c>
      <c r="X1067" s="2">
        <f t="shared" si="324"/>
        <v>81.599999999999994</v>
      </c>
      <c r="Y1067" s="6">
        <f t="shared" si="325"/>
        <v>1015000</v>
      </c>
      <c r="Z1067" s="6">
        <f t="shared" si="326"/>
        <v>0</v>
      </c>
      <c r="AA1067" s="4">
        <f>SUM(P1067:$P$1480)+$Z$25</f>
        <v>1045000</v>
      </c>
      <c r="AB1067" s="4">
        <f>SUM(V1067:$W$1480)</f>
        <v>226994.00000000003</v>
      </c>
      <c r="AC1067" s="4">
        <f t="shared" si="327"/>
        <v>30000</v>
      </c>
    </row>
    <row r="1068" spans="1:29" x14ac:dyDescent="0.15">
      <c r="A1068" s="22">
        <v>5</v>
      </c>
      <c r="B1068" s="1">
        <v>41556</v>
      </c>
      <c r="C1068" s="3">
        <v>202</v>
      </c>
      <c r="D1068">
        <v>204</v>
      </c>
      <c r="E1068">
        <v>199</v>
      </c>
      <c r="F1068">
        <v>204</v>
      </c>
      <c r="G1068">
        <v>280299200</v>
      </c>
      <c r="H1068" s="2">
        <f t="shared" si="310"/>
        <v>57181036800</v>
      </c>
      <c r="I1068">
        <f t="shared" si="311"/>
        <v>-2</v>
      </c>
      <c r="J1068" t="str">
        <f t="shared" si="312"/>
        <v>高値割、安値割</v>
      </c>
      <c r="L1068">
        <f t="shared" si="313"/>
        <v>2</v>
      </c>
      <c r="M1068">
        <f t="shared" si="314"/>
        <v>2</v>
      </c>
      <c r="N1068">
        <f t="shared" si="315"/>
        <v>-2</v>
      </c>
      <c r="O1068" s="2">
        <f t="shared" si="328"/>
        <v>5000</v>
      </c>
      <c r="P1068" s="2">
        <f t="shared" si="316"/>
        <v>10000</v>
      </c>
      <c r="Q1068" s="2">
        <f t="shared" si="317"/>
        <v>1030000</v>
      </c>
      <c r="R1068" s="2" t="str">
        <f t="shared" si="318"/>
        <v>uri</v>
      </c>
      <c r="S1068" s="2" t="str">
        <f t="shared" si="319"/>
        <v>kai</v>
      </c>
      <c r="T1068" s="2" t="str">
        <f t="shared" si="320"/>
        <v>uri</v>
      </c>
      <c r="U1068" s="2">
        <f t="shared" si="321"/>
        <v>1030000</v>
      </c>
      <c r="V1068" s="2">
        <f t="shared" si="322"/>
        <v>1512</v>
      </c>
      <c r="W1068" s="2" t="str">
        <f t="shared" si="323"/>
        <v/>
      </c>
      <c r="X1068" s="2">
        <f t="shared" si="324"/>
        <v>164.8</v>
      </c>
      <c r="Y1068" s="6">
        <f t="shared" si="325"/>
        <v>1020000</v>
      </c>
      <c r="Z1068" s="6">
        <f t="shared" si="326"/>
        <v>0</v>
      </c>
      <c r="AA1068" s="4">
        <f>SUM(P1068:$P$1480)+$Z$25</f>
        <v>1040000</v>
      </c>
      <c r="AB1068" s="4">
        <f>SUM(V1068:$W$1480)</f>
        <v>226994.00000000003</v>
      </c>
      <c r="AC1068" s="4">
        <f t="shared" si="327"/>
        <v>20000</v>
      </c>
    </row>
    <row r="1069" spans="1:29" x14ac:dyDescent="0.15">
      <c r="A1069" s="22">
        <v>5</v>
      </c>
      <c r="B1069" s="1">
        <v>41555</v>
      </c>
      <c r="C1069" s="3">
        <v>206</v>
      </c>
      <c r="D1069">
        <v>207</v>
      </c>
      <c r="E1069">
        <v>204</v>
      </c>
      <c r="F1069">
        <v>206</v>
      </c>
      <c r="G1069">
        <v>146709800</v>
      </c>
      <c r="H1069" s="2">
        <f t="shared" si="310"/>
        <v>30222218800</v>
      </c>
      <c r="I1069">
        <f t="shared" si="311"/>
        <v>1</v>
      </c>
      <c r="J1069" t="str">
        <f t="shared" si="312"/>
        <v>高値割、安値割</v>
      </c>
      <c r="L1069">
        <f t="shared" si="313"/>
        <v>1</v>
      </c>
      <c r="M1069">
        <f t="shared" si="314"/>
        <v>1</v>
      </c>
      <c r="N1069">
        <f t="shared" si="315"/>
        <v>1</v>
      </c>
      <c r="O1069" s="2">
        <f t="shared" si="328"/>
        <v>5000</v>
      </c>
      <c r="P1069" s="2">
        <f t="shared" si="316"/>
        <v>5000</v>
      </c>
      <c r="Q1069" s="2">
        <f t="shared" si="317"/>
        <v>1025000</v>
      </c>
      <c r="R1069" s="2" t="str">
        <f t="shared" si="318"/>
        <v>kai</v>
      </c>
      <c r="S1069" s="2" t="str">
        <f t="shared" si="319"/>
        <v>kai</v>
      </c>
      <c r="T1069" s="2" t="str">
        <f t="shared" si="320"/>
        <v>kai</v>
      </c>
      <c r="U1069" s="2">
        <f t="shared" si="321"/>
        <v>1025000</v>
      </c>
      <c r="V1069" s="2">
        <f t="shared" si="322"/>
        <v>1512</v>
      </c>
      <c r="W1069" s="2">
        <f t="shared" si="323"/>
        <v>164</v>
      </c>
      <c r="X1069" s="2" t="str">
        <f t="shared" si="324"/>
        <v/>
      </c>
      <c r="Y1069" s="6">
        <f t="shared" si="325"/>
        <v>1030000</v>
      </c>
      <c r="Z1069" s="6">
        <f t="shared" si="326"/>
        <v>0</v>
      </c>
      <c r="AA1069" s="4">
        <f>SUM(P1069:$P$1480)+$Z$25</f>
        <v>1030000</v>
      </c>
      <c r="AB1069" s="4">
        <f>SUM(V1069:$W$1480)</f>
        <v>225482.00000000003</v>
      </c>
      <c r="AC1069" s="4">
        <f t="shared" si="327"/>
        <v>0</v>
      </c>
    </row>
    <row r="1070" spans="1:29" x14ac:dyDescent="0.15">
      <c r="A1070" s="22">
        <v>5</v>
      </c>
      <c r="B1070" s="1">
        <v>41554</v>
      </c>
      <c r="C1070" s="3">
        <v>209</v>
      </c>
      <c r="D1070">
        <v>211</v>
      </c>
      <c r="E1070">
        <v>205</v>
      </c>
      <c r="F1070">
        <v>205</v>
      </c>
      <c r="G1070">
        <v>151328800</v>
      </c>
      <c r="H1070" s="2">
        <f t="shared" si="310"/>
        <v>31022404000</v>
      </c>
      <c r="I1070">
        <f t="shared" si="311"/>
        <v>-3</v>
      </c>
      <c r="J1070" t="str">
        <f t="shared" si="312"/>
        <v/>
      </c>
      <c r="L1070">
        <f t="shared" si="313"/>
        <v>3</v>
      </c>
      <c r="M1070">
        <f t="shared" si="314"/>
        <v>3</v>
      </c>
      <c r="N1070">
        <f t="shared" si="315"/>
        <v>-3</v>
      </c>
      <c r="O1070" s="2">
        <f t="shared" si="328"/>
        <v>5000</v>
      </c>
      <c r="P1070" s="2">
        <f t="shared" si="316"/>
        <v>15000</v>
      </c>
      <c r="Q1070" s="2">
        <f t="shared" si="317"/>
        <v>1040000</v>
      </c>
      <c r="R1070" s="2" t="str">
        <f t="shared" si="318"/>
        <v>uri</v>
      </c>
      <c r="S1070" s="2" t="str">
        <f t="shared" si="319"/>
        <v>kai</v>
      </c>
      <c r="T1070" s="2" t="str">
        <f t="shared" si="320"/>
        <v>uri</v>
      </c>
      <c r="U1070" s="2">
        <f t="shared" si="321"/>
        <v>1040000</v>
      </c>
      <c r="V1070" s="2">
        <f t="shared" si="322"/>
        <v>1512</v>
      </c>
      <c r="W1070" s="2" t="str">
        <f t="shared" si="323"/>
        <v/>
      </c>
      <c r="X1070" s="2">
        <f t="shared" si="324"/>
        <v>166.4</v>
      </c>
      <c r="Y1070" s="6">
        <f t="shared" si="325"/>
        <v>1025000</v>
      </c>
      <c r="Z1070" s="6">
        <f t="shared" si="326"/>
        <v>0</v>
      </c>
      <c r="AA1070" s="4">
        <f>SUM(P1070:$P$1480)+$Z$25</f>
        <v>1025000</v>
      </c>
      <c r="AB1070" s="4">
        <f>SUM(V1070:$W$1480)</f>
        <v>223806.00000000003</v>
      </c>
      <c r="AC1070" s="4">
        <f t="shared" si="327"/>
        <v>0</v>
      </c>
    </row>
    <row r="1071" spans="1:29" x14ac:dyDescent="0.15">
      <c r="A1071" s="22">
        <v>5</v>
      </c>
      <c r="B1071" s="1">
        <v>41551</v>
      </c>
      <c r="C1071" s="3">
        <v>207</v>
      </c>
      <c r="D1071">
        <v>209</v>
      </c>
      <c r="E1071">
        <v>206</v>
      </c>
      <c r="F1071">
        <v>208</v>
      </c>
      <c r="G1071">
        <v>152579600</v>
      </c>
      <c r="H1071" s="2">
        <f t="shared" si="310"/>
        <v>31736556800</v>
      </c>
      <c r="I1071">
        <f t="shared" si="311"/>
        <v>-1</v>
      </c>
      <c r="J1071" t="str">
        <f t="shared" si="312"/>
        <v>高値割、安値割</v>
      </c>
      <c r="L1071">
        <f t="shared" si="313"/>
        <v>-1</v>
      </c>
      <c r="M1071">
        <f t="shared" si="314"/>
        <v>-1</v>
      </c>
      <c r="N1071">
        <f t="shared" si="315"/>
        <v>-1</v>
      </c>
      <c r="O1071" s="2">
        <f t="shared" si="328"/>
        <v>5000</v>
      </c>
      <c r="P1071" s="2">
        <f t="shared" si="316"/>
        <v>-5000</v>
      </c>
      <c r="Q1071" s="2">
        <f t="shared" si="317"/>
        <v>1045000</v>
      </c>
      <c r="R1071" s="2" t="str">
        <f t="shared" si="318"/>
        <v>kai</v>
      </c>
      <c r="S1071" s="2" t="str">
        <f t="shared" si="319"/>
        <v>kai</v>
      </c>
      <c r="T1071" s="2" t="str">
        <f t="shared" si="320"/>
        <v>kai</v>
      </c>
      <c r="U1071" s="2">
        <f t="shared" si="321"/>
        <v>1045000</v>
      </c>
      <c r="V1071" s="2">
        <f t="shared" si="322"/>
        <v>1512</v>
      </c>
      <c r="W1071" s="2">
        <f t="shared" si="323"/>
        <v>167.2</v>
      </c>
      <c r="X1071" s="2" t="str">
        <f t="shared" si="324"/>
        <v/>
      </c>
      <c r="Y1071" s="6">
        <f t="shared" si="325"/>
        <v>1040000</v>
      </c>
      <c r="Z1071" s="6">
        <f t="shared" si="326"/>
        <v>0</v>
      </c>
      <c r="AA1071" s="4">
        <f>SUM(P1071:$P$1480)+$Z$25</f>
        <v>1010000</v>
      </c>
      <c r="AB1071" s="4">
        <f>SUM(V1071:$W$1480)</f>
        <v>222294.00000000003</v>
      </c>
      <c r="AC1071" s="4">
        <f t="shared" si="327"/>
        <v>-30000</v>
      </c>
    </row>
    <row r="1072" spans="1:29" x14ac:dyDescent="0.15">
      <c r="A1072" s="22">
        <v>5</v>
      </c>
      <c r="B1072" s="1">
        <v>41550</v>
      </c>
      <c r="C1072" s="3">
        <v>208</v>
      </c>
      <c r="D1072">
        <v>210</v>
      </c>
      <c r="E1072">
        <v>208</v>
      </c>
      <c r="F1072">
        <v>209</v>
      </c>
      <c r="G1072">
        <v>92058600</v>
      </c>
      <c r="H1072" s="2">
        <f t="shared" si="310"/>
        <v>19240247400</v>
      </c>
      <c r="I1072">
        <f t="shared" si="311"/>
        <v>0</v>
      </c>
      <c r="J1072" t="str">
        <f t="shared" si="312"/>
        <v/>
      </c>
      <c r="L1072">
        <f t="shared" si="313"/>
        <v>0</v>
      </c>
      <c r="M1072">
        <f t="shared" si="314"/>
        <v>0</v>
      </c>
      <c r="N1072">
        <f t="shared" si="315"/>
        <v>0</v>
      </c>
      <c r="O1072" s="2">
        <f t="shared" si="328"/>
        <v>5000</v>
      </c>
      <c r="P1072" s="2">
        <f t="shared" si="316"/>
        <v>0</v>
      </c>
      <c r="Q1072" s="2">
        <f t="shared" si="317"/>
        <v>1045000</v>
      </c>
      <c r="R1072" s="2" t="str">
        <f t="shared" si="318"/>
        <v>uri</v>
      </c>
      <c r="S1072" s="2" t="str">
        <f t="shared" si="319"/>
        <v>kai</v>
      </c>
      <c r="T1072" s="2" t="str">
        <f t="shared" si="320"/>
        <v>uri</v>
      </c>
      <c r="U1072" s="2">
        <f t="shared" si="321"/>
        <v>1045000</v>
      </c>
      <c r="V1072" s="2">
        <f t="shared" si="322"/>
        <v>1512</v>
      </c>
      <c r="W1072" s="2" t="str">
        <f t="shared" si="323"/>
        <v/>
      </c>
      <c r="X1072" s="2">
        <f t="shared" si="324"/>
        <v>167.2</v>
      </c>
      <c r="Y1072" s="6">
        <f t="shared" si="325"/>
        <v>1045000</v>
      </c>
      <c r="Z1072" s="6">
        <f t="shared" si="326"/>
        <v>0</v>
      </c>
      <c r="AA1072" s="4">
        <f>SUM(P1072:$P$1480)+$Z$25</f>
        <v>1015000</v>
      </c>
      <c r="AB1072" s="4">
        <f>SUM(V1072:$W$1480)</f>
        <v>220614.80000000005</v>
      </c>
      <c r="AC1072" s="4">
        <f t="shared" si="327"/>
        <v>-30000</v>
      </c>
    </row>
    <row r="1073" spans="1:29" x14ac:dyDescent="0.15">
      <c r="A1073" s="22">
        <v>5</v>
      </c>
      <c r="B1073" s="1">
        <v>41549</v>
      </c>
      <c r="C1073" s="3">
        <v>213</v>
      </c>
      <c r="D1073">
        <v>215</v>
      </c>
      <c r="E1073">
        <v>208</v>
      </c>
      <c r="F1073">
        <v>209</v>
      </c>
      <c r="G1073">
        <v>150427300</v>
      </c>
      <c r="H1073" s="2">
        <f t="shared" si="310"/>
        <v>31439305700</v>
      </c>
      <c r="I1073">
        <f t="shared" si="311"/>
        <v>-4</v>
      </c>
      <c r="J1073" t="str">
        <f t="shared" si="312"/>
        <v>高値割、安値割</v>
      </c>
      <c r="L1073">
        <f t="shared" si="313"/>
        <v>-4</v>
      </c>
      <c r="M1073">
        <f t="shared" si="314"/>
        <v>-4</v>
      </c>
      <c r="N1073">
        <f t="shared" si="315"/>
        <v>-4</v>
      </c>
      <c r="O1073" s="2">
        <f t="shared" si="328"/>
        <v>5000</v>
      </c>
      <c r="P1073" s="2">
        <f t="shared" si="316"/>
        <v>-20000</v>
      </c>
      <c r="Q1073" s="2">
        <f t="shared" si="317"/>
        <v>1065000</v>
      </c>
      <c r="R1073" s="2" t="str">
        <f t="shared" si="318"/>
        <v>kai</v>
      </c>
      <c r="S1073" s="2" t="str">
        <f t="shared" si="319"/>
        <v>kai</v>
      </c>
      <c r="T1073" s="2" t="str">
        <f t="shared" si="320"/>
        <v>kai</v>
      </c>
      <c r="U1073" s="2">
        <f t="shared" si="321"/>
        <v>1065000</v>
      </c>
      <c r="V1073" s="2">
        <f t="shared" si="322"/>
        <v>1512</v>
      </c>
      <c r="W1073" s="2">
        <f t="shared" si="323"/>
        <v>170.4</v>
      </c>
      <c r="X1073" s="2" t="str">
        <f t="shared" si="324"/>
        <v/>
      </c>
      <c r="Y1073" s="6">
        <f t="shared" si="325"/>
        <v>1045000</v>
      </c>
      <c r="Z1073" s="6">
        <f t="shared" si="326"/>
        <v>0</v>
      </c>
      <c r="AA1073" s="4">
        <f>SUM(P1073:$P$1480)+$Z$25</f>
        <v>1015000</v>
      </c>
      <c r="AB1073" s="4">
        <f>SUM(V1073:$W$1480)</f>
        <v>219102.80000000002</v>
      </c>
      <c r="AC1073" s="4">
        <f t="shared" si="327"/>
        <v>-30000</v>
      </c>
    </row>
    <row r="1074" spans="1:29" x14ac:dyDescent="0.15">
      <c r="A1074" s="22">
        <v>5</v>
      </c>
      <c r="B1074" s="1">
        <v>41548</v>
      </c>
      <c r="C1074" s="3">
        <v>214</v>
      </c>
      <c r="D1074">
        <v>216</v>
      </c>
      <c r="E1074">
        <v>213</v>
      </c>
      <c r="F1074">
        <v>213</v>
      </c>
      <c r="G1074">
        <v>136464500</v>
      </c>
      <c r="H1074" s="2">
        <f t="shared" si="310"/>
        <v>29066938500</v>
      </c>
      <c r="I1074">
        <f t="shared" si="311"/>
        <v>0</v>
      </c>
      <c r="J1074" t="str">
        <f t="shared" si="312"/>
        <v/>
      </c>
      <c r="L1074">
        <f t="shared" si="313"/>
        <v>0</v>
      </c>
      <c r="M1074">
        <f t="shared" si="314"/>
        <v>0</v>
      </c>
      <c r="N1074">
        <f t="shared" si="315"/>
        <v>0</v>
      </c>
      <c r="O1074" s="2">
        <f t="shared" si="328"/>
        <v>5000</v>
      </c>
      <c r="P1074" s="2">
        <f t="shared" si="316"/>
        <v>0</v>
      </c>
      <c r="Q1074" s="2">
        <f t="shared" si="317"/>
        <v>1065000</v>
      </c>
      <c r="R1074" s="2" t="str">
        <f t="shared" si="318"/>
        <v>uri</v>
      </c>
      <c r="S1074" s="2" t="str">
        <f t="shared" si="319"/>
        <v>kai</v>
      </c>
      <c r="T1074" s="2" t="str">
        <f t="shared" si="320"/>
        <v>uri</v>
      </c>
      <c r="U1074" s="2">
        <f t="shared" si="321"/>
        <v>1065000</v>
      </c>
      <c r="V1074" s="2">
        <f t="shared" si="322"/>
        <v>1512</v>
      </c>
      <c r="W1074" s="2" t="str">
        <f t="shared" si="323"/>
        <v/>
      </c>
      <c r="X1074" s="2">
        <f t="shared" si="324"/>
        <v>170.4</v>
      </c>
      <c r="Y1074" s="6">
        <f t="shared" si="325"/>
        <v>1065000</v>
      </c>
      <c r="Z1074" s="6">
        <f t="shared" si="326"/>
        <v>0</v>
      </c>
      <c r="AA1074" s="4">
        <f>SUM(P1074:$P$1480)+$Z$25</f>
        <v>1035000</v>
      </c>
      <c r="AB1074" s="4">
        <f>SUM(V1074:$W$1480)</f>
        <v>217420.40000000002</v>
      </c>
      <c r="AC1074" s="4">
        <f t="shared" si="327"/>
        <v>-30000</v>
      </c>
    </row>
    <row r="1075" spans="1:29" x14ac:dyDescent="0.15">
      <c r="A1075" s="22">
        <v>5</v>
      </c>
      <c r="B1075" s="1">
        <v>41547</v>
      </c>
      <c r="C1075" s="3">
        <v>217</v>
      </c>
      <c r="D1075">
        <v>218</v>
      </c>
      <c r="E1075">
        <v>213</v>
      </c>
      <c r="F1075">
        <v>213</v>
      </c>
      <c r="G1075">
        <v>243395900</v>
      </c>
      <c r="H1075" s="2">
        <f t="shared" si="310"/>
        <v>51843326700</v>
      </c>
      <c r="I1075">
        <f t="shared" si="311"/>
        <v>-9</v>
      </c>
      <c r="J1075" t="str">
        <f t="shared" si="312"/>
        <v>高値割、安値割</v>
      </c>
      <c r="L1075">
        <f t="shared" si="313"/>
        <v>-9</v>
      </c>
      <c r="M1075">
        <f t="shared" si="314"/>
        <v>-9</v>
      </c>
      <c r="N1075">
        <f t="shared" si="315"/>
        <v>9</v>
      </c>
      <c r="O1075" s="2">
        <f t="shared" si="328"/>
        <v>5000</v>
      </c>
      <c r="P1075" s="2">
        <f t="shared" si="316"/>
        <v>-45000</v>
      </c>
      <c r="Q1075" s="2">
        <f t="shared" si="317"/>
        <v>1110000</v>
      </c>
      <c r="R1075" s="2" t="str">
        <f t="shared" si="318"/>
        <v>kai</v>
      </c>
      <c r="S1075" s="2" t="str">
        <f t="shared" si="319"/>
        <v>uri</v>
      </c>
      <c r="T1075" s="2" t="str">
        <f t="shared" si="320"/>
        <v>kai</v>
      </c>
      <c r="U1075" s="2">
        <f t="shared" si="321"/>
        <v>1110000</v>
      </c>
      <c r="V1075" s="2">
        <f t="shared" si="322"/>
        <v>1512</v>
      </c>
      <c r="W1075" s="2">
        <f t="shared" si="323"/>
        <v>177.6</v>
      </c>
      <c r="X1075" s="2" t="str">
        <f t="shared" si="324"/>
        <v/>
      </c>
      <c r="Y1075" s="6">
        <f t="shared" si="325"/>
        <v>1065000</v>
      </c>
      <c r="Z1075" s="6">
        <f t="shared" si="326"/>
        <v>0</v>
      </c>
      <c r="AA1075" s="4">
        <f>SUM(P1075:$P$1480)+$Z$25</f>
        <v>1035000</v>
      </c>
      <c r="AB1075" s="4">
        <f>SUM(V1075:$W$1480)</f>
        <v>215908.39999999997</v>
      </c>
      <c r="AC1075" s="4">
        <f t="shared" si="327"/>
        <v>-30000</v>
      </c>
    </row>
    <row r="1076" spans="1:29" x14ac:dyDescent="0.15">
      <c r="A1076" s="22">
        <v>5</v>
      </c>
      <c r="B1076" s="1">
        <v>41544</v>
      </c>
      <c r="C1076" s="3">
        <v>223</v>
      </c>
      <c r="D1076">
        <v>226</v>
      </c>
      <c r="E1076">
        <v>222</v>
      </c>
      <c r="F1076">
        <v>222</v>
      </c>
      <c r="G1076">
        <v>173194800</v>
      </c>
      <c r="H1076" s="2">
        <f t="shared" ref="H1076:H1139" si="329">+F1076*G1076</f>
        <v>38449245600</v>
      </c>
      <c r="I1076">
        <f t="shared" ref="I1076:I1139" si="330">IF(F1077="","",F1076-F1077)</f>
        <v>-1</v>
      </c>
      <c r="J1076" t="str">
        <f t="shared" ref="J1076:J1139" si="331">IF(AND(D1076&lt;D1077,E1076&lt;E1077,AVERAGE(H1076:H1085)&gt;50000000),"高値割、安値割",IF(AND(D1076&gt;D1077,E1076&gt;E1077,AVERAGE(H1076:H1085)&gt;50000000),"高値超、安値超",""))</f>
        <v>高値超、安値超</v>
      </c>
      <c r="L1076">
        <f t="shared" ref="L1076:L1139" si="332">IF($M$25&gt;$N$25,M1076,N1076)</f>
        <v>1</v>
      </c>
      <c r="M1076">
        <f t="shared" ref="M1076:M1139" si="333">IF(F1077="",0,IF(J1077="高値割、安値割",F1077-F1076,-F1077+F1076))</f>
        <v>1</v>
      </c>
      <c r="N1076">
        <f t="shared" ref="N1076:N1139" si="334">IF(F1077="",0,IF(J1077&lt;&gt;"高値超、安値超",-F1077+F1076,F1077-F1076))</f>
        <v>-1</v>
      </c>
      <c r="O1076" s="2">
        <f t="shared" si="328"/>
        <v>5000</v>
      </c>
      <c r="P1076" s="2">
        <f t="shared" ref="P1076:P1139" si="335">IF(L1076&lt;&gt;"",L1076*O1076,"")</f>
        <v>5000</v>
      </c>
      <c r="Q1076" s="2">
        <f t="shared" ref="Q1076:Q1139" si="336">IF(L1077&lt;&gt;"",F1077*O1076,0)</f>
        <v>1115000</v>
      </c>
      <c r="R1076" s="2" t="str">
        <f t="shared" ref="R1076:R1139" si="337">IF(J1077="高値割、安値割","uri","kai")</f>
        <v>uri</v>
      </c>
      <c r="S1076" s="2" t="str">
        <f t="shared" ref="S1076:S1139" si="338">IF(J1077="高値超、安値超","uri","kai")</f>
        <v>kai</v>
      </c>
      <c r="T1076" s="2" t="str">
        <f t="shared" ref="T1076:T1139" si="339">IF($M$25&gt;$N$25,R1076,S1076)</f>
        <v>uri</v>
      </c>
      <c r="U1076" s="2">
        <f t="shared" ref="U1076:U1139" si="340">IF(T1076&lt;&gt;T1077,Q1076*1,"")</f>
        <v>1115000</v>
      </c>
      <c r="V1076" s="2">
        <f t="shared" ref="V1076:V1139" si="341">IF(U1076="","",IF(U1076&lt;$AD$26,$AE$26,IF(U1076&lt;$AD$27,$AE$27,IF(U1076&lt;$AD$28,$AE$28,IF(U1076&lt;$AD$29,$AE$29,IF(U1076&lt;$AD$30,$AE$30,IF(U1076&lt;$AD$31,$AE$31,$AE$32))))))*2)</f>
        <v>1512</v>
      </c>
      <c r="W1076" s="2" t="str">
        <f t="shared" ref="W1076:W1139" si="342">IF(AND(T1077&lt;&gt;"kai",T1076="kai"),Q1076*2%/250*2,IF(AND(T1077="kai",T1076="kai"),Q1076*2%/250,""))</f>
        <v/>
      </c>
      <c r="X1076" s="2">
        <f t="shared" ref="X1076:X1139" si="343">IF(AND(T1077&lt;&gt;"uri",T1076="uri"),Q1076*2%/250*2,IF(AND(T1077="uri",T1076="uri"),Q1076*2%/250,""))</f>
        <v>178.4</v>
      </c>
      <c r="Y1076" s="6">
        <f t="shared" ref="Y1076:Y1139" si="344">+F1076*$B$3</f>
        <v>1110000</v>
      </c>
      <c r="Z1076" s="6">
        <f t="shared" ref="Z1076:Z1139" si="345">IF(AND(Y1076&gt;0,Y1077=0),Y1076,0)</f>
        <v>0</v>
      </c>
      <c r="AA1076" s="4">
        <f>SUM(P1076:$P$1480)+$Z$25</f>
        <v>1080000</v>
      </c>
      <c r="AB1076" s="4">
        <f>SUM(V1076:$W$1480)</f>
        <v>214218.8</v>
      </c>
      <c r="AC1076" s="4">
        <f t="shared" ref="AC1076:AC1139" si="346">+AA1076-Y1076</f>
        <v>-30000</v>
      </c>
    </row>
    <row r="1077" spans="1:29" x14ac:dyDescent="0.15">
      <c r="A1077" s="22">
        <v>5</v>
      </c>
      <c r="B1077" s="1">
        <v>41543</v>
      </c>
      <c r="C1077" s="3">
        <v>219</v>
      </c>
      <c r="D1077">
        <v>223</v>
      </c>
      <c r="E1077">
        <v>218</v>
      </c>
      <c r="F1077">
        <v>223</v>
      </c>
      <c r="G1077">
        <v>129409600</v>
      </c>
      <c r="H1077" s="2">
        <f t="shared" si="329"/>
        <v>28858340800</v>
      </c>
      <c r="I1077">
        <f t="shared" si="330"/>
        <v>0</v>
      </c>
      <c r="J1077" t="str">
        <f t="shared" si="331"/>
        <v>高値割、安値割</v>
      </c>
      <c r="L1077">
        <f t="shared" si="332"/>
        <v>0</v>
      </c>
      <c r="M1077">
        <f t="shared" si="333"/>
        <v>0</v>
      </c>
      <c r="N1077">
        <f t="shared" si="334"/>
        <v>0</v>
      </c>
      <c r="O1077" s="2">
        <f t="shared" si="328"/>
        <v>5000</v>
      </c>
      <c r="P1077" s="2">
        <f t="shared" si="335"/>
        <v>0</v>
      </c>
      <c r="Q1077" s="2">
        <f t="shared" si="336"/>
        <v>1115000</v>
      </c>
      <c r="R1077" s="2" t="str">
        <f t="shared" si="337"/>
        <v>kai</v>
      </c>
      <c r="S1077" s="2" t="str">
        <f t="shared" si="338"/>
        <v>kai</v>
      </c>
      <c r="T1077" s="2" t="str">
        <f t="shared" si="339"/>
        <v>kai</v>
      </c>
      <c r="U1077" s="2" t="str">
        <f t="shared" si="340"/>
        <v/>
      </c>
      <c r="V1077" s="2" t="str">
        <f t="shared" si="341"/>
        <v/>
      </c>
      <c r="W1077" s="2">
        <f t="shared" si="342"/>
        <v>89.2</v>
      </c>
      <c r="X1077" s="2" t="str">
        <f t="shared" si="343"/>
        <v/>
      </c>
      <c r="Y1077" s="6">
        <f t="shared" si="344"/>
        <v>1115000</v>
      </c>
      <c r="Z1077" s="6">
        <f t="shared" si="345"/>
        <v>0</v>
      </c>
      <c r="AA1077" s="4">
        <f>SUM(P1077:$P$1480)+$Z$25</f>
        <v>1075000</v>
      </c>
      <c r="AB1077" s="4">
        <f>SUM(V1077:$W$1480)</f>
        <v>212706.80000000002</v>
      </c>
      <c r="AC1077" s="4">
        <f t="shared" si="346"/>
        <v>-40000</v>
      </c>
    </row>
    <row r="1078" spans="1:29" x14ac:dyDescent="0.15">
      <c r="A1078" s="22">
        <v>5</v>
      </c>
      <c r="B1078" s="1">
        <v>41542</v>
      </c>
      <c r="C1078" s="3">
        <v>222</v>
      </c>
      <c r="D1078">
        <v>224</v>
      </c>
      <c r="E1078">
        <v>221</v>
      </c>
      <c r="F1078">
        <v>223</v>
      </c>
      <c r="G1078">
        <v>155945800</v>
      </c>
      <c r="H1078" s="2">
        <f t="shared" si="329"/>
        <v>34775913400</v>
      </c>
      <c r="I1078">
        <f t="shared" si="330"/>
        <v>1</v>
      </c>
      <c r="J1078" t="str">
        <f t="shared" si="331"/>
        <v/>
      </c>
      <c r="L1078">
        <f t="shared" si="332"/>
        <v>1</v>
      </c>
      <c r="M1078">
        <f t="shared" si="333"/>
        <v>1</v>
      </c>
      <c r="N1078">
        <f t="shared" si="334"/>
        <v>1</v>
      </c>
      <c r="O1078" s="2">
        <f t="shared" si="328"/>
        <v>5000</v>
      </c>
      <c r="P1078" s="2">
        <f t="shared" si="335"/>
        <v>5000</v>
      </c>
      <c r="Q1078" s="2">
        <f t="shared" si="336"/>
        <v>1110000</v>
      </c>
      <c r="R1078" s="2" t="str">
        <f t="shared" si="337"/>
        <v>kai</v>
      </c>
      <c r="S1078" s="2" t="str">
        <f t="shared" si="338"/>
        <v>kai</v>
      </c>
      <c r="T1078" s="2" t="str">
        <f t="shared" si="339"/>
        <v>kai</v>
      </c>
      <c r="U1078" s="2" t="str">
        <f t="shared" si="340"/>
        <v/>
      </c>
      <c r="V1078" s="2" t="str">
        <f t="shared" si="341"/>
        <v/>
      </c>
      <c r="W1078" s="2">
        <f t="shared" si="342"/>
        <v>88.8</v>
      </c>
      <c r="X1078" s="2" t="str">
        <f t="shared" si="343"/>
        <v/>
      </c>
      <c r="Y1078" s="6">
        <f t="shared" si="344"/>
        <v>1115000</v>
      </c>
      <c r="Z1078" s="6">
        <f t="shared" si="345"/>
        <v>0</v>
      </c>
      <c r="AA1078" s="4">
        <f>SUM(P1078:$P$1480)+$Z$25</f>
        <v>1075000</v>
      </c>
      <c r="AB1078" s="4">
        <f>SUM(V1078:$W$1480)</f>
        <v>212617.60000000001</v>
      </c>
      <c r="AC1078" s="4">
        <f t="shared" si="346"/>
        <v>-40000</v>
      </c>
    </row>
    <row r="1079" spans="1:29" x14ac:dyDescent="0.15">
      <c r="A1079" s="22">
        <v>5</v>
      </c>
      <c r="B1079" s="1">
        <v>41541</v>
      </c>
      <c r="C1079" s="3">
        <v>221</v>
      </c>
      <c r="D1079">
        <v>223</v>
      </c>
      <c r="E1079">
        <v>221</v>
      </c>
      <c r="F1079">
        <v>222</v>
      </c>
      <c r="G1079">
        <v>71734100</v>
      </c>
      <c r="H1079" s="2">
        <f t="shared" si="329"/>
        <v>15924970200</v>
      </c>
      <c r="I1079">
        <f t="shared" si="330"/>
        <v>-1</v>
      </c>
      <c r="J1079" t="str">
        <f t="shared" si="331"/>
        <v/>
      </c>
      <c r="L1079">
        <f t="shared" si="332"/>
        <v>-1</v>
      </c>
      <c r="M1079">
        <f t="shared" si="333"/>
        <v>-1</v>
      </c>
      <c r="N1079">
        <f t="shared" si="334"/>
        <v>1</v>
      </c>
      <c r="O1079" s="2">
        <f t="shared" si="328"/>
        <v>5000</v>
      </c>
      <c r="P1079" s="2">
        <f t="shared" si="335"/>
        <v>-5000</v>
      </c>
      <c r="Q1079" s="2">
        <f t="shared" si="336"/>
        <v>1115000</v>
      </c>
      <c r="R1079" s="2" t="str">
        <f t="shared" si="337"/>
        <v>kai</v>
      </c>
      <c r="S1079" s="2" t="str">
        <f t="shared" si="338"/>
        <v>uri</v>
      </c>
      <c r="T1079" s="2" t="str">
        <f t="shared" si="339"/>
        <v>kai</v>
      </c>
      <c r="U1079" s="2" t="str">
        <f t="shared" si="340"/>
        <v/>
      </c>
      <c r="V1079" s="2" t="str">
        <f t="shared" si="341"/>
        <v/>
      </c>
      <c r="W1079" s="2">
        <f t="shared" si="342"/>
        <v>89.2</v>
      </c>
      <c r="X1079" s="2" t="str">
        <f t="shared" si="343"/>
        <v/>
      </c>
      <c r="Y1079" s="6">
        <f t="shared" si="344"/>
        <v>1110000</v>
      </c>
      <c r="Z1079" s="6">
        <f t="shared" si="345"/>
        <v>0</v>
      </c>
      <c r="AA1079" s="4">
        <f>SUM(P1079:$P$1480)+$Z$25</f>
        <v>1070000</v>
      </c>
      <c r="AB1079" s="4">
        <f>SUM(V1079:$W$1480)</f>
        <v>212528.80000000002</v>
      </c>
      <c r="AC1079" s="4">
        <f t="shared" si="346"/>
        <v>-40000</v>
      </c>
    </row>
    <row r="1080" spans="1:29" x14ac:dyDescent="0.15">
      <c r="A1080" s="22">
        <v>5</v>
      </c>
      <c r="B1080" s="1">
        <v>41537</v>
      </c>
      <c r="C1080" s="3">
        <v>222</v>
      </c>
      <c r="D1080">
        <v>224</v>
      </c>
      <c r="E1080">
        <v>221</v>
      </c>
      <c r="F1080">
        <v>223</v>
      </c>
      <c r="G1080">
        <v>205043600</v>
      </c>
      <c r="H1080" s="2">
        <f t="shared" si="329"/>
        <v>45724722800</v>
      </c>
      <c r="I1080">
        <f t="shared" si="330"/>
        <v>1</v>
      </c>
      <c r="J1080" t="str">
        <f t="shared" si="331"/>
        <v>高値超、安値超</v>
      </c>
      <c r="L1080">
        <f t="shared" si="332"/>
        <v>1</v>
      </c>
      <c r="M1080">
        <f t="shared" si="333"/>
        <v>1</v>
      </c>
      <c r="N1080">
        <f t="shared" si="334"/>
        <v>-1</v>
      </c>
      <c r="O1080" s="2">
        <f t="shared" si="328"/>
        <v>5000</v>
      </c>
      <c r="P1080" s="2">
        <f t="shared" si="335"/>
        <v>5000</v>
      </c>
      <c r="Q1080" s="2">
        <f t="shared" si="336"/>
        <v>1110000</v>
      </c>
      <c r="R1080" s="2" t="str">
        <f t="shared" si="337"/>
        <v>kai</v>
      </c>
      <c r="S1080" s="2" t="str">
        <f t="shared" si="338"/>
        <v>uri</v>
      </c>
      <c r="T1080" s="2" t="str">
        <f t="shared" si="339"/>
        <v>kai</v>
      </c>
      <c r="U1080" s="2" t="str">
        <f t="shared" si="340"/>
        <v/>
      </c>
      <c r="V1080" s="2" t="str">
        <f t="shared" si="341"/>
        <v/>
      </c>
      <c r="W1080" s="2">
        <f t="shared" si="342"/>
        <v>88.8</v>
      </c>
      <c r="X1080" s="2" t="str">
        <f t="shared" si="343"/>
        <v/>
      </c>
      <c r="Y1080" s="6">
        <f t="shared" si="344"/>
        <v>1115000</v>
      </c>
      <c r="Z1080" s="6">
        <f t="shared" si="345"/>
        <v>0</v>
      </c>
      <c r="AA1080" s="4">
        <f>SUM(P1080:$P$1480)+$Z$25</f>
        <v>1075000</v>
      </c>
      <c r="AB1080" s="4">
        <f>SUM(V1080:$W$1480)</f>
        <v>212439.6</v>
      </c>
      <c r="AC1080" s="4">
        <f t="shared" si="346"/>
        <v>-40000</v>
      </c>
    </row>
    <row r="1081" spans="1:29" x14ac:dyDescent="0.15">
      <c r="A1081" s="22">
        <v>5</v>
      </c>
      <c r="B1081" s="1">
        <v>41536</v>
      </c>
      <c r="C1081" s="3">
        <v>221</v>
      </c>
      <c r="D1081">
        <v>222</v>
      </c>
      <c r="E1081">
        <v>218</v>
      </c>
      <c r="F1081">
        <v>222</v>
      </c>
      <c r="G1081">
        <v>228960100</v>
      </c>
      <c r="H1081" s="2">
        <f t="shared" si="329"/>
        <v>50829142200</v>
      </c>
      <c r="I1081">
        <f t="shared" si="330"/>
        <v>3</v>
      </c>
      <c r="J1081" t="str">
        <f t="shared" si="331"/>
        <v>高値超、安値超</v>
      </c>
      <c r="L1081">
        <f t="shared" si="332"/>
        <v>3</v>
      </c>
      <c r="M1081">
        <f t="shared" si="333"/>
        <v>3</v>
      </c>
      <c r="N1081">
        <f t="shared" si="334"/>
        <v>3</v>
      </c>
      <c r="O1081" s="2">
        <f t="shared" si="328"/>
        <v>5000</v>
      </c>
      <c r="P1081" s="2">
        <f t="shared" si="335"/>
        <v>15000</v>
      </c>
      <c r="Q1081" s="2">
        <f t="shared" si="336"/>
        <v>1095000</v>
      </c>
      <c r="R1081" s="2" t="str">
        <f t="shared" si="337"/>
        <v>kai</v>
      </c>
      <c r="S1081" s="2" t="str">
        <f t="shared" si="338"/>
        <v>kai</v>
      </c>
      <c r="T1081" s="2" t="str">
        <f t="shared" si="339"/>
        <v>kai</v>
      </c>
      <c r="U1081" s="2" t="str">
        <f t="shared" si="340"/>
        <v/>
      </c>
      <c r="V1081" s="2" t="str">
        <f t="shared" si="341"/>
        <v/>
      </c>
      <c r="W1081" s="2">
        <f t="shared" si="342"/>
        <v>87.6</v>
      </c>
      <c r="X1081" s="2" t="str">
        <f t="shared" si="343"/>
        <v/>
      </c>
      <c r="Y1081" s="6">
        <f t="shared" si="344"/>
        <v>1110000</v>
      </c>
      <c r="Z1081" s="6">
        <f t="shared" si="345"/>
        <v>0</v>
      </c>
      <c r="AA1081" s="4">
        <f>SUM(P1081:$P$1480)+$Z$25</f>
        <v>1070000</v>
      </c>
      <c r="AB1081" s="4">
        <f>SUM(V1081:$W$1480)</f>
        <v>212350.80000000002</v>
      </c>
      <c r="AC1081" s="4">
        <f t="shared" si="346"/>
        <v>-40000</v>
      </c>
    </row>
    <row r="1082" spans="1:29" x14ac:dyDescent="0.15">
      <c r="A1082" s="22">
        <v>5</v>
      </c>
      <c r="B1082" s="1">
        <v>41535</v>
      </c>
      <c r="C1082" s="3">
        <v>216</v>
      </c>
      <c r="D1082">
        <v>221</v>
      </c>
      <c r="E1082">
        <v>215</v>
      </c>
      <c r="F1082">
        <v>219</v>
      </c>
      <c r="G1082">
        <v>241319200</v>
      </c>
      <c r="H1082" s="2">
        <f t="shared" si="329"/>
        <v>52848904800</v>
      </c>
      <c r="I1082">
        <f t="shared" si="330"/>
        <v>4</v>
      </c>
      <c r="J1082" t="str">
        <f t="shared" si="331"/>
        <v/>
      </c>
      <c r="L1082">
        <f t="shared" si="332"/>
        <v>4</v>
      </c>
      <c r="M1082">
        <f t="shared" si="333"/>
        <v>4</v>
      </c>
      <c r="N1082">
        <f t="shared" si="334"/>
        <v>4</v>
      </c>
      <c r="O1082" s="2">
        <f t="shared" si="328"/>
        <v>5000</v>
      </c>
      <c r="P1082" s="2">
        <f t="shared" si="335"/>
        <v>20000</v>
      </c>
      <c r="Q1082" s="2">
        <f t="shared" si="336"/>
        <v>1075000</v>
      </c>
      <c r="R1082" s="2" t="str">
        <f t="shared" si="337"/>
        <v>kai</v>
      </c>
      <c r="S1082" s="2" t="str">
        <f t="shared" si="338"/>
        <v>kai</v>
      </c>
      <c r="T1082" s="2" t="str">
        <f t="shared" si="339"/>
        <v>kai</v>
      </c>
      <c r="U1082" s="2" t="str">
        <f t="shared" si="340"/>
        <v/>
      </c>
      <c r="V1082" s="2" t="str">
        <f t="shared" si="341"/>
        <v/>
      </c>
      <c r="W1082" s="2">
        <f t="shared" si="342"/>
        <v>86</v>
      </c>
      <c r="X1082" s="2" t="str">
        <f t="shared" si="343"/>
        <v/>
      </c>
      <c r="Y1082" s="6">
        <f t="shared" si="344"/>
        <v>1095000</v>
      </c>
      <c r="Z1082" s="6">
        <f t="shared" si="345"/>
        <v>0</v>
      </c>
      <c r="AA1082" s="4">
        <f>SUM(P1082:$P$1480)+$Z$25</f>
        <v>1055000</v>
      </c>
      <c r="AB1082" s="4">
        <f>SUM(V1082:$W$1480)</f>
        <v>212263.19999999998</v>
      </c>
      <c r="AC1082" s="4">
        <f t="shared" si="346"/>
        <v>-40000</v>
      </c>
    </row>
    <row r="1083" spans="1:29" x14ac:dyDescent="0.15">
      <c r="A1083" s="22">
        <v>5</v>
      </c>
      <c r="B1083" s="1">
        <v>41534</v>
      </c>
      <c r="C1083" s="3">
        <v>216</v>
      </c>
      <c r="D1083">
        <v>217</v>
      </c>
      <c r="E1083">
        <v>215</v>
      </c>
      <c r="F1083">
        <v>215</v>
      </c>
      <c r="G1083">
        <v>94557300</v>
      </c>
      <c r="H1083" s="2">
        <f t="shared" si="329"/>
        <v>20329819500</v>
      </c>
      <c r="I1083">
        <f t="shared" si="330"/>
        <v>0</v>
      </c>
      <c r="J1083" t="str">
        <f t="shared" si="331"/>
        <v/>
      </c>
      <c r="L1083">
        <f t="shared" si="332"/>
        <v>0</v>
      </c>
      <c r="M1083">
        <f t="shared" si="333"/>
        <v>0</v>
      </c>
      <c r="N1083">
        <f t="shared" si="334"/>
        <v>0</v>
      </c>
      <c r="O1083" s="2">
        <f t="shared" si="328"/>
        <v>5000</v>
      </c>
      <c r="P1083" s="2">
        <f t="shared" si="335"/>
        <v>0</v>
      </c>
      <c r="Q1083" s="2">
        <f t="shared" si="336"/>
        <v>1075000</v>
      </c>
      <c r="R1083" s="2" t="str">
        <f t="shared" si="337"/>
        <v>kai</v>
      </c>
      <c r="S1083" s="2" t="str">
        <f t="shared" si="338"/>
        <v>kai</v>
      </c>
      <c r="T1083" s="2" t="str">
        <f t="shared" si="339"/>
        <v>kai</v>
      </c>
      <c r="U1083" s="2" t="str">
        <f t="shared" si="340"/>
        <v/>
      </c>
      <c r="V1083" s="2" t="str">
        <f t="shared" si="341"/>
        <v/>
      </c>
      <c r="W1083" s="2">
        <f t="shared" si="342"/>
        <v>86</v>
      </c>
      <c r="X1083" s="2" t="str">
        <f t="shared" si="343"/>
        <v/>
      </c>
      <c r="Y1083" s="6">
        <f t="shared" si="344"/>
        <v>1075000</v>
      </c>
      <c r="Z1083" s="6">
        <f t="shared" si="345"/>
        <v>0</v>
      </c>
      <c r="AA1083" s="4">
        <f>SUM(P1083:$P$1480)+$Z$25</f>
        <v>1035000</v>
      </c>
      <c r="AB1083" s="4">
        <f>SUM(V1083:$W$1480)</f>
        <v>212177.19999999998</v>
      </c>
      <c r="AC1083" s="4">
        <f t="shared" si="346"/>
        <v>-40000</v>
      </c>
    </row>
    <row r="1084" spans="1:29" x14ac:dyDescent="0.15">
      <c r="A1084" s="22">
        <v>5</v>
      </c>
      <c r="B1084" s="1">
        <v>41530</v>
      </c>
      <c r="C1084" s="3">
        <v>215</v>
      </c>
      <c r="D1084">
        <v>217</v>
      </c>
      <c r="E1084">
        <v>213</v>
      </c>
      <c r="F1084">
        <v>215</v>
      </c>
      <c r="G1084">
        <v>165513300</v>
      </c>
      <c r="H1084" s="2">
        <f t="shared" si="329"/>
        <v>35585359500</v>
      </c>
      <c r="I1084">
        <f t="shared" si="330"/>
        <v>0</v>
      </c>
      <c r="J1084" t="str">
        <f t="shared" si="331"/>
        <v/>
      </c>
      <c r="L1084">
        <f t="shared" si="332"/>
        <v>0</v>
      </c>
      <c r="M1084">
        <f t="shared" si="333"/>
        <v>0</v>
      </c>
      <c r="N1084">
        <f t="shared" si="334"/>
        <v>0</v>
      </c>
      <c r="O1084" s="2">
        <f t="shared" si="328"/>
        <v>5000</v>
      </c>
      <c r="P1084" s="2">
        <f t="shared" si="335"/>
        <v>0</v>
      </c>
      <c r="Q1084" s="2">
        <f t="shared" si="336"/>
        <v>1075000</v>
      </c>
      <c r="R1084" s="2" t="str">
        <f t="shared" si="337"/>
        <v>kai</v>
      </c>
      <c r="S1084" s="2" t="str">
        <f t="shared" si="338"/>
        <v>kai</v>
      </c>
      <c r="T1084" s="2" t="str">
        <f t="shared" si="339"/>
        <v>kai</v>
      </c>
      <c r="U1084" s="2" t="str">
        <f t="shared" si="340"/>
        <v/>
      </c>
      <c r="V1084" s="2" t="str">
        <f t="shared" si="341"/>
        <v/>
      </c>
      <c r="W1084" s="2">
        <f t="shared" si="342"/>
        <v>86</v>
      </c>
      <c r="X1084" s="2" t="str">
        <f t="shared" si="343"/>
        <v/>
      </c>
      <c r="Y1084" s="6">
        <f t="shared" si="344"/>
        <v>1075000</v>
      </c>
      <c r="Z1084" s="6">
        <f t="shared" si="345"/>
        <v>0</v>
      </c>
      <c r="AA1084" s="4">
        <f>SUM(P1084:$P$1480)+$Z$25</f>
        <v>1035000</v>
      </c>
      <c r="AB1084" s="4">
        <f>SUM(V1084:$W$1480)</f>
        <v>212091.19999999998</v>
      </c>
      <c r="AC1084" s="4">
        <f t="shared" si="346"/>
        <v>-40000</v>
      </c>
    </row>
    <row r="1085" spans="1:29" x14ac:dyDescent="0.15">
      <c r="A1085" s="22">
        <v>5</v>
      </c>
      <c r="B1085" s="1">
        <v>41529</v>
      </c>
      <c r="C1085" s="3">
        <v>214</v>
      </c>
      <c r="D1085">
        <v>215</v>
      </c>
      <c r="E1085">
        <v>213</v>
      </c>
      <c r="F1085">
        <v>215</v>
      </c>
      <c r="G1085">
        <v>66001500</v>
      </c>
      <c r="H1085" s="2">
        <f t="shared" si="329"/>
        <v>14190322500</v>
      </c>
      <c r="I1085">
        <f t="shared" si="330"/>
        <v>1</v>
      </c>
      <c r="J1085" t="str">
        <f t="shared" si="331"/>
        <v/>
      </c>
      <c r="L1085">
        <f t="shared" si="332"/>
        <v>1</v>
      </c>
      <c r="M1085">
        <f t="shared" si="333"/>
        <v>1</v>
      </c>
      <c r="N1085">
        <f t="shared" si="334"/>
        <v>1</v>
      </c>
      <c r="O1085" s="2">
        <f t="shared" si="328"/>
        <v>5000</v>
      </c>
      <c r="P1085" s="2">
        <f t="shared" si="335"/>
        <v>5000</v>
      </c>
      <c r="Q1085" s="2">
        <f t="shared" si="336"/>
        <v>1070000</v>
      </c>
      <c r="R1085" s="2" t="str">
        <f t="shared" si="337"/>
        <v>kai</v>
      </c>
      <c r="S1085" s="2" t="str">
        <f t="shared" si="338"/>
        <v>kai</v>
      </c>
      <c r="T1085" s="2" t="str">
        <f t="shared" si="339"/>
        <v>kai</v>
      </c>
      <c r="U1085" s="2" t="str">
        <f t="shared" si="340"/>
        <v/>
      </c>
      <c r="V1085" s="2" t="str">
        <f t="shared" si="341"/>
        <v/>
      </c>
      <c r="W1085" s="2">
        <f t="shared" si="342"/>
        <v>85.6</v>
      </c>
      <c r="X1085" s="2" t="str">
        <f t="shared" si="343"/>
        <v/>
      </c>
      <c r="Y1085" s="6">
        <f t="shared" si="344"/>
        <v>1075000</v>
      </c>
      <c r="Z1085" s="6">
        <f t="shared" si="345"/>
        <v>0</v>
      </c>
      <c r="AA1085" s="4">
        <f>SUM(P1085:$P$1480)+$Z$25</f>
        <v>1035000</v>
      </c>
      <c r="AB1085" s="4">
        <f>SUM(V1085:$W$1480)</f>
        <v>212005.19999999998</v>
      </c>
      <c r="AC1085" s="4">
        <f t="shared" si="346"/>
        <v>-40000</v>
      </c>
    </row>
    <row r="1086" spans="1:29" x14ac:dyDescent="0.15">
      <c r="A1086" s="22">
        <v>5</v>
      </c>
      <c r="B1086" s="1">
        <v>41528</v>
      </c>
      <c r="C1086" s="3">
        <v>217</v>
      </c>
      <c r="D1086">
        <v>217</v>
      </c>
      <c r="E1086">
        <v>213</v>
      </c>
      <c r="F1086">
        <v>214</v>
      </c>
      <c r="G1086">
        <v>142294700</v>
      </c>
      <c r="H1086" s="2">
        <f t="shared" si="329"/>
        <v>30451065800</v>
      </c>
      <c r="I1086">
        <f t="shared" si="330"/>
        <v>-1</v>
      </c>
      <c r="J1086" t="str">
        <f t="shared" si="331"/>
        <v/>
      </c>
      <c r="L1086">
        <f t="shared" si="332"/>
        <v>-1</v>
      </c>
      <c r="M1086">
        <f t="shared" si="333"/>
        <v>-1</v>
      </c>
      <c r="N1086">
        <f t="shared" si="334"/>
        <v>1</v>
      </c>
      <c r="O1086" s="2">
        <f t="shared" si="328"/>
        <v>5000</v>
      </c>
      <c r="P1086" s="2">
        <f t="shared" si="335"/>
        <v>-5000</v>
      </c>
      <c r="Q1086" s="2">
        <f t="shared" si="336"/>
        <v>1075000</v>
      </c>
      <c r="R1086" s="2" t="str">
        <f t="shared" si="337"/>
        <v>kai</v>
      </c>
      <c r="S1086" s="2" t="str">
        <f t="shared" si="338"/>
        <v>uri</v>
      </c>
      <c r="T1086" s="2" t="str">
        <f t="shared" si="339"/>
        <v>kai</v>
      </c>
      <c r="U1086" s="2" t="str">
        <f t="shared" si="340"/>
        <v/>
      </c>
      <c r="V1086" s="2" t="str">
        <f t="shared" si="341"/>
        <v/>
      </c>
      <c r="W1086" s="2">
        <f t="shared" si="342"/>
        <v>86</v>
      </c>
      <c r="X1086" s="2" t="str">
        <f t="shared" si="343"/>
        <v/>
      </c>
      <c r="Y1086" s="6">
        <f t="shared" si="344"/>
        <v>1070000</v>
      </c>
      <c r="Z1086" s="6">
        <f t="shared" si="345"/>
        <v>0</v>
      </c>
      <c r="AA1086" s="4">
        <f>SUM(P1086:$P$1480)+$Z$25</f>
        <v>1030000</v>
      </c>
      <c r="AB1086" s="4">
        <f>SUM(V1086:$W$1480)</f>
        <v>211919.59999999995</v>
      </c>
      <c r="AC1086" s="4">
        <f t="shared" si="346"/>
        <v>-40000</v>
      </c>
    </row>
    <row r="1087" spans="1:29" x14ac:dyDescent="0.15">
      <c r="A1087" s="22">
        <v>5</v>
      </c>
      <c r="B1087" s="1">
        <v>41527</v>
      </c>
      <c r="C1087" s="3">
        <v>213</v>
      </c>
      <c r="D1087">
        <v>217</v>
      </c>
      <c r="E1087">
        <v>212</v>
      </c>
      <c r="F1087">
        <v>215</v>
      </c>
      <c r="G1087">
        <v>186714800</v>
      </c>
      <c r="H1087" s="2">
        <f t="shared" si="329"/>
        <v>40143682000</v>
      </c>
      <c r="I1087">
        <f t="shared" si="330"/>
        <v>3</v>
      </c>
      <c r="J1087" t="str">
        <f t="shared" si="331"/>
        <v>高値超、安値超</v>
      </c>
      <c r="L1087">
        <f t="shared" si="332"/>
        <v>3</v>
      </c>
      <c r="M1087">
        <f t="shared" si="333"/>
        <v>3</v>
      </c>
      <c r="N1087">
        <f t="shared" si="334"/>
        <v>-3</v>
      </c>
      <c r="O1087" s="2">
        <f t="shared" si="328"/>
        <v>5000</v>
      </c>
      <c r="P1087" s="2">
        <f t="shared" si="335"/>
        <v>15000</v>
      </c>
      <c r="Q1087" s="2">
        <f t="shared" si="336"/>
        <v>1060000</v>
      </c>
      <c r="R1087" s="2" t="str">
        <f t="shared" si="337"/>
        <v>kai</v>
      </c>
      <c r="S1087" s="2" t="str">
        <f t="shared" si="338"/>
        <v>uri</v>
      </c>
      <c r="T1087" s="2" t="str">
        <f t="shared" si="339"/>
        <v>kai</v>
      </c>
      <c r="U1087" s="2">
        <f t="shared" si="340"/>
        <v>1060000</v>
      </c>
      <c r="V1087" s="2">
        <f t="shared" si="341"/>
        <v>1512</v>
      </c>
      <c r="W1087" s="2">
        <f t="shared" si="342"/>
        <v>169.6</v>
      </c>
      <c r="X1087" s="2" t="str">
        <f t="shared" si="343"/>
        <v/>
      </c>
      <c r="Y1087" s="6">
        <f t="shared" si="344"/>
        <v>1075000</v>
      </c>
      <c r="Z1087" s="6">
        <f t="shared" si="345"/>
        <v>0</v>
      </c>
      <c r="AA1087" s="4">
        <f>SUM(P1087:$P$1480)+$Z$25</f>
        <v>1035000</v>
      </c>
      <c r="AB1087" s="4">
        <f>SUM(V1087:$W$1480)</f>
        <v>211833.59999999995</v>
      </c>
      <c r="AC1087" s="4">
        <f t="shared" si="346"/>
        <v>-40000</v>
      </c>
    </row>
    <row r="1088" spans="1:29" x14ac:dyDescent="0.15">
      <c r="A1088" s="22">
        <v>5</v>
      </c>
      <c r="B1088" s="1">
        <v>41526</v>
      </c>
      <c r="C1088" s="3">
        <v>215</v>
      </c>
      <c r="D1088">
        <v>216</v>
      </c>
      <c r="E1088">
        <v>210</v>
      </c>
      <c r="F1088">
        <v>212</v>
      </c>
      <c r="G1088">
        <v>168086700</v>
      </c>
      <c r="H1088" s="2">
        <f t="shared" si="329"/>
        <v>35634380400</v>
      </c>
      <c r="I1088">
        <f t="shared" si="330"/>
        <v>3</v>
      </c>
      <c r="J1088" t="str">
        <f t="shared" si="331"/>
        <v>高値超、安値超</v>
      </c>
      <c r="L1088">
        <f t="shared" si="332"/>
        <v>-3</v>
      </c>
      <c r="M1088">
        <f t="shared" si="333"/>
        <v>-3</v>
      </c>
      <c r="N1088">
        <f t="shared" si="334"/>
        <v>3</v>
      </c>
      <c r="O1088" s="2">
        <f t="shared" si="328"/>
        <v>5000</v>
      </c>
      <c r="P1088" s="2">
        <f t="shared" si="335"/>
        <v>-15000</v>
      </c>
      <c r="Q1088" s="2">
        <f t="shared" si="336"/>
        <v>1045000</v>
      </c>
      <c r="R1088" s="2" t="str">
        <f t="shared" si="337"/>
        <v>uri</v>
      </c>
      <c r="S1088" s="2" t="str">
        <f t="shared" si="338"/>
        <v>kai</v>
      </c>
      <c r="T1088" s="2" t="str">
        <f t="shared" si="339"/>
        <v>uri</v>
      </c>
      <c r="U1088" s="2">
        <f t="shared" si="340"/>
        <v>1045000</v>
      </c>
      <c r="V1088" s="2">
        <f t="shared" si="341"/>
        <v>1512</v>
      </c>
      <c r="W1088" s="2" t="str">
        <f t="shared" si="342"/>
        <v/>
      </c>
      <c r="X1088" s="2">
        <f t="shared" si="343"/>
        <v>167.2</v>
      </c>
      <c r="Y1088" s="6">
        <f t="shared" si="344"/>
        <v>1060000</v>
      </c>
      <c r="Z1088" s="6">
        <f t="shared" si="345"/>
        <v>0</v>
      </c>
      <c r="AA1088" s="4">
        <f>SUM(P1088:$P$1480)+$Z$25</f>
        <v>1020000</v>
      </c>
      <c r="AB1088" s="4">
        <f>SUM(V1088:$W$1480)</f>
        <v>210151.99999999994</v>
      </c>
      <c r="AC1088" s="4">
        <f t="shared" si="346"/>
        <v>-40000</v>
      </c>
    </row>
    <row r="1089" spans="1:29" x14ac:dyDescent="0.15">
      <c r="A1089" s="22">
        <v>5</v>
      </c>
      <c r="B1089" s="1">
        <v>41523</v>
      </c>
      <c r="C1089" s="3">
        <v>209</v>
      </c>
      <c r="D1089">
        <v>211</v>
      </c>
      <c r="E1089">
        <v>207</v>
      </c>
      <c r="F1089">
        <v>209</v>
      </c>
      <c r="G1089">
        <v>91480400</v>
      </c>
      <c r="H1089" s="2">
        <f t="shared" si="329"/>
        <v>19119403600</v>
      </c>
      <c r="I1089">
        <f t="shared" si="330"/>
        <v>-1</v>
      </c>
      <c r="J1089" t="str">
        <f t="shared" si="331"/>
        <v>高値割、安値割</v>
      </c>
      <c r="L1089">
        <f t="shared" si="332"/>
        <v>-1</v>
      </c>
      <c r="M1089">
        <f t="shared" si="333"/>
        <v>-1</v>
      </c>
      <c r="N1089">
        <f t="shared" si="334"/>
        <v>1</v>
      </c>
      <c r="O1089" s="2">
        <f t="shared" si="328"/>
        <v>5000</v>
      </c>
      <c r="P1089" s="2">
        <f t="shared" si="335"/>
        <v>-5000</v>
      </c>
      <c r="Q1089" s="2">
        <f t="shared" si="336"/>
        <v>1050000</v>
      </c>
      <c r="R1089" s="2" t="str">
        <f t="shared" si="337"/>
        <v>kai</v>
      </c>
      <c r="S1089" s="2" t="str">
        <f t="shared" si="338"/>
        <v>uri</v>
      </c>
      <c r="T1089" s="2" t="str">
        <f t="shared" si="339"/>
        <v>kai</v>
      </c>
      <c r="U1089" s="2" t="str">
        <f t="shared" si="340"/>
        <v/>
      </c>
      <c r="V1089" s="2" t="str">
        <f t="shared" si="341"/>
        <v/>
      </c>
      <c r="W1089" s="2">
        <f t="shared" si="342"/>
        <v>84</v>
      </c>
      <c r="X1089" s="2" t="str">
        <f t="shared" si="343"/>
        <v/>
      </c>
      <c r="Y1089" s="6">
        <f t="shared" si="344"/>
        <v>1045000</v>
      </c>
      <c r="Z1089" s="6">
        <f t="shared" si="345"/>
        <v>0</v>
      </c>
      <c r="AA1089" s="4">
        <f>SUM(P1089:$P$1480)+$Z$25</f>
        <v>1035000</v>
      </c>
      <c r="AB1089" s="4">
        <f>SUM(V1089:$W$1480)</f>
        <v>208639.99999999997</v>
      </c>
      <c r="AC1089" s="4">
        <f t="shared" si="346"/>
        <v>-10000</v>
      </c>
    </row>
    <row r="1090" spans="1:29" x14ac:dyDescent="0.15">
      <c r="A1090" s="22">
        <v>5</v>
      </c>
      <c r="B1090" s="1">
        <v>41522</v>
      </c>
      <c r="C1090" s="3">
        <v>213</v>
      </c>
      <c r="D1090">
        <v>213</v>
      </c>
      <c r="E1090">
        <v>209</v>
      </c>
      <c r="F1090">
        <v>210</v>
      </c>
      <c r="G1090">
        <v>123970100</v>
      </c>
      <c r="H1090" s="2">
        <f t="shared" si="329"/>
        <v>26033721000</v>
      </c>
      <c r="I1090">
        <f t="shared" si="330"/>
        <v>-2</v>
      </c>
      <c r="J1090" t="str">
        <f t="shared" si="331"/>
        <v>高値超、安値超</v>
      </c>
      <c r="L1090">
        <f t="shared" si="332"/>
        <v>-2</v>
      </c>
      <c r="M1090">
        <f t="shared" si="333"/>
        <v>-2</v>
      </c>
      <c r="N1090">
        <f t="shared" si="334"/>
        <v>2</v>
      </c>
      <c r="O1090" s="2">
        <f t="shared" si="328"/>
        <v>5000</v>
      </c>
      <c r="P1090" s="2">
        <f t="shared" si="335"/>
        <v>-10000</v>
      </c>
      <c r="Q1090" s="2">
        <f t="shared" si="336"/>
        <v>1060000</v>
      </c>
      <c r="R1090" s="2" t="str">
        <f t="shared" si="337"/>
        <v>kai</v>
      </c>
      <c r="S1090" s="2" t="str">
        <f t="shared" si="338"/>
        <v>uri</v>
      </c>
      <c r="T1090" s="2" t="str">
        <f t="shared" si="339"/>
        <v>kai</v>
      </c>
      <c r="U1090" s="2" t="str">
        <f t="shared" si="340"/>
        <v/>
      </c>
      <c r="V1090" s="2" t="str">
        <f t="shared" si="341"/>
        <v/>
      </c>
      <c r="W1090" s="2">
        <f t="shared" si="342"/>
        <v>84.8</v>
      </c>
      <c r="X1090" s="2" t="str">
        <f t="shared" si="343"/>
        <v/>
      </c>
      <c r="Y1090" s="6">
        <f t="shared" si="344"/>
        <v>1050000</v>
      </c>
      <c r="Z1090" s="6">
        <f t="shared" si="345"/>
        <v>0</v>
      </c>
      <c r="AA1090" s="4">
        <f>SUM(P1090:$P$1480)+$Z$25</f>
        <v>1040000</v>
      </c>
      <c r="AB1090" s="4">
        <f>SUM(V1090:$W$1480)</f>
        <v>208555.99999999997</v>
      </c>
      <c r="AC1090" s="4">
        <f t="shared" si="346"/>
        <v>-10000</v>
      </c>
    </row>
    <row r="1091" spans="1:29" x14ac:dyDescent="0.15">
      <c r="A1091" s="22">
        <v>5</v>
      </c>
      <c r="B1091" s="1">
        <v>41521</v>
      </c>
      <c r="C1091" s="3">
        <v>207</v>
      </c>
      <c r="D1091">
        <v>212</v>
      </c>
      <c r="E1091">
        <v>206</v>
      </c>
      <c r="F1091">
        <v>212</v>
      </c>
      <c r="G1091">
        <v>112744900</v>
      </c>
      <c r="H1091" s="2">
        <f t="shared" si="329"/>
        <v>23901918800</v>
      </c>
      <c r="I1091">
        <f t="shared" si="330"/>
        <v>4</v>
      </c>
      <c r="J1091" t="str">
        <f t="shared" si="331"/>
        <v>高値超、安値超</v>
      </c>
      <c r="L1091">
        <f t="shared" si="332"/>
        <v>4</v>
      </c>
      <c r="M1091">
        <f t="shared" si="333"/>
        <v>4</v>
      </c>
      <c r="N1091">
        <f t="shared" si="334"/>
        <v>-4</v>
      </c>
      <c r="O1091" s="2">
        <f t="shared" si="328"/>
        <v>5000</v>
      </c>
      <c r="P1091" s="2">
        <f t="shared" si="335"/>
        <v>20000</v>
      </c>
      <c r="Q1091" s="2">
        <f t="shared" si="336"/>
        <v>1040000</v>
      </c>
      <c r="R1091" s="2" t="str">
        <f t="shared" si="337"/>
        <v>kai</v>
      </c>
      <c r="S1091" s="2" t="str">
        <f t="shared" si="338"/>
        <v>uri</v>
      </c>
      <c r="T1091" s="2" t="str">
        <f t="shared" si="339"/>
        <v>kai</v>
      </c>
      <c r="U1091" s="2" t="str">
        <f t="shared" si="340"/>
        <v/>
      </c>
      <c r="V1091" s="2" t="str">
        <f t="shared" si="341"/>
        <v/>
      </c>
      <c r="W1091" s="2">
        <f t="shared" si="342"/>
        <v>83.2</v>
      </c>
      <c r="X1091" s="2" t="str">
        <f t="shared" si="343"/>
        <v/>
      </c>
      <c r="Y1091" s="6">
        <f t="shared" si="344"/>
        <v>1060000</v>
      </c>
      <c r="Z1091" s="6">
        <f t="shared" si="345"/>
        <v>0</v>
      </c>
      <c r="AA1091" s="4">
        <f>SUM(P1091:$P$1480)+$Z$25</f>
        <v>1050000</v>
      </c>
      <c r="AB1091" s="4">
        <f>SUM(V1091:$W$1480)</f>
        <v>208471.19999999995</v>
      </c>
      <c r="AC1091" s="4">
        <f t="shared" si="346"/>
        <v>-10000</v>
      </c>
    </row>
    <row r="1092" spans="1:29" x14ac:dyDescent="0.15">
      <c r="A1092" s="22">
        <v>5</v>
      </c>
      <c r="B1092" s="1">
        <v>41520</v>
      </c>
      <c r="C1092" s="3">
        <v>205</v>
      </c>
      <c r="D1092">
        <v>209</v>
      </c>
      <c r="E1092">
        <v>205</v>
      </c>
      <c r="F1092">
        <v>208</v>
      </c>
      <c r="G1092">
        <v>125455800</v>
      </c>
      <c r="H1092" s="2">
        <f t="shared" si="329"/>
        <v>26094806400</v>
      </c>
      <c r="I1092">
        <f t="shared" si="330"/>
        <v>5</v>
      </c>
      <c r="J1092" t="str">
        <f t="shared" si="331"/>
        <v>高値超、安値超</v>
      </c>
      <c r="L1092">
        <f t="shared" si="332"/>
        <v>5</v>
      </c>
      <c r="M1092">
        <f t="shared" si="333"/>
        <v>5</v>
      </c>
      <c r="N1092">
        <f t="shared" si="334"/>
        <v>5</v>
      </c>
      <c r="O1092" s="2">
        <f t="shared" si="328"/>
        <v>5000</v>
      </c>
      <c r="P1092" s="2">
        <f t="shared" si="335"/>
        <v>25000</v>
      </c>
      <c r="Q1092" s="2">
        <f t="shared" si="336"/>
        <v>1015000</v>
      </c>
      <c r="R1092" s="2" t="str">
        <f t="shared" si="337"/>
        <v>kai</v>
      </c>
      <c r="S1092" s="2" t="str">
        <f t="shared" si="338"/>
        <v>kai</v>
      </c>
      <c r="T1092" s="2" t="str">
        <f t="shared" si="339"/>
        <v>kai</v>
      </c>
      <c r="U1092" s="2" t="str">
        <f t="shared" si="340"/>
        <v/>
      </c>
      <c r="V1092" s="2" t="str">
        <f t="shared" si="341"/>
        <v/>
      </c>
      <c r="W1092" s="2">
        <f t="shared" si="342"/>
        <v>81.2</v>
      </c>
      <c r="X1092" s="2" t="str">
        <f t="shared" si="343"/>
        <v/>
      </c>
      <c r="Y1092" s="6">
        <f t="shared" si="344"/>
        <v>1040000</v>
      </c>
      <c r="Z1092" s="6">
        <f t="shared" si="345"/>
        <v>0</v>
      </c>
      <c r="AA1092" s="4">
        <f>SUM(P1092:$P$1480)+$Z$25</f>
        <v>1030000</v>
      </c>
      <c r="AB1092" s="4">
        <f>SUM(V1092:$W$1480)</f>
        <v>208387.99999999997</v>
      </c>
      <c r="AC1092" s="4">
        <f t="shared" si="346"/>
        <v>-10000</v>
      </c>
    </row>
    <row r="1093" spans="1:29" x14ac:dyDescent="0.15">
      <c r="A1093" s="22">
        <v>5</v>
      </c>
      <c r="B1093" s="1">
        <v>41519</v>
      </c>
      <c r="C1093" s="3">
        <v>201</v>
      </c>
      <c r="D1093">
        <v>203</v>
      </c>
      <c r="E1093">
        <v>200</v>
      </c>
      <c r="F1093">
        <v>203</v>
      </c>
      <c r="G1093">
        <v>51222600</v>
      </c>
      <c r="H1093" s="2">
        <f t="shared" si="329"/>
        <v>10398187800</v>
      </c>
      <c r="I1093">
        <f t="shared" si="330"/>
        <v>3</v>
      </c>
      <c r="J1093" t="str">
        <f t="shared" si="331"/>
        <v/>
      </c>
      <c r="L1093">
        <f t="shared" si="332"/>
        <v>3</v>
      </c>
      <c r="M1093">
        <f t="shared" si="333"/>
        <v>3</v>
      </c>
      <c r="N1093">
        <f t="shared" si="334"/>
        <v>3</v>
      </c>
      <c r="O1093" s="2">
        <f t="shared" si="328"/>
        <v>5000</v>
      </c>
      <c r="P1093" s="2">
        <f t="shared" si="335"/>
        <v>15000</v>
      </c>
      <c r="Q1093" s="2">
        <f t="shared" si="336"/>
        <v>1000000</v>
      </c>
      <c r="R1093" s="2" t="str">
        <f t="shared" si="337"/>
        <v>kai</v>
      </c>
      <c r="S1093" s="2" t="str">
        <f t="shared" si="338"/>
        <v>kai</v>
      </c>
      <c r="T1093" s="2" t="str">
        <f t="shared" si="339"/>
        <v>kai</v>
      </c>
      <c r="U1093" s="2" t="str">
        <f t="shared" si="340"/>
        <v/>
      </c>
      <c r="V1093" s="2" t="str">
        <f t="shared" si="341"/>
        <v/>
      </c>
      <c r="W1093" s="2">
        <f t="shared" si="342"/>
        <v>80</v>
      </c>
      <c r="X1093" s="2" t="str">
        <f t="shared" si="343"/>
        <v/>
      </c>
      <c r="Y1093" s="6">
        <f t="shared" si="344"/>
        <v>1015000</v>
      </c>
      <c r="Z1093" s="6">
        <f t="shared" si="345"/>
        <v>0</v>
      </c>
      <c r="AA1093" s="4">
        <f>SUM(P1093:$P$1480)+$Z$25</f>
        <v>1005000</v>
      </c>
      <c r="AB1093" s="4">
        <f>SUM(V1093:$W$1480)</f>
        <v>208306.79999999996</v>
      </c>
      <c r="AC1093" s="4">
        <f t="shared" si="346"/>
        <v>-10000</v>
      </c>
    </row>
    <row r="1094" spans="1:29" x14ac:dyDescent="0.15">
      <c r="A1094" s="22">
        <v>5</v>
      </c>
      <c r="B1094" s="1">
        <v>41516</v>
      </c>
      <c r="C1094" s="3">
        <v>202</v>
      </c>
      <c r="D1094">
        <v>204</v>
      </c>
      <c r="E1094">
        <v>200</v>
      </c>
      <c r="F1094">
        <v>200</v>
      </c>
      <c r="G1094">
        <v>103210700</v>
      </c>
      <c r="H1094" s="2">
        <f t="shared" si="329"/>
        <v>20642140000</v>
      </c>
      <c r="I1094">
        <f t="shared" si="330"/>
        <v>-1</v>
      </c>
      <c r="J1094" t="str">
        <f t="shared" si="331"/>
        <v/>
      </c>
      <c r="L1094">
        <f t="shared" si="332"/>
        <v>-1</v>
      </c>
      <c r="M1094">
        <f t="shared" si="333"/>
        <v>-1</v>
      </c>
      <c r="N1094">
        <f t="shared" si="334"/>
        <v>-1</v>
      </c>
      <c r="O1094" s="2">
        <f t="shared" si="328"/>
        <v>5000</v>
      </c>
      <c r="P1094" s="2">
        <f t="shared" si="335"/>
        <v>-5000</v>
      </c>
      <c r="Q1094" s="2">
        <f t="shared" si="336"/>
        <v>1005000</v>
      </c>
      <c r="R1094" s="2" t="str">
        <f t="shared" si="337"/>
        <v>kai</v>
      </c>
      <c r="S1094" s="2" t="str">
        <f t="shared" si="338"/>
        <v>kai</v>
      </c>
      <c r="T1094" s="2" t="str">
        <f t="shared" si="339"/>
        <v>kai</v>
      </c>
      <c r="U1094" s="2">
        <f t="shared" si="340"/>
        <v>1005000</v>
      </c>
      <c r="V1094" s="2">
        <f t="shared" si="341"/>
        <v>1512</v>
      </c>
      <c r="W1094" s="2">
        <f t="shared" si="342"/>
        <v>160.80000000000001</v>
      </c>
      <c r="X1094" s="2" t="str">
        <f t="shared" si="343"/>
        <v/>
      </c>
      <c r="Y1094" s="6">
        <f t="shared" si="344"/>
        <v>1000000</v>
      </c>
      <c r="Z1094" s="6">
        <f t="shared" si="345"/>
        <v>0</v>
      </c>
      <c r="AA1094" s="4">
        <f>SUM(P1094:$P$1480)+$Z$25</f>
        <v>990000</v>
      </c>
      <c r="AB1094" s="4">
        <f>SUM(V1094:$W$1480)</f>
        <v>208226.79999999996</v>
      </c>
      <c r="AC1094" s="4">
        <f t="shared" si="346"/>
        <v>-10000</v>
      </c>
    </row>
    <row r="1095" spans="1:29" x14ac:dyDescent="0.15">
      <c r="A1095" s="22">
        <v>5</v>
      </c>
      <c r="B1095" s="1">
        <v>41515</v>
      </c>
      <c r="C1095" s="3">
        <v>201</v>
      </c>
      <c r="D1095">
        <v>203</v>
      </c>
      <c r="E1095">
        <v>201</v>
      </c>
      <c r="F1095">
        <v>201</v>
      </c>
      <c r="G1095">
        <v>53556800</v>
      </c>
      <c r="H1095" s="2">
        <f t="shared" si="329"/>
        <v>10764916800</v>
      </c>
      <c r="I1095">
        <f t="shared" si="330"/>
        <v>0</v>
      </c>
      <c r="J1095" t="str">
        <f t="shared" si="331"/>
        <v/>
      </c>
      <c r="L1095">
        <f t="shared" si="332"/>
        <v>0</v>
      </c>
      <c r="M1095">
        <f t="shared" si="333"/>
        <v>0</v>
      </c>
      <c r="N1095">
        <f t="shared" si="334"/>
        <v>0</v>
      </c>
      <c r="O1095" s="2">
        <f t="shared" si="328"/>
        <v>5000</v>
      </c>
      <c r="P1095" s="2">
        <f t="shared" si="335"/>
        <v>0</v>
      </c>
      <c r="Q1095" s="2">
        <f t="shared" si="336"/>
        <v>1005000</v>
      </c>
      <c r="R1095" s="2" t="str">
        <f t="shared" si="337"/>
        <v>uri</v>
      </c>
      <c r="S1095" s="2" t="str">
        <f t="shared" si="338"/>
        <v>kai</v>
      </c>
      <c r="T1095" s="2" t="str">
        <f t="shared" si="339"/>
        <v>uri</v>
      </c>
      <c r="U1095" s="2">
        <f t="shared" si="340"/>
        <v>1005000</v>
      </c>
      <c r="V1095" s="2">
        <f t="shared" si="341"/>
        <v>1512</v>
      </c>
      <c r="W1095" s="2" t="str">
        <f t="shared" si="342"/>
        <v/>
      </c>
      <c r="X1095" s="2">
        <f t="shared" si="343"/>
        <v>160.80000000000001</v>
      </c>
      <c r="Y1095" s="6">
        <f t="shared" si="344"/>
        <v>1005000</v>
      </c>
      <c r="Z1095" s="6">
        <f t="shared" si="345"/>
        <v>0</v>
      </c>
      <c r="AA1095" s="4">
        <f>SUM(P1095:$P$1480)+$Z$25</f>
        <v>995000</v>
      </c>
      <c r="AB1095" s="4">
        <f>SUM(V1095:$W$1480)</f>
        <v>206553.99999999997</v>
      </c>
      <c r="AC1095" s="4">
        <f t="shared" si="346"/>
        <v>-10000</v>
      </c>
    </row>
    <row r="1096" spans="1:29" x14ac:dyDescent="0.15">
      <c r="A1096" s="22">
        <v>5</v>
      </c>
      <c r="B1096" s="1">
        <v>41514</v>
      </c>
      <c r="C1096" s="3">
        <v>202</v>
      </c>
      <c r="D1096">
        <v>203</v>
      </c>
      <c r="E1096">
        <v>200</v>
      </c>
      <c r="F1096">
        <v>201</v>
      </c>
      <c r="G1096">
        <v>95513200</v>
      </c>
      <c r="H1096" s="2">
        <f t="shared" si="329"/>
        <v>19198153200</v>
      </c>
      <c r="I1096">
        <f t="shared" si="330"/>
        <v>-3</v>
      </c>
      <c r="J1096" t="str">
        <f t="shared" si="331"/>
        <v>高値割、安値割</v>
      </c>
      <c r="L1096">
        <f t="shared" si="332"/>
        <v>-3</v>
      </c>
      <c r="M1096">
        <f t="shared" si="333"/>
        <v>-3</v>
      </c>
      <c r="N1096">
        <f t="shared" si="334"/>
        <v>-3</v>
      </c>
      <c r="O1096" s="2">
        <f t="shared" si="328"/>
        <v>5000</v>
      </c>
      <c r="P1096" s="2">
        <f t="shared" si="335"/>
        <v>-15000</v>
      </c>
      <c r="Q1096" s="2">
        <f t="shared" si="336"/>
        <v>1020000</v>
      </c>
      <c r="R1096" s="2" t="str">
        <f t="shared" si="337"/>
        <v>kai</v>
      </c>
      <c r="S1096" s="2" t="str">
        <f t="shared" si="338"/>
        <v>kai</v>
      </c>
      <c r="T1096" s="2" t="str">
        <f t="shared" si="339"/>
        <v>kai</v>
      </c>
      <c r="U1096" s="2" t="str">
        <f t="shared" si="340"/>
        <v/>
      </c>
      <c r="V1096" s="2" t="str">
        <f t="shared" si="341"/>
        <v/>
      </c>
      <c r="W1096" s="2">
        <f t="shared" si="342"/>
        <v>81.599999999999994</v>
      </c>
      <c r="X1096" s="2" t="str">
        <f t="shared" si="343"/>
        <v/>
      </c>
      <c r="Y1096" s="6">
        <f t="shared" si="344"/>
        <v>1005000</v>
      </c>
      <c r="Z1096" s="6">
        <f t="shared" si="345"/>
        <v>0</v>
      </c>
      <c r="AA1096" s="4">
        <f>SUM(P1096:$P$1480)+$Z$25</f>
        <v>995000</v>
      </c>
      <c r="AB1096" s="4">
        <f>SUM(V1096:$W$1480)</f>
        <v>205042</v>
      </c>
      <c r="AC1096" s="4">
        <f t="shared" si="346"/>
        <v>-10000</v>
      </c>
    </row>
    <row r="1097" spans="1:29" x14ac:dyDescent="0.15">
      <c r="A1097" s="22">
        <v>5</v>
      </c>
      <c r="B1097" s="1">
        <v>41513</v>
      </c>
      <c r="C1097" s="3">
        <v>204</v>
      </c>
      <c r="D1097">
        <v>206</v>
      </c>
      <c r="E1097">
        <v>204</v>
      </c>
      <c r="F1097">
        <v>204</v>
      </c>
      <c r="G1097">
        <v>31870000</v>
      </c>
      <c r="H1097" s="2">
        <f t="shared" si="329"/>
        <v>6501480000</v>
      </c>
      <c r="I1097">
        <f t="shared" si="330"/>
        <v>-1</v>
      </c>
      <c r="J1097" t="str">
        <f t="shared" si="331"/>
        <v/>
      </c>
      <c r="L1097">
        <f t="shared" si="332"/>
        <v>-1</v>
      </c>
      <c r="M1097">
        <f t="shared" si="333"/>
        <v>-1</v>
      </c>
      <c r="N1097">
        <f t="shared" si="334"/>
        <v>-1</v>
      </c>
      <c r="O1097" s="2">
        <f t="shared" si="328"/>
        <v>5000</v>
      </c>
      <c r="P1097" s="2">
        <f t="shared" si="335"/>
        <v>-5000</v>
      </c>
      <c r="Q1097" s="2">
        <f t="shared" si="336"/>
        <v>1025000</v>
      </c>
      <c r="R1097" s="2" t="str">
        <f t="shared" si="337"/>
        <v>kai</v>
      </c>
      <c r="S1097" s="2" t="str">
        <f t="shared" si="338"/>
        <v>kai</v>
      </c>
      <c r="T1097" s="2" t="str">
        <f t="shared" si="339"/>
        <v>kai</v>
      </c>
      <c r="U1097" s="2" t="str">
        <f t="shared" si="340"/>
        <v/>
      </c>
      <c r="V1097" s="2" t="str">
        <f t="shared" si="341"/>
        <v/>
      </c>
      <c r="W1097" s="2">
        <f t="shared" si="342"/>
        <v>82</v>
      </c>
      <c r="X1097" s="2" t="str">
        <f t="shared" si="343"/>
        <v/>
      </c>
      <c r="Y1097" s="6">
        <f t="shared" si="344"/>
        <v>1020000</v>
      </c>
      <c r="Z1097" s="6">
        <f t="shared" si="345"/>
        <v>0</v>
      </c>
      <c r="AA1097" s="4">
        <f>SUM(P1097:$P$1480)+$Z$25</f>
        <v>1010000</v>
      </c>
      <c r="AB1097" s="4">
        <f>SUM(V1097:$W$1480)</f>
        <v>204960.39999999997</v>
      </c>
      <c r="AC1097" s="4">
        <f t="shared" si="346"/>
        <v>-10000</v>
      </c>
    </row>
    <row r="1098" spans="1:29" x14ac:dyDescent="0.15">
      <c r="A1098" s="22">
        <v>5</v>
      </c>
      <c r="B1098" s="1">
        <v>41512</v>
      </c>
      <c r="C1098" s="3">
        <v>206</v>
      </c>
      <c r="D1098">
        <v>207</v>
      </c>
      <c r="E1098">
        <v>204</v>
      </c>
      <c r="F1098">
        <v>205</v>
      </c>
      <c r="G1098">
        <v>49441000</v>
      </c>
      <c r="H1098" s="2">
        <f t="shared" si="329"/>
        <v>10135405000</v>
      </c>
      <c r="I1098">
        <f t="shared" si="330"/>
        <v>-1</v>
      </c>
      <c r="J1098" t="str">
        <f t="shared" si="331"/>
        <v/>
      </c>
      <c r="L1098">
        <f t="shared" si="332"/>
        <v>-1</v>
      </c>
      <c r="M1098">
        <f t="shared" si="333"/>
        <v>-1</v>
      </c>
      <c r="N1098">
        <f t="shared" si="334"/>
        <v>1</v>
      </c>
      <c r="O1098" s="2">
        <f t="shared" si="328"/>
        <v>5000</v>
      </c>
      <c r="P1098" s="2">
        <f t="shared" si="335"/>
        <v>-5000</v>
      </c>
      <c r="Q1098" s="2">
        <f t="shared" si="336"/>
        <v>1030000</v>
      </c>
      <c r="R1098" s="2" t="str">
        <f t="shared" si="337"/>
        <v>kai</v>
      </c>
      <c r="S1098" s="2" t="str">
        <f t="shared" si="338"/>
        <v>uri</v>
      </c>
      <c r="T1098" s="2" t="str">
        <f t="shared" si="339"/>
        <v>kai</v>
      </c>
      <c r="U1098" s="2" t="str">
        <f t="shared" si="340"/>
        <v/>
      </c>
      <c r="V1098" s="2" t="str">
        <f t="shared" si="341"/>
        <v/>
      </c>
      <c r="W1098" s="2">
        <f t="shared" si="342"/>
        <v>82.4</v>
      </c>
      <c r="X1098" s="2" t="str">
        <f t="shared" si="343"/>
        <v/>
      </c>
      <c r="Y1098" s="6">
        <f t="shared" si="344"/>
        <v>1025000</v>
      </c>
      <c r="Z1098" s="6">
        <f t="shared" si="345"/>
        <v>0</v>
      </c>
      <c r="AA1098" s="4">
        <f>SUM(P1098:$P$1480)+$Z$25</f>
        <v>1015000</v>
      </c>
      <c r="AB1098" s="4">
        <f>SUM(V1098:$W$1480)</f>
        <v>204878.39999999997</v>
      </c>
      <c r="AC1098" s="4">
        <f t="shared" si="346"/>
        <v>-10000</v>
      </c>
    </row>
    <row r="1099" spans="1:29" x14ac:dyDescent="0.15">
      <c r="A1099" s="22">
        <v>5</v>
      </c>
      <c r="B1099" s="1">
        <v>41509</v>
      </c>
      <c r="C1099" s="3">
        <v>204</v>
      </c>
      <c r="D1099">
        <v>208</v>
      </c>
      <c r="E1099">
        <v>204</v>
      </c>
      <c r="F1099">
        <v>206</v>
      </c>
      <c r="G1099">
        <v>117880900</v>
      </c>
      <c r="H1099" s="2">
        <f t="shared" si="329"/>
        <v>24283465400</v>
      </c>
      <c r="I1099">
        <f t="shared" si="330"/>
        <v>3</v>
      </c>
      <c r="J1099" t="str">
        <f t="shared" si="331"/>
        <v>高値超、安値超</v>
      </c>
      <c r="L1099">
        <f t="shared" si="332"/>
        <v>3</v>
      </c>
      <c r="M1099">
        <f t="shared" si="333"/>
        <v>3</v>
      </c>
      <c r="N1099">
        <f t="shared" si="334"/>
        <v>3</v>
      </c>
      <c r="O1099" s="2">
        <f t="shared" si="328"/>
        <v>5000</v>
      </c>
      <c r="P1099" s="2">
        <f t="shared" si="335"/>
        <v>15000</v>
      </c>
      <c r="Q1099" s="2">
        <f t="shared" si="336"/>
        <v>1015000</v>
      </c>
      <c r="R1099" s="2" t="str">
        <f t="shared" si="337"/>
        <v>kai</v>
      </c>
      <c r="S1099" s="2" t="str">
        <f t="shared" si="338"/>
        <v>kai</v>
      </c>
      <c r="T1099" s="2" t="str">
        <f t="shared" si="339"/>
        <v>kai</v>
      </c>
      <c r="U1099" s="2">
        <f t="shared" si="340"/>
        <v>1015000</v>
      </c>
      <c r="V1099" s="2">
        <f t="shared" si="341"/>
        <v>1512</v>
      </c>
      <c r="W1099" s="2">
        <f t="shared" si="342"/>
        <v>162.4</v>
      </c>
      <c r="X1099" s="2" t="str">
        <f t="shared" si="343"/>
        <v/>
      </c>
      <c r="Y1099" s="6">
        <f t="shared" si="344"/>
        <v>1030000</v>
      </c>
      <c r="Z1099" s="6">
        <f t="shared" si="345"/>
        <v>0</v>
      </c>
      <c r="AA1099" s="4">
        <f>SUM(P1099:$P$1480)+$Z$25</f>
        <v>1020000</v>
      </c>
      <c r="AB1099" s="4">
        <f>SUM(V1099:$W$1480)</f>
        <v>204796</v>
      </c>
      <c r="AC1099" s="4">
        <f t="shared" si="346"/>
        <v>-10000</v>
      </c>
    </row>
    <row r="1100" spans="1:29" x14ac:dyDescent="0.15">
      <c r="A1100" s="22">
        <v>5</v>
      </c>
      <c r="B1100" s="1">
        <v>41508</v>
      </c>
      <c r="C1100" s="3">
        <v>203</v>
      </c>
      <c r="D1100">
        <v>204</v>
      </c>
      <c r="E1100">
        <v>201</v>
      </c>
      <c r="F1100">
        <v>203</v>
      </c>
      <c r="G1100">
        <v>116310200</v>
      </c>
      <c r="H1100" s="2">
        <f t="shared" si="329"/>
        <v>23610970600</v>
      </c>
      <c r="I1100">
        <f t="shared" si="330"/>
        <v>0</v>
      </c>
      <c r="J1100" t="str">
        <f t="shared" si="331"/>
        <v/>
      </c>
      <c r="L1100">
        <f t="shared" si="332"/>
        <v>0</v>
      </c>
      <c r="M1100">
        <f t="shared" si="333"/>
        <v>0</v>
      </c>
      <c r="N1100">
        <f t="shared" si="334"/>
        <v>0</v>
      </c>
      <c r="O1100" s="2">
        <f t="shared" si="328"/>
        <v>5000</v>
      </c>
      <c r="P1100" s="2">
        <f t="shared" si="335"/>
        <v>0</v>
      </c>
      <c r="Q1100" s="2">
        <f t="shared" si="336"/>
        <v>1015000</v>
      </c>
      <c r="R1100" s="2" t="str">
        <f t="shared" si="337"/>
        <v>uri</v>
      </c>
      <c r="S1100" s="2" t="str">
        <f t="shared" si="338"/>
        <v>kai</v>
      </c>
      <c r="T1100" s="2" t="str">
        <f t="shared" si="339"/>
        <v>uri</v>
      </c>
      <c r="U1100" s="2">
        <f t="shared" si="340"/>
        <v>1015000</v>
      </c>
      <c r="V1100" s="2">
        <f t="shared" si="341"/>
        <v>1512</v>
      </c>
      <c r="W1100" s="2" t="str">
        <f t="shared" si="342"/>
        <v/>
      </c>
      <c r="X1100" s="2">
        <f t="shared" si="343"/>
        <v>162.4</v>
      </c>
      <c r="Y1100" s="6">
        <f t="shared" si="344"/>
        <v>1015000</v>
      </c>
      <c r="Z1100" s="6">
        <f t="shared" si="345"/>
        <v>0</v>
      </c>
      <c r="AA1100" s="4">
        <f>SUM(P1100:$P$1480)+$Z$25</f>
        <v>1005000</v>
      </c>
      <c r="AB1100" s="4">
        <f>SUM(V1100:$W$1480)</f>
        <v>203121.59999999998</v>
      </c>
      <c r="AC1100" s="4">
        <f t="shared" si="346"/>
        <v>-10000</v>
      </c>
    </row>
    <row r="1101" spans="1:29" x14ac:dyDescent="0.15">
      <c r="A1101" s="22">
        <v>5</v>
      </c>
      <c r="B1101" s="1">
        <v>41507</v>
      </c>
      <c r="C1101" s="3">
        <v>204</v>
      </c>
      <c r="D1101">
        <v>204</v>
      </c>
      <c r="E1101">
        <v>201</v>
      </c>
      <c r="F1101">
        <v>203</v>
      </c>
      <c r="G1101">
        <v>96745400</v>
      </c>
      <c r="H1101" s="2">
        <f t="shared" si="329"/>
        <v>19639316200</v>
      </c>
      <c r="I1101">
        <f t="shared" si="330"/>
        <v>0</v>
      </c>
      <c r="J1101" t="str">
        <f t="shared" si="331"/>
        <v>高値割、安値割</v>
      </c>
      <c r="L1101">
        <f t="shared" si="332"/>
        <v>0</v>
      </c>
      <c r="M1101">
        <f t="shared" si="333"/>
        <v>0</v>
      </c>
      <c r="N1101">
        <f t="shared" si="334"/>
        <v>0</v>
      </c>
      <c r="O1101" s="2">
        <f t="shared" si="328"/>
        <v>5000</v>
      </c>
      <c r="P1101" s="2">
        <f t="shared" si="335"/>
        <v>0</v>
      </c>
      <c r="Q1101" s="2">
        <f t="shared" si="336"/>
        <v>1015000</v>
      </c>
      <c r="R1101" s="2" t="str">
        <f t="shared" si="337"/>
        <v>kai</v>
      </c>
      <c r="S1101" s="2" t="str">
        <f t="shared" si="338"/>
        <v>kai</v>
      </c>
      <c r="T1101" s="2" t="str">
        <f t="shared" si="339"/>
        <v>kai</v>
      </c>
      <c r="U1101" s="2" t="str">
        <f t="shared" si="340"/>
        <v/>
      </c>
      <c r="V1101" s="2" t="str">
        <f t="shared" si="341"/>
        <v/>
      </c>
      <c r="W1101" s="2">
        <f t="shared" si="342"/>
        <v>81.2</v>
      </c>
      <c r="X1101" s="2" t="str">
        <f t="shared" si="343"/>
        <v/>
      </c>
      <c r="Y1101" s="6">
        <f t="shared" si="344"/>
        <v>1015000</v>
      </c>
      <c r="Z1101" s="6">
        <f t="shared" si="345"/>
        <v>0</v>
      </c>
      <c r="AA1101" s="4">
        <f>SUM(P1101:$P$1480)+$Z$25</f>
        <v>1005000</v>
      </c>
      <c r="AB1101" s="4">
        <f>SUM(V1101:$W$1480)</f>
        <v>201609.59999999998</v>
      </c>
      <c r="AC1101" s="4">
        <f t="shared" si="346"/>
        <v>-10000</v>
      </c>
    </row>
    <row r="1102" spans="1:29" x14ac:dyDescent="0.15">
      <c r="A1102" s="22">
        <v>5</v>
      </c>
      <c r="B1102" s="1">
        <v>41506</v>
      </c>
      <c r="C1102" s="3">
        <v>205</v>
      </c>
      <c r="D1102">
        <v>208</v>
      </c>
      <c r="E1102">
        <v>203</v>
      </c>
      <c r="F1102">
        <v>203</v>
      </c>
      <c r="G1102">
        <v>92562000</v>
      </c>
      <c r="H1102" s="2">
        <f t="shared" si="329"/>
        <v>18790086000</v>
      </c>
      <c r="I1102">
        <f t="shared" si="330"/>
        <v>-3</v>
      </c>
      <c r="J1102" t="str">
        <f t="shared" si="331"/>
        <v/>
      </c>
      <c r="L1102">
        <f t="shared" si="332"/>
        <v>-3</v>
      </c>
      <c r="M1102">
        <f t="shared" si="333"/>
        <v>-3</v>
      </c>
      <c r="N1102">
        <f t="shared" si="334"/>
        <v>-3</v>
      </c>
      <c r="O1102" s="2">
        <f t="shared" si="328"/>
        <v>5000</v>
      </c>
      <c r="P1102" s="2">
        <f t="shared" si="335"/>
        <v>-15000</v>
      </c>
      <c r="Q1102" s="2">
        <f t="shared" si="336"/>
        <v>1030000</v>
      </c>
      <c r="R1102" s="2" t="str">
        <f t="shared" si="337"/>
        <v>kai</v>
      </c>
      <c r="S1102" s="2" t="str">
        <f t="shared" si="338"/>
        <v>kai</v>
      </c>
      <c r="T1102" s="2" t="str">
        <f t="shared" si="339"/>
        <v>kai</v>
      </c>
      <c r="U1102" s="2">
        <f t="shared" si="340"/>
        <v>1030000</v>
      </c>
      <c r="V1102" s="2">
        <f t="shared" si="341"/>
        <v>1512</v>
      </c>
      <c r="W1102" s="2">
        <f t="shared" si="342"/>
        <v>164.8</v>
      </c>
      <c r="X1102" s="2" t="str">
        <f t="shared" si="343"/>
        <v/>
      </c>
      <c r="Y1102" s="6">
        <f t="shared" si="344"/>
        <v>1015000</v>
      </c>
      <c r="Z1102" s="6">
        <f t="shared" si="345"/>
        <v>0</v>
      </c>
      <c r="AA1102" s="4">
        <f>SUM(P1102:$P$1480)+$Z$25</f>
        <v>1005000</v>
      </c>
      <c r="AB1102" s="4">
        <f>SUM(V1102:$W$1480)</f>
        <v>201528.39999999997</v>
      </c>
      <c r="AC1102" s="4">
        <f t="shared" si="346"/>
        <v>-10000</v>
      </c>
    </row>
    <row r="1103" spans="1:29" x14ac:dyDescent="0.15">
      <c r="A1103" s="22">
        <v>5</v>
      </c>
      <c r="B1103" s="1">
        <v>41505</v>
      </c>
      <c r="C1103" s="3">
        <v>206</v>
      </c>
      <c r="D1103">
        <v>207</v>
      </c>
      <c r="E1103">
        <v>205</v>
      </c>
      <c r="F1103">
        <v>206</v>
      </c>
      <c r="G1103">
        <v>49074900</v>
      </c>
      <c r="H1103" s="2">
        <f t="shared" si="329"/>
        <v>10109429400</v>
      </c>
      <c r="I1103">
        <f t="shared" si="330"/>
        <v>0</v>
      </c>
      <c r="J1103" t="str">
        <f t="shared" si="331"/>
        <v/>
      </c>
      <c r="L1103">
        <f t="shared" si="332"/>
        <v>0</v>
      </c>
      <c r="M1103">
        <f t="shared" si="333"/>
        <v>0</v>
      </c>
      <c r="N1103">
        <f t="shared" si="334"/>
        <v>0</v>
      </c>
      <c r="O1103" s="2">
        <f t="shared" si="328"/>
        <v>5000</v>
      </c>
      <c r="P1103" s="2">
        <f t="shared" si="335"/>
        <v>0</v>
      </c>
      <c r="Q1103" s="2">
        <f t="shared" si="336"/>
        <v>1030000</v>
      </c>
      <c r="R1103" s="2" t="str">
        <f t="shared" si="337"/>
        <v>uri</v>
      </c>
      <c r="S1103" s="2" t="str">
        <f t="shared" si="338"/>
        <v>kai</v>
      </c>
      <c r="T1103" s="2" t="str">
        <f t="shared" si="339"/>
        <v>uri</v>
      </c>
      <c r="U1103" s="2" t="str">
        <f t="shared" si="340"/>
        <v/>
      </c>
      <c r="V1103" s="2" t="str">
        <f t="shared" si="341"/>
        <v/>
      </c>
      <c r="W1103" s="2" t="str">
        <f t="shared" si="342"/>
        <v/>
      </c>
      <c r="X1103" s="2">
        <f t="shared" si="343"/>
        <v>82.4</v>
      </c>
      <c r="Y1103" s="6">
        <f t="shared" si="344"/>
        <v>1030000</v>
      </c>
      <c r="Z1103" s="6">
        <f t="shared" si="345"/>
        <v>0</v>
      </c>
      <c r="AA1103" s="4">
        <f>SUM(P1103:$P$1480)+$Z$25</f>
        <v>1020000</v>
      </c>
      <c r="AB1103" s="4">
        <f>SUM(V1103:$W$1480)</f>
        <v>199851.59999999998</v>
      </c>
      <c r="AC1103" s="4">
        <f t="shared" si="346"/>
        <v>-10000</v>
      </c>
    </row>
    <row r="1104" spans="1:29" x14ac:dyDescent="0.15">
      <c r="A1104" s="22">
        <v>5</v>
      </c>
      <c r="B1104" s="1">
        <v>41502</v>
      </c>
      <c r="C1104" s="3">
        <v>206</v>
      </c>
      <c r="D1104">
        <v>207</v>
      </c>
      <c r="E1104">
        <v>205</v>
      </c>
      <c r="F1104">
        <v>206</v>
      </c>
      <c r="G1104">
        <v>94914000</v>
      </c>
      <c r="H1104" s="2">
        <f t="shared" si="329"/>
        <v>19552284000</v>
      </c>
      <c r="I1104">
        <f t="shared" si="330"/>
        <v>-2</v>
      </c>
      <c r="J1104" t="str">
        <f t="shared" si="331"/>
        <v>高値割、安値割</v>
      </c>
      <c r="L1104">
        <f t="shared" si="332"/>
        <v>2</v>
      </c>
      <c r="M1104">
        <f t="shared" si="333"/>
        <v>2</v>
      </c>
      <c r="N1104">
        <f t="shared" si="334"/>
        <v>-2</v>
      </c>
      <c r="O1104" s="2">
        <f t="shared" si="328"/>
        <v>5000</v>
      </c>
      <c r="P1104" s="2">
        <f t="shared" si="335"/>
        <v>10000</v>
      </c>
      <c r="Q1104" s="2">
        <f t="shared" si="336"/>
        <v>1040000</v>
      </c>
      <c r="R1104" s="2" t="str">
        <f t="shared" si="337"/>
        <v>uri</v>
      </c>
      <c r="S1104" s="2" t="str">
        <f t="shared" si="338"/>
        <v>kai</v>
      </c>
      <c r="T1104" s="2" t="str">
        <f t="shared" si="339"/>
        <v>uri</v>
      </c>
      <c r="U1104" s="2">
        <f t="shared" si="340"/>
        <v>1040000</v>
      </c>
      <c r="V1104" s="2">
        <f t="shared" si="341"/>
        <v>1512</v>
      </c>
      <c r="W1104" s="2" t="str">
        <f t="shared" si="342"/>
        <v/>
      </c>
      <c r="X1104" s="2">
        <f t="shared" si="343"/>
        <v>166.4</v>
      </c>
      <c r="Y1104" s="6">
        <f t="shared" si="344"/>
        <v>1030000</v>
      </c>
      <c r="Z1104" s="6">
        <f t="shared" si="345"/>
        <v>0</v>
      </c>
      <c r="AA1104" s="4">
        <f>SUM(P1104:$P$1480)+$Z$25</f>
        <v>1020000</v>
      </c>
      <c r="AB1104" s="4">
        <f>SUM(V1104:$W$1480)</f>
        <v>199851.59999999998</v>
      </c>
      <c r="AC1104" s="4">
        <f t="shared" si="346"/>
        <v>-10000</v>
      </c>
    </row>
    <row r="1105" spans="1:29" x14ac:dyDescent="0.15">
      <c r="A1105" s="22">
        <v>5</v>
      </c>
      <c r="B1105" s="1">
        <v>41501</v>
      </c>
      <c r="C1105" s="3">
        <v>208</v>
      </c>
      <c r="D1105">
        <v>210</v>
      </c>
      <c r="E1105">
        <v>206</v>
      </c>
      <c r="F1105">
        <v>208</v>
      </c>
      <c r="G1105">
        <v>92120500</v>
      </c>
      <c r="H1105" s="2">
        <f t="shared" si="329"/>
        <v>19161064000</v>
      </c>
      <c r="I1105">
        <f t="shared" si="330"/>
        <v>-3</v>
      </c>
      <c r="J1105" t="str">
        <f t="shared" si="331"/>
        <v>高値割、安値割</v>
      </c>
      <c r="L1105">
        <f t="shared" si="332"/>
        <v>-3</v>
      </c>
      <c r="M1105">
        <f t="shared" si="333"/>
        <v>-3</v>
      </c>
      <c r="N1105">
        <f t="shared" si="334"/>
        <v>3</v>
      </c>
      <c r="O1105" s="2">
        <f t="shared" si="328"/>
        <v>5000</v>
      </c>
      <c r="P1105" s="2">
        <f t="shared" si="335"/>
        <v>-15000</v>
      </c>
      <c r="Q1105" s="2">
        <f t="shared" si="336"/>
        <v>1055000</v>
      </c>
      <c r="R1105" s="2" t="str">
        <f t="shared" si="337"/>
        <v>kai</v>
      </c>
      <c r="S1105" s="2" t="str">
        <f t="shared" si="338"/>
        <v>uri</v>
      </c>
      <c r="T1105" s="2" t="str">
        <f t="shared" si="339"/>
        <v>kai</v>
      </c>
      <c r="U1105" s="2" t="str">
        <f t="shared" si="340"/>
        <v/>
      </c>
      <c r="V1105" s="2" t="str">
        <f t="shared" si="341"/>
        <v/>
      </c>
      <c r="W1105" s="2">
        <f t="shared" si="342"/>
        <v>84.4</v>
      </c>
      <c r="X1105" s="2" t="str">
        <f t="shared" si="343"/>
        <v/>
      </c>
      <c r="Y1105" s="6">
        <f t="shared" si="344"/>
        <v>1040000</v>
      </c>
      <c r="Z1105" s="6">
        <f t="shared" si="345"/>
        <v>0</v>
      </c>
      <c r="AA1105" s="4">
        <f>SUM(P1105:$P$1480)+$Z$25</f>
        <v>1010000</v>
      </c>
      <c r="AB1105" s="4">
        <f>SUM(V1105:$W$1480)</f>
        <v>198339.59999999998</v>
      </c>
      <c r="AC1105" s="4">
        <f t="shared" si="346"/>
        <v>-30000</v>
      </c>
    </row>
    <row r="1106" spans="1:29" x14ac:dyDescent="0.15">
      <c r="A1106" s="22">
        <v>5</v>
      </c>
      <c r="B1106" s="1">
        <v>41500</v>
      </c>
      <c r="C1106" s="3">
        <v>212</v>
      </c>
      <c r="D1106">
        <v>212</v>
      </c>
      <c r="E1106">
        <v>208</v>
      </c>
      <c r="F1106">
        <v>211</v>
      </c>
      <c r="G1106">
        <v>94764100</v>
      </c>
      <c r="H1106" s="2">
        <f t="shared" si="329"/>
        <v>19995225100</v>
      </c>
      <c r="I1106">
        <f t="shared" si="330"/>
        <v>1</v>
      </c>
      <c r="J1106" t="str">
        <f t="shared" si="331"/>
        <v>高値超、安値超</v>
      </c>
      <c r="L1106">
        <f t="shared" si="332"/>
        <v>1</v>
      </c>
      <c r="M1106">
        <f t="shared" si="333"/>
        <v>1</v>
      </c>
      <c r="N1106">
        <f t="shared" si="334"/>
        <v>-1</v>
      </c>
      <c r="O1106" s="2">
        <f t="shared" si="328"/>
        <v>5000</v>
      </c>
      <c r="P1106" s="2">
        <f t="shared" si="335"/>
        <v>5000</v>
      </c>
      <c r="Q1106" s="2">
        <f t="shared" si="336"/>
        <v>1050000</v>
      </c>
      <c r="R1106" s="2" t="str">
        <f t="shared" si="337"/>
        <v>kai</v>
      </c>
      <c r="S1106" s="2" t="str">
        <f t="shared" si="338"/>
        <v>uri</v>
      </c>
      <c r="T1106" s="2" t="str">
        <f t="shared" si="339"/>
        <v>kai</v>
      </c>
      <c r="U1106" s="2">
        <f t="shared" si="340"/>
        <v>1050000</v>
      </c>
      <c r="V1106" s="2">
        <f t="shared" si="341"/>
        <v>1512</v>
      </c>
      <c r="W1106" s="2">
        <f t="shared" si="342"/>
        <v>168</v>
      </c>
      <c r="X1106" s="2" t="str">
        <f t="shared" si="343"/>
        <v/>
      </c>
      <c r="Y1106" s="6">
        <f t="shared" si="344"/>
        <v>1055000</v>
      </c>
      <c r="Z1106" s="6">
        <f t="shared" si="345"/>
        <v>0</v>
      </c>
      <c r="AA1106" s="4">
        <f>SUM(P1106:$P$1480)+$Z$25</f>
        <v>1025000</v>
      </c>
      <c r="AB1106" s="4">
        <f>SUM(V1106:$W$1480)</f>
        <v>198255.19999999995</v>
      </c>
      <c r="AC1106" s="4">
        <f t="shared" si="346"/>
        <v>-30000</v>
      </c>
    </row>
    <row r="1107" spans="1:29" x14ac:dyDescent="0.15">
      <c r="A1107" s="22">
        <v>5</v>
      </c>
      <c r="B1107" s="1">
        <v>41499</v>
      </c>
      <c r="C1107" s="3">
        <v>208</v>
      </c>
      <c r="D1107">
        <v>210</v>
      </c>
      <c r="E1107">
        <v>207</v>
      </c>
      <c r="F1107">
        <v>210</v>
      </c>
      <c r="G1107">
        <v>79841100</v>
      </c>
      <c r="H1107" s="2">
        <f t="shared" si="329"/>
        <v>16766631000</v>
      </c>
      <c r="I1107">
        <f t="shared" si="330"/>
        <v>4</v>
      </c>
      <c r="J1107" t="str">
        <f t="shared" si="331"/>
        <v>高値超、安値超</v>
      </c>
      <c r="L1107">
        <f t="shared" si="332"/>
        <v>-4</v>
      </c>
      <c r="M1107">
        <f t="shared" si="333"/>
        <v>-4</v>
      </c>
      <c r="N1107">
        <f t="shared" si="334"/>
        <v>4</v>
      </c>
      <c r="O1107" s="2">
        <f t="shared" si="328"/>
        <v>5000</v>
      </c>
      <c r="P1107" s="2">
        <f t="shared" si="335"/>
        <v>-20000</v>
      </c>
      <c r="Q1107" s="2">
        <f t="shared" si="336"/>
        <v>1030000</v>
      </c>
      <c r="R1107" s="2" t="str">
        <f t="shared" si="337"/>
        <v>uri</v>
      </c>
      <c r="S1107" s="2" t="str">
        <f t="shared" si="338"/>
        <v>kai</v>
      </c>
      <c r="T1107" s="2" t="str">
        <f t="shared" si="339"/>
        <v>uri</v>
      </c>
      <c r="U1107" s="2">
        <f t="shared" si="340"/>
        <v>1030000</v>
      </c>
      <c r="V1107" s="2">
        <f t="shared" si="341"/>
        <v>1512</v>
      </c>
      <c r="W1107" s="2" t="str">
        <f t="shared" si="342"/>
        <v/>
      </c>
      <c r="X1107" s="2">
        <f t="shared" si="343"/>
        <v>164.8</v>
      </c>
      <c r="Y1107" s="6">
        <f t="shared" si="344"/>
        <v>1050000</v>
      </c>
      <c r="Z1107" s="6">
        <f t="shared" si="345"/>
        <v>0</v>
      </c>
      <c r="AA1107" s="4">
        <f>SUM(P1107:$P$1480)+$Z$25</f>
        <v>1020000</v>
      </c>
      <c r="AB1107" s="4">
        <f>SUM(V1107:$W$1480)</f>
        <v>196575.2</v>
      </c>
      <c r="AC1107" s="4">
        <f t="shared" si="346"/>
        <v>-30000</v>
      </c>
    </row>
    <row r="1108" spans="1:29" x14ac:dyDescent="0.15">
      <c r="A1108" s="22">
        <v>5</v>
      </c>
      <c r="B1108" s="1">
        <v>41498</v>
      </c>
      <c r="C1108" s="3">
        <v>208</v>
      </c>
      <c r="D1108">
        <v>208</v>
      </c>
      <c r="E1108">
        <v>204</v>
      </c>
      <c r="F1108">
        <v>206</v>
      </c>
      <c r="G1108">
        <v>121341100</v>
      </c>
      <c r="H1108" s="2">
        <f t="shared" si="329"/>
        <v>24996266600</v>
      </c>
      <c r="I1108">
        <f t="shared" si="330"/>
        <v>-3</v>
      </c>
      <c r="J1108" t="str">
        <f t="shared" si="331"/>
        <v>高値割、安値割</v>
      </c>
      <c r="L1108">
        <f t="shared" si="332"/>
        <v>-3</v>
      </c>
      <c r="M1108">
        <f t="shared" si="333"/>
        <v>-3</v>
      </c>
      <c r="N1108">
        <f t="shared" si="334"/>
        <v>-3</v>
      </c>
      <c r="O1108" s="2">
        <f t="shared" si="328"/>
        <v>5000</v>
      </c>
      <c r="P1108" s="2">
        <f t="shared" si="335"/>
        <v>-15000</v>
      </c>
      <c r="Q1108" s="2">
        <f t="shared" si="336"/>
        <v>1045000</v>
      </c>
      <c r="R1108" s="2" t="str">
        <f t="shared" si="337"/>
        <v>kai</v>
      </c>
      <c r="S1108" s="2" t="str">
        <f t="shared" si="338"/>
        <v>kai</v>
      </c>
      <c r="T1108" s="2" t="str">
        <f t="shared" si="339"/>
        <v>kai</v>
      </c>
      <c r="U1108" s="2">
        <f t="shared" si="340"/>
        <v>1045000</v>
      </c>
      <c r="V1108" s="2">
        <f t="shared" si="341"/>
        <v>1512</v>
      </c>
      <c r="W1108" s="2">
        <f t="shared" si="342"/>
        <v>167.2</v>
      </c>
      <c r="X1108" s="2" t="str">
        <f t="shared" si="343"/>
        <v/>
      </c>
      <c r="Y1108" s="6">
        <f t="shared" si="344"/>
        <v>1030000</v>
      </c>
      <c r="Z1108" s="6">
        <f t="shared" si="345"/>
        <v>0</v>
      </c>
      <c r="AA1108" s="4">
        <f>SUM(P1108:$P$1480)+$Z$25</f>
        <v>1040000</v>
      </c>
      <c r="AB1108" s="4">
        <f>SUM(V1108:$W$1480)</f>
        <v>195063.2</v>
      </c>
      <c r="AC1108" s="4">
        <f t="shared" si="346"/>
        <v>10000</v>
      </c>
    </row>
    <row r="1109" spans="1:29" x14ac:dyDescent="0.15">
      <c r="A1109" s="22">
        <v>5</v>
      </c>
      <c r="B1109" s="1">
        <v>41495</v>
      </c>
      <c r="C1109" s="3">
        <v>212</v>
      </c>
      <c r="D1109">
        <v>212</v>
      </c>
      <c r="E1109">
        <v>208</v>
      </c>
      <c r="F1109">
        <v>209</v>
      </c>
      <c r="G1109">
        <v>99346800</v>
      </c>
      <c r="H1109" s="2">
        <f t="shared" si="329"/>
        <v>20763481200</v>
      </c>
      <c r="I1109">
        <f t="shared" si="330"/>
        <v>0</v>
      </c>
      <c r="J1109" t="str">
        <f t="shared" si="331"/>
        <v/>
      </c>
      <c r="L1109">
        <f t="shared" si="332"/>
        <v>0</v>
      </c>
      <c r="M1109">
        <f t="shared" si="333"/>
        <v>0</v>
      </c>
      <c r="N1109">
        <f t="shared" si="334"/>
        <v>0</v>
      </c>
      <c r="O1109" s="2">
        <f t="shared" si="328"/>
        <v>5000</v>
      </c>
      <c r="P1109" s="2">
        <f t="shared" si="335"/>
        <v>0</v>
      </c>
      <c r="Q1109" s="2">
        <f t="shared" si="336"/>
        <v>1045000</v>
      </c>
      <c r="R1109" s="2" t="str">
        <f t="shared" si="337"/>
        <v>uri</v>
      </c>
      <c r="S1109" s="2" t="str">
        <f t="shared" si="338"/>
        <v>kai</v>
      </c>
      <c r="T1109" s="2" t="str">
        <f t="shared" si="339"/>
        <v>uri</v>
      </c>
      <c r="U1109" s="2" t="str">
        <f t="shared" si="340"/>
        <v/>
      </c>
      <c r="V1109" s="2" t="str">
        <f t="shared" si="341"/>
        <v/>
      </c>
      <c r="W1109" s="2" t="str">
        <f t="shared" si="342"/>
        <v/>
      </c>
      <c r="X1109" s="2">
        <f t="shared" si="343"/>
        <v>83.6</v>
      </c>
      <c r="Y1109" s="6">
        <f t="shared" si="344"/>
        <v>1045000</v>
      </c>
      <c r="Z1109" s="6">
        <f t="shared" si="345"/>
        <v>0</v>
      </c>
      <c r="AA1109" s="4">
        <f>SUM(P1109:$P$1480)+$Z$25</f>
        <v>1055000</v>
      </c>
      <c r="AB1109" s="4">
        <f>SUM(V1109:$W$1480)</f>
        <v>193384</v>
      </c>
      <c r="AC1109" s="4">
        <f t="shared" si="346"/>
        <v>10000</v>
      </c>
    </row>
    <row r="1110" spans="1:29" x14ac:dyDescent="0.15">
      <c r="A1110" s="22">
        <v>5</v>
      </c>
      <c r="B1110" s="1">
        <v>41494</v>
      </c>
      <c r="C1110" s="3">
        <v>209</v>
      </c>
      <c r="D1110">
        <v>213</v>
      </c>
      <c r="E1110">
        <v>208</v>
      </c>
      <c r="F1110">
        <v>209</v>
      </c>
      <c r="G1110">
        <v>142726800</v>
      </c>
      <c r="H1110" s="2">
        <f t="shared" si="329"/>
        <v>29829901200</v>
      </c>
      <c r="I1110">
        <f t="shared" si="330"/>
        <v>-1</v>
      </c>
      <c r="J1110" t="str">
        <f t="shared" si="331"/>
        <v>高値割、安値割</v>
      </c>
      <c r="L1110">
        <f t="shared" si="332"/>
        <v>1</v>
      </c>
      <c r="M1110">
        <f t="shared" si="333"/>
        <v>1</v>
      </c>
      <c r="N1110">
        <f t="shared" si="334"/>
        <v>-1</v>
      </c>
      <c r="O1110" s="2">
        <f t="shared" si="328"/>
        <v>5000</v>
      </c>
      <c r="P1110" s="2">
        <f t="shared" si="335"/>
        <v>5000</v>
      </c>
      <c r="Q1110" s="2">
        <f t="shared" si="336"/>
        <v>1050000</v>
      </c>
      <c r="R1110" s="2" t="str">
        <f t="shared" si="337"/>
        <v>uri</v>
      </c>
      <c r="S1110" s="2" t="str">
        <f t="shared" si="338"/>
        <v>kai</v>
      </c>
      <c r="T1110" s="2" t="str">
        <f t="shared" si="339"/>
        <v>uri</v>
      </c>
      <c r="U1110" s="2">
        <f t="shared" si="340"/>
        <v>1050000</v>
      </c>
      <c r="V1110" s="2">
        <f t="shared" si="341"/>
        <v>1512</v>
      </c>
      <c r="W1110" s="2" t="str">
        <f t="shared" si="342"/>
        <v/>
      </c>
      <c r="X1110" s="2">
        <f t="shared" si="343"/>
        <v>168</v>
      </c>
      <c r="Y1110" s="6">
        <f t="shared" si="344"/>
        <v>1045000</v>
      </c>
      <c r="Z1110" s="6">
        <f t="shared" si="345"/>
        <v>0</v>
      </c>
      <c r="AA1110" s="4">
        <f>SUM(P1110:$P$1480)+$Z$25</f>
        <v>1055000</v>
      </c>
      <c r="AB1110" s="4">
        <f>SUM(V1110:$W$1480)</f>
        <v>193384</v>
      </c>
      <c r="AC1110" s="4">
        <f t="shared" si="346"/>
        <v>10000</v>
      </c>
    </row>
    <row r="1111" spans="1:29" x14ac:dyDescent="0.15">
      <c r="A1111" s="22">
        <v>5</v>
      </c>
      <c r="B1111" s="1">
        <v>41493</v>
      </c>
      <c r="C1111" s="3">
        <v>213</v>
      </c>
      <c r="D1111">
        <v>215</v>
      </c>
      <c r="E1111">
        <v>210</v>
      </c>
      <c r="F1111">
        <v>210</v>
      </c>
      <c r="G1111">
        <v>146638200</v>
      </c>
      <c r="H1111" s="2">
        <f t="shared" si="329"/>
        <v>30794022000</v>
      </c>
      <c r="I1111">
        <f t="shared" si="330"/>
        <v>-6</v>
      </c>
      <c r="J1111" t="str">
        <f t="shared" si="331"/>
        <v>高値割、安値割</v>
      </c>
      <c r="L1111">
        <f t="shared" si="332"/>
        <v>-6</v>
      </c>
      <c r="M1111">
        <f t="shared" si="333"/>
        <v>-6</v>
      </c>
      <c r="N1111">
        <f t="shared" si="334"/>
        <v>-6</v>
      </c>
      <c r="O1111" s="2">
        <f t="shared" si="328"/>
        <v>5000</v>
      </c>
      <c r="P1111" s="2">
        <f t="shared" si="335"/>
        <v>-30000</v>
      </c>
      <c r="Q1111" s="2">
        <f t="shared" si="336"/>
        <v>1080000</v>
      </c>
      <c r="R1111" s="2" t="str">
        <f t="shared" si="337"/>
        <v>kai</v>
      </c>
      <c r="S1111" s="2" t="str">
        <f t="shared" si="338"/>
        <v>kai</v>
      </c>
      <c r="T1111" s="2" t="str">
        <f t="shared" si="339"/>
        <v>kai</v>
      </c>
      <c r="U1111" s="2">
        <f t="shared" si="340"/>
        <v>1080000</v>
      </c>
      <c r="V1111" s="2">
        <f t="shared" si="341"/>
        <v>1512</v>
      </c>
      <c r="W1111" s="2">
        <f t="shared" si="342"/>
        <v>172.8</v>
      </c>
      <c r="X1111" s="2" t="str">
        <f t="shared" si="343"/>
        <v/>
      </c>
      <c r="Y1111" s="6">
        <f t="shared" si="344"/>
        <v>1050000</v>
      </c>
      <c r="Z1111" s="6">
        <f t="shared" si="345"/>
        <v>0</v>
      </c>
      <c r="AA1111" s="4">
        <f>SUM(P1111:$P$1480)+$Z$25</f>
        <v>1050000</v>
      </c>
      <c r="AB1111" s="4">
        <f>SUM(V1111:$W$1480)</f>
        <v>191872.00000000003</v>
      </c>
      <c r="AC1111" s="4">
        <f t="shared" si="346"/>
        <v>0</v>
      </c>
    </row>
    <row r="1112" spans="1:29" x14ac:dyDescent="0.15">
      <c r="A1112" s="22">
        <v>5</v>
      </c>
      <c r="B1112" s="1">
        <v>41492</v>
      </c>
      <c r="C1112" s="3">
        <v>214</v>
      </c>
      <c r="D1112">
        <v>216</v>
      </c>
      <c r="E1112">
        <v>212</v>
      </c>
      <c r="F1112">
        <v>216</v>
      </c>
      <c r="G1112">
        <v>112653500</v>
      </c>
      <c r="H1112" s="2">
        <f t="shared" si="329"/>
        <v>24333156000</v>
      </c>
      <c r="I1112">
        <f t="shared" si="330"/>
        <v>0</v>
      </c>
      <c r="J1112" t="str">
        <f t="shared" si="331"/>
        <v/>
      </c>
      <c r="L1112">
        <f t="shared" si="332"/>
        <v>0</v>
      </c>
      <c r="M1112">
        <f t="shared" si="333"/>
        <v>0</v>
      </c>
      <c r="N1112">
        <f t="shared" si="334"/>
        <v>0</v>
      </c>
      <c r="O1112" s="2">
        <f t="shared" si="328"/>
        <v>5000</v>
      </c>
      <c r="P1112" s="2">
        <f t="shared" si="335"/>
        <v>0</v>
      </c>
      <c r="Q1112" s="2">
        <f t="shared" si="336"/>
        <v>1080000</v>
      </c>
      <c r="R1112" s="2" t="str">
        <f t="shared" si="337"/>
        <v>uri</v>
      </c>
      <c r="S1112" s="2" t="str">
        <f t="shared" si="338"/>
        <v>kai</v>
      </c>
      <c r="T1112" s="2" t="str">
        <f t="shared" si="339"/>
        <v>uri</v>
      </c>
      <c r="U1112" s="2">
        <f t="shared" si="340"/>
        <v>1080000</v>
      </c>
      <c r="V1112" s="2">
        <f t="shared" si="341"/>
        <v>1512</v>
      </c>
      <c r="W1112" s="2" t="str">
        <f t="shared" si="342"/>
        <v/>
      </c>
      <c r="X1112" s="2">
        <f t="shared" si="343"/>
        <v>172.8</v>
      </c>
      <c r="Y1112" s="6">
        <f t="shared" si="344"/>
        <v>1080000</v>
      </c>
      <c r="Z1112" s="6">
        <f t="shared" si="345"/>
        <v>0</v>
      </c>
      <c r="AA1112" s="4">
        <f>SUM(P1112:$P$1480)+$Z$25</f>
        <v>1080000</v>
      </c>
      <c r="AB1112" s="4">
        <f>SUM(V1112:$W$1480)</f>
        <v>190187.2</v>
      </c>
      <c r="AC1112" s="4">
        <f t="shared" si="346"/>
        <v>0</v>
      </c>
    </row>
    <row r="1113" spans="1:29" x14ac:dyDescent="0.15">
      <c r="A1113" s="22">
        <v>5</v>
      </c>
      <c r="B1113" s="1">
        <v>41491</v>
      </c>
      <c r="C1113" s="3">
        <v>216</v>
      </c>
      <c r="D1113">
        <v>217</v>
      </c>
      <c r="E1113">
        <v>212</v>
      </c>
      <c r="F1113">
        <v>216</v>
      </c>
      <c r="G1113">
        <v>124965100</v>
      </c>
      <c r="H1113" s="2">
        <f t="shared" si="329"/>
        <v>26992461600</v>
      </c>
      <c r="I1113">
        <f t="shared" si="330"/>
        <v>-1</v>
      </c>
      <c r="J1113" t="str">
        <f t="shared" si="331"/>
        <v>高値割、安値割</v>
      </c>
      <c r="L1113">
        <f t="shared" si="332"/>
        <v>-1</v>
      </c>
      <c r="M1113">
        <f t="shared" si="333"/>
        <v>-1</v>
      </c>
      <c r="N1113">
        <f t="shared" si="334"/>
        <v>1</v>
      </c>
      <c r="O1113" s="2">
        <f t="shared" si="328"/>
        <v>5000</v>
      </c>
      <c r="P1113" s="2">
        <f t="shared" si="335"/>
        <v>-5000</v>
      </c>
      <c r="Q1113" s="2">
        <f t="shared" si="336"/>
        <v>1085000</v>
      </c>
      <c r="R1113" s="2" t="str">
        <f t="shared" si="337"/>
        <v>kai</v>
      </c>
      <c r="S1113" s="2" t="str">
        <f t="shared" si="338"/>
        <v>uri</v>
      </c>
      <c r="T1113" s="2" t="str">
        <f t="shared" si="339"/>
        <v>kai</v>
      </c>
      <c r="U1113" s="2" t="str">
        <f t="shared" si="340"/>
        <v/>
      </c>
      <c r="V1113" s="2" t="str">
        <f t="shared" si="341"/>
        <v/>
      </c>
      <c r="W1113" s="2">
        <f t="shared" si="342"/>
        <v>86.8</v>
      </c>
      <c r="X1113" s="2" t="str">
        <f t="shared" si="343"/>
        <v/>
      </c>
      <c r="Y1113" s="6">
        <f t="shared" si="344"/>
        <v>1080000</v>
      </c>
      <c r="Z1113" s="6">
        <f t="shared" si="345"/>
        <v>0</v>
      </c>
      <c r="AA1113" s="4">
        <f>SUM(P1113:$P$1480)+$Z$25</f>
        <v>1080000</v>
      </c>
      <c r="AB1113" s="4">
        <f>SUM(V1113:$W$1480)</f>
        <v>188675.20000000001</v>
      </c>
      <c r="AC1113" s="4">
        <f t="shared" si="346"/>
        <v>0</v>
      </c>
    </row>
    <row r="1114" spans="1:29" x14ac:dyDescent="0.15">
      <c r="A1114" s="22">
        <v>5</v>
      </c>
      <c r="B1114" s="1">
        <v>41488</v>
      </c>
      <c r="C1114" s="3">
        <v>217</v>
      </c>
      <c r="D1114">
        <v>219</v>
      </c>
      <c r="E1114">
        <v>215</v>
      </c>
      <c r="F1114">
        <v>217</v>
      </c>
      <c r="G1114">
        <v>198131000</v>
      </c>
      <c r="H1114" s="2">
        <f t="shared" si="329"/>
        <v>42994427000</v>
      </c>
      <c r="I1114">
        <f t="shared" si="330"/>
        <v>4</v>
      </c>
      <c r="J1114" t="str">
        <f t="shared" si="331"/>
        <v>高値超、安値超</v>
      </c>
      <c r="L1114">
        <f t="shared" si="332"/>
        <v>4</v>
      </c>
      <c r="M1114">
        <f t="shared" si="333"/>
        <v>4</v>
      </c>
      <c r="N1114">
        <f t="shared" si="334"/>
        <v>-4</v>
      </c>
      <c r="O1114" s="2">
        <f t="shared" ref="O1114:O1177" si="347">$B$3*1</f>
        <v>5000</v>
      </c>
      <c r="P1114" s="2">
        <f t="shared" si="335"/>
        <v>20000</v>
      </c>
      <c r="Q1114" s="2">
        <f t="shared" si="336"/>
        <v>1065000</v>
      </c>
      <c r="R1114" s="2" t="str">
        <f t="shared" si="337"/>
        <v>kai</v>
      </c>
      <c r="S1114" s="2" t="str">
        <f t="shared" si="338"/>
        <v>uri</v>
      </c>
      <c r="T1114" s="2" t="str">
        <f t="shared" si="339"/>
        <v>kai</v>
      </c>
      <c r="U1114" s="2" t="str">
        <f t="shared" si="340"/>
        <v/>
      </c>
      <c r="V1114" s="2" t="str">
        <f t="shared" si="341"/>
        <v/>
      </c>
      <c r="W1114" s="2">
        <f t="shared" si="342"/>
        <v>85.2</v>
      </c>
      <c r="X1114" s="2" t="str">
        <f t="shared" si="343"/>
        <v/>
      </c>
      <c r="Y1114" s="6">
        <f t="shared" si="344"/>
        <v>1085000</v>
      </c>
      <c r="Z1114" s="6">
        <f t="shared" si="345"/>
        <v>0</v>
      </c>
      <c r="AA1114" s="4">
        <f>SUM(P1114:$P$1480)+$Z$25</f>
        <v>1085000</v>
      </c>
      <c r="AB1114" s="4">
        <f>SUM(V1114:$W$1480)</f>
        <v>188588.40000000002</v>
      </c>
      <c r="AC1114" s="4">
        <f t="shared" si="346"/>
        <v>0</v>
      </c>
    </row>
    <row r="1115" spans="1:29" x14ac:dyDescent="0.15">
      <c r="A1115" s="22">
        <v>5</v>
      </c>
      <c r="B1115" s="1">
        <v>41487</v>
      </c>
      <c r="C1115" s="3">
        <v>205</v>
      </c>
      <c r="D1115">
        <v>214</v>
      </c>
      <c r="E1115">
        <v>204</v>
      </c>
      <c r="F1115">
        <v>213</v>
      </c>
      <c r="G1115">
        <v>220625200</v>
      </c>
      <c r="H1115" s="2">
        <f t="shared" si="329"/>
        <v>46993167600</v>
      </c>
      <c r="I1115">
        <f t="shared" si="330"/>
        <v>10</v>
      </c>
      <c r="J1115" t="str">
        <f t="shared" si="331"/>
        <v>高値超、安値超</v>
      </c>
      <c r="L1115">
        <f t="shared" si="332"/>
        <v>10</v>
      </c>
      <c r="M1115">
        <f t="shared" si="333"/>
        <v>10</v>
      </c>
      <c r="N1115">
        <f t="shared" si="334"/>
        <v>-10</v>
      </c>
      <c r="O1115" s="2">
        <f t="shared" si="347"/>
        <v>5000</v>
      </c>
      <c r="P1115" s="2">
        <f t="shared" si="335"/>
        <v>50000</v>
      </c>
      <c r="Q1115" s="2">
        <f t="shared" si="336"/>
        <v>1015000</v>
      </c>
      <c r="R1115" s="2" t="str">
        <f t="shared" si="337"/>
        <v>kai</v>
      </c>
      <c r="S1115" s="2" t="str">
        <f t="shared" si="338"/>
        <v>uri</v>
      </c>
      <c r="T1115" s="2" t="str">
        <f t="shared" si="339"/>
        <v>kai</v>
      </c>
      <c r="U1115" s="2" t="str">
        <f t="shared" si="340"/>
        <v/>
      </c>
      <c r="V1115" s="2" t="str">
        <f t="shared" si="341"/>
        <v/>
      </c>
      <c r="W1115" s="2">
        <f t="shared" si="342"/>
        <v>81.2</v>
      </c>
      <c r="X1115" s="2" t="str">
        <f t="shared" si="343"/>
        <v/>
      </c>
      <c r="Y1115" s="6">
        <f t="shared" si="344"/>
        <v>1065000</v>
      </c>
      <c r="Z1115" s="6">
        <f t="shared" si="345"/>
        <v>0</v>
      </c>
      <c r="AA1115" s="4">
        <f>SUM(P1115:$P$1480)+$Z$25</f>
        <v>1065000</v>
      </c>
      <c r="AB1115" s="4">
        <f>SUM(V1115:$W$1480)</f>
        <v>188503.2</v>
      </c>
      <c r="AC1115" s="4">
        <f t="shared" si="346"/>
        <v>0</v>
      </c>
    </row>
    <row r="1116" spans="1:29" x14ac:dyDescent="0.15">
      <c r="A1116" s="22">
        <v>5</v>
      </c>
      <c r="B1116" s="1">
        <v>41486</v>
      </c>
      <c r="C1116" s="3">
        <v>205</v>
      </c>
      <c r="D1116">
        <v>207</v>
      </c>
      <c r="E1116">
        <v>203</v>
      </c>
      <c r="F1116">
        <v>203</v>
      </c>
      <c r="G1116">
        <v>151152000</v>
      </c>
      <c r="H1116" s="2">
        <f t="shared" si="329"/>
        <v>30683856000</v>
      </c>
      <c r="I1116">
        <f t="shared" si="330"/>
        <v>-2</v>
      </c>
      <c r="J1116" t="str">
        <f t="shared" si="331"/>
        <v>高値超、安値超</v>
      </c>
      <c r="L1116">
        <f t="shared" si="332"/>
        <v>-2</v>
      </c>
      <c r="M1116">
        <f t="shared" si="333"/>
        <v>-2</v>
      </c>
      <c r="N1116">
        <f t="shared" si="334"/>
        <v>-2</v>
      </c>
      <c r="O1116" s="2">
        <f t="shared" si="347"/>
        <v>5000</v>
      </c>
      <c r="P1116" s="2">
        <f t="shared" si="335"/>
        <v>-10000</v>
      </c>
      <c r="Q1116" s="2">
        <f t="shared" si="336"/>
        <v>1025000</v>
      </c>
      <c r="R1116" s="2" t="str">
        <f t="shared" si="337"/>
        <v>kai</v>
      </c>
      <c r="S1116" s="2" t="str">
        <f t="shared" si="338"/>
        <v>kai</v>
      </c>
      <c r="T1116" s="2" t="str">
        <f t="shared" si="339"/>
        <v>kai</v>
      </c>
      <c r="U1116" s="2">
        <f t="shared" si="340"/>
        <v>1025000</v>
      </c>
      <c r="V1116" s="2">
        <f t="shared" si="341"/>
        <v>1512</v>
      </c>
      <c r="W1116" s="2">
        <f t="shared" si="342"/>
        <v>164</v>
      </c>
      <c r="X1116" s="2" t="str">
        <f t="shared" si="343"/>
        <v/>
      </c>
      <c r="Y1116" s="6">
        <f t="shared" si="344"/>
        <v>1015000</v>
      </c>
      <c r="Z1116" s="6">
        <f t="shared" si="345"/>
        <v>0</v>
      </c>
      <c r="AA1116" s="4">
        <f>SUM(P1116:$P$1480)+$Z$25</f>
        <v>1015000</v>
      </c>
      <c r="AB1116" s="4">
        <f>SUM(V1116:$W$1480)</f>
        <v>188422.00000000003</v>
      </c>
      <c r="AC1116" s="4">
        <f t="shared" si="346"/>
        <v>0</v>
      </c>
    </row>
    <row r="1117" spans="1:29" x14ac:dyDescent="0.15">
      <c r="A1117" s="22">
        <v>5</v>
      </c>
      <c r="B1117" s="1">
        <v>41485</v>
      </c>
      <c r="C1117" s="3">
        <v>203</v>
      </c>
      <c r="D1117">
        <v>206</v>
      </c>
      <c r="E1117">
        <v>201</v>
      </c>
      <c r="F1117">
        <v>205</v>
      </c>
      <c r="G1117">
        <v>133584900</v>
      </c>
      <c r="H1117" s="2">
        <f t="shared" si="329"/>
        <v>27384904500</v>
      </c>
      <c r="I1117">
        <f t="shared" si="330"/>
        <v>3</v>
      </c>
      <c r="J1117" t="str">
        <f t="shared" si="331"/>
        <v/>
      </c>
      <c r="L1117">
        <f t="shared" si="332"/>
        <v>-3</v>
      </c>
      <c r="M1117">
        <f t="shared" si="333"/>
        <v>-3</v>
      </c>
      <c r="N1117">
        <f t="shared" si="334"/>
        <v>3</v>
      </c>
      <c r="O1117" s="2">
        <f t="shared" si="347"/>
        <v>5000</v>
      </c>
      <c r="P1117" s="2">
        <f t="shared" si="335"/>
        <v>-15000</v>
      </c>
      <c r="Q1117" s="2">
        <f t="shared" si="336"/>
        <v>1010000</v>
      </c>
      <c r="R1117" s="2" t="str">
        <f t="shared" si="337"/>
        <v>uri</v>
      </c>
      <c r="S1117" s="2" t="str">
        <f t="shared" si="338"/>
        <v>kai</v>
      </c>
      <c r="T1117" s="2" t="str">
        <f t="shared" si="339"/>
        <v>uri</v>
      </c>
      <c r="U1117" s="2" t="str">
        <f t="shared" si="340"/>
        <v/>
      </c>
      <c r="V1117" s="2" t="str">
        <f t="shared" si="341"/>
        <v/>
      </c>
      <c r="W1117" s="2" t="str">
        <f t="shared" si="342"/>
        <v/>
      </c>
      <c r="X1117" s="2">
        <f t="shared" si="343"/>
        <v>80.8</v>
      </c>
      <c r="Y1117" s="6">
        <f t="shared" si="344"/>
        <v>1025000</v>
      </c>
      <c r="Z1117" s="6">
        <f t="shared" si="345"/>
        <v>0</v>
      </c>
      <c r="AA1117" s="4">
        <f>SUM(P1117:$P$1480)+$Z$25</f>
        <v>1025000</v>
      </c>
      <c r="AB1117" s="4">
        <f>SUM(V1117:$W$1480)</f>
        <v>186746</v>
      </c>
      <c r="AC1117" s="4">
        <f t="shared" si="346"/>
        <v>0</v>
      </c>
    </row>
    <row r="1118" spans="1:29" x14ac:dyDescent="0.15">
      <c r="A1118" s="22">
        <v>5</v>
      </c>
      <c r="B1118" s="1">
        <v>41484</v>
      </c>
      <c r="C1118" s="3">
        <v>203</v>
      </c>
      <c r="D1118">
        <v>206</v>
      </c>
      <c r="E1118">
        <v>201</v>
      </c>
      <c r="F1118">
        <v>202</v>
      </c>
      <c r="G1118">
        <v>153946400</v>
      </c>
      <c r="H1118" s="2">
        <f t="shared" si="329"/>
        <v>31097172800</v>
      </c>
      <c r="I1118">
        <f t="shared" si="330"/>
        <v>-6</v>
      </c>
      <c r="J1118" t="str">
        <f t="shared" si="331"/>
        <v>高値割、安値割</v>
      </c>
      <c r="L1118">
        <f t="shared" si="332"/>
        <v>6</v>
      </c>
      <c r="M1118">
        <f t="shared" si="333"/>
        <v>6</v>
      </c>
      <c r="N1118">
        <f t="shared" si="334"/>
        <v>-6</v>
      </c>
      <c r="O1118" s="2">
        <f t="shared" si="347"/>
        <v>5000</v>
      </c>
      <c r="P1118" s="2">
        <f t="shared" si="335"/>
        <v>30000</v>
      </c>
      <c r="Q1118" s="2">
        <f t="shared" si="336"/>
        <v>1040000</v>
      </c>
      <c r="R1118" s="2" t="str">
        <f t="shared" si="337"/>
        <v>uri</v>
      </c>
      <c r="S1118" s="2" t="str">
        <f t="shared" si="338"/>
        <v>kai</v>
      </c>
      <c r="T1118" s="2" t="str">
        <f t="shared" si="339"/>
        <v>uri</v>
      </c>
      <c r="U1118" s="2" t="str">
        <f t="shared" si="340"/>
        <v/>
      </c>
      <c r="V1118" s="2" t="str">
        <f t="shared" si="341"/>
        <v/>
      </c>
      <c r="W1118" s="2" t="str">
        <f t="shared" si="342"/>
        <v/>
      </c>
      <c r="X1118" s="2">
        <f t="shared" si="343"/>
        <v>83.2</v>
      </c>
      <c r="Y1118" s="6">
        <f t="shared" si="344"/>
        <v>1010000</v>
      </c>
      <c r="Z1118" s="6">
        <f t="shared" si="345"/>
        <v>0</v>
      </c>
      <c r="AA1118" s="4">
        <f>SUM(P1118:$P$1480)+$Z$25</f>
        <v>1040000</v>
      </c>
      <c r="AB1118" s="4">
        <f>SUM(V1118:$W$1480)</f>
        <v>186746</v>
      </c>
      <c r="AC1118" s="4">
        <f t="shared" si="346"/>
        <v>30000</v>
      </c>
    </row>
    <row r="1119" spans="1:29" x14ac:dyDescent="0.15">
      <c r="A1119" s="22">
        <v>5</v>
      </c>
      <c r="B1119" s="1">
        <v>41481</v>
      </c>
      <c r="C1119" s="3">
        <v>211</v>
      </c>
      <c r="D1119">
        <v>212</v>
      </c>
      <c r="E1119">
        <v>206</v>
      </c>
      <c r="F1119">
        <v>208</v>
      </c>
      <c r="G1119">
        <v>253858800</v>
      </c>
      <c r="H1119" s="2">
        <f t="shared" si="329"/>
        <v>52802630400</v>
      </c>
      <c r="I1119">
        <f t="shared" si="330"/>
        <v>-6</v>
      </c>
      <c r="J1119" t="str">
        <f t="shared" si="331"/>
        <v>高値割、安値割</v>
      </c>
      <c r="L1119">
        <f t="shared" si="332"/>
        <v>6</v>
      </c>
      <c r="M1119">
        <f t="shared" si="333"/>
        <v>6</v>
      </c>
      <c r="N1119">
        <f t="shared" si="334"/>
        <v>-6</v>
      </c>
      <c r="O1119" s="2">
        <f t="shared" si="347"/>
        <v>5000</v>
      </c>
      <c r="P1119" s="2">
        <f t="shared" si="335"/>
        <v>30000</v>
      </c>
      <c r="Q1119" s="2">
        <f t="shared" si="336"/>
        <v>1070000</v>
      </c>
      <c r="R1119" s="2" t="str">
        <f t="shared" si="337"/>
        <v>uri</v>
      </c>
      <c r="S1119" s="2" t="str">
        <f t="shared" si="338"/>
        <v>kai</v>
      </c>
      <c r="T1119" s="2" t="str">
        <f t="shared" si="339"/>
        <v>uri</v>
      </c>
      <c r="U1119" s="2" t="str">
        <f t="shared" si="340"/>
        <v/>
      </c>
      <c r="V1119" s="2" t="str">
        <f t="shared" si="341"/>
        <v/>
      </c>
      <c r="W1119" s="2" t="str">
        <f t="shared" si="342"/>
        <v/>
      </c>
      <c r="X1119" s="2">
        <f t="shared" si="343"/>
        <v>85.6</v>
      </c>
      <c r="Y1119" s="6">
        <f t="shared" si="344"/>
        <v>1040000</v>
      </c>
      <c r="Z1119" s="6">
        <f t="shared" si="345"/>
        <v>0</v>
      </c>
      <c r="AA1119" s="4">
        <f>SUM(P1119:$P$1480)+$Z$25</f>
        <v>1010000</v>
      </c>
      <c r="AB1119" s="4">
        <f>SUM(V1119:$W$1480)</f>
        <v>186746</v>
      </c>
      <c r="AC1119" s="4">
        <f t="shared" si="346"/>
        <v>-30000</v>
      </c>
    </row>
    <row r="1120" spans="1:29" x14ac:dyDescent="0.15">
      <c r="A1120" s="22">
        <v>5</v>
      </c>
      <c r="B1120" s="1">
        <v>41480</v>
      </c>
      <c r="C1120" s="3">
        <v>220</v>
      </c>
      <c r="D1120">
        <v>221</v>
      </c>
      <c r="E1120">
        <v>214</v>
      </c>
      <c r="F1120">
        <v>214</v>
      </c>
      <c r="G1120">
        <v>149140700</v>
      </c>
      <c r="H1120" s="2">
        <f t="shared" si="329"/>
        <v>31916109800</v>
      </c>
      <c r="I1120">
        <f t="shared" si="330"/>
        <v>-6</v>
      </c>
      <c r="J1120" t="str">
        <f t="shared" si="331"/>
        <v>高値割、安値割</v>
      </c>
      <c r="L1120">
        <f t="shared" si="332"/>
        <v>6</v>
      </c>
      <c r="M1120">
        <f t="shared" si="333"/>
        <v>6</v>
      </c>
      <c r="N1120">
        <f t="shared" si="334"/>
        <v>-6</v>
      </c>
      <c r="O1120" s="2">
        <f t="shared" si="347"/>
        <v>5000</v>
      </c>
      <c r="P1120" s="2">
        <f t="shared" si="335"/>
        <v>30000</v>
      </c>
      <c r="Q1120" s="2">
        <f t="shared" si="336"/>
        <v>1100000</v>
      </c>
      <c r="R1120" s="2" t="str">
        <f t="shared" si="337"/>
        <v>uri</v>
      </c>
      <c r="S1120" s="2" t="str">
        <f t="shared" si="338"/>
        <v>kai</v>
      </c>
      <c r="T1120" s="2" t="str">
        <f t="shared" si="339"/>
        <v>uri</v>
      </c>
      <c r="U1120" s="2">
        <f t="shared" si="340"/>
        <v>1100000</v>
      </c>
      <c r="V1120" s="2">
        <f t="shared" si="341"/>
        <v>1512</v>
      </c>
      <c r="W1120" s="2" t="str">
        <f t="shared" si="342"/>
        <v/>
      </c>
      <c r="X1120" s="2">
        <f t="shared" si="343"/>
        <v>176</v>
      </c>
      <c r="Y1120" s="6">
        <f t="shared" si="344"/>
        <v>1070000</v>
      </c>
      <c r="Z1120" s="6">
        <f t="shared" si="345"/>
        <v>0</v>
      </c>
      <c r="AA1120" s="4">
        <f>SUM(P1120:$P$1480)+$Z$25</f>
        <v>980000</v>
      </c>
      <c r="AB1120" s="4">
        <f>SUM(V1120:$W$1480)</f>
        <v>186746</v>
      </c>
      <c r="AC1120" s="4">
        <f t="shared" si="346"/>
        <v>-90000</v>
      </c>
    </row>
    <row r="1121" spans="1:29" x14ac:dyDescent="0.15">
      <c r="A1121" s="22">
        <v>5</v>
      </c>
      <c r="B1121" s="1">
        <v>41479</v>
      </c>
      <c r="C1121" s="3">
        <v>221</v>
      </c>
      <c r="D1121">
        <v>222</v>
      </c>
      <c r="E1121">
        <v>219</v>
      </c>
      <c r="F1121">
        <v>220</v>
      </c>
      <c r="G1121">
        <v>79653600</v>
      </c>
      <c r="H1121" s="2">
        <f t="shared" si="329"/>
        <v>17523792000</v>
      </c>
      <c r="I1121">
        <f t="shared" si="330"/>
        <v>-1</v>
      </c>
      <c r="J1121" t="str">
        <f t="shared" si="331"/>
        <v>高値割、安値割</v>
      </c>
      <c r="L1121">
        <f t="shared" si="332"/>
        <v>-1</v>
      </c>
      <c r="M1121">
        <f t="shared" si="333"/>
        <v>-1</v>
      </c>
      <c r="N1121">
        <f t="shared" si="334"/>
        <v>-1</v>
      </c>
      <c r="O1121" s="2">
        <f t="shared" si="347"/>
        <v>5000</v>
      </c>
      <c r="P1121" s="2">
        <f t="shared" si="335"/>
        <v>-5000</v>
      </c>
      <c r="Q1121" s="2">
        <f t="shared" si="336"/>
        <v>1105000</v>
      </c>
      <c r="R1121" s="2" t="str">
        <f t="shared" si="337"/>
        <v>kai</v>
      </c>
      <c r="S1121" s="2" t="str">
        <f t="shared" si="338"/>
        <v>kai</v>
      </c>
      <c r="T1121" s="2" t="str">
        <f t="shared" si="339"/>
        <v>kai</v>
      </c>
      <c r="U1121" s="2" t="str">
        <f t="shared" si="340"/>
        <v/>
      </c>
      <c r="V1121" s="2" t="str">
        <f t="shared" si="341"/>
        <v/>
      </c>
      <c r="W1121" s="2">
        <f t="shared" si="342"/>
        <v>88.4</v>
      </c>
      <c r="X1121" s="2" t="str">
        <f t="shared" si="343"/>
        <v/>
      </c>
      <c r="Y1121" s="6">
        <f t="shared" si="344"/>
        <v>1100000</v>
      </c>
      <c r="Z1121" s="6">
        <f t="shared" si="345"/>
        <v>0</v>
      </c>
      <c r="AA1121" s="4">
        <f>SUM(P1121:$P$1480)+$Z$25</f>
        <v>950000</v>
      </c>
      <c r="AB1121" s="4">
        <f>SUM(V1121:$W$1480)</f>
        <v>185234</v>
      </c>
      <c r="AC1121" s="4">
        <f t="shared" si="346"/>
        <v>-150000</v>
      </c>
    </row>
    <row r="1122" spans="1:29" x14ac:dyDescent="0.15">
      <c r="A1122" s="22">
        <v>5</v>
      </c>
      <c r="B1122" s="1">
        <v>41478</v>
      </c>
      <c r="C1122" s="3">
        <v>221</v>
      </c>
      <c r="D1122">
        <v>223</v>
      </c>
      <c r="E1122">
        <v>220</v>
      </c>
      <c r="F1122">
        <v>221</v>
      </c>
      <c r="G1122">
        <v>121729800</v>
      </c>
      <c r="H1122" s="2">
        <f t="shared" si="329"/>
        <v>26902285800</v>
      </c>
      <c r="I1122">
        <f t="shared" si="330"/>
        <v>-1</v>
      </c>
      <c r="J1122" t="str">
        <f t="shared" si="331"/>
        <v/>
      </c>
      <c r="L1122">
        <f t="shared" si="332"/>
        <v>-1</v>
      </c>
      <c r="M1122">
        <f t="shared" si="333"/>
        <v>-1</v>
      </c>
      <c r="N1122">
        <f t="shared" si="334"/>
        <v>-1</v>
      </c>
      <c r="O1122" s="2">
        <f t="shared" si="347"/>
        <v>5000</v>
      </c>
      <c r="P1122" s="2">
        <f t="shared" si="335"/>
        <v>-5000</v>
      </c>
      <c r="Q1122" s="2">
        <f t="shared" si="336"/>
        <v>1110000</v>
      </c>
      <c r="R1122" s="2" t="str">
        <f t="shared" si="337"/>
        <v>kai</v>
      </c>
      <c r="S1122" s="2" t="str">
        <f t="shared" si="338"/>
        <v>kai</v>
      </c>
      <c r="T1122" s="2" t="str">
        <f t="shared" si="339"/>
        <v>kai</v>
      </c>
      <c r="U1122" s="2" t="str">
        <f t="shared" si="340"/>
        <v/>
      </c>
      <c r="V1122" s="2" t="str">
        <f t="shared" si="341"/>
        <v/>
      </c>
      <c r="W1122" s="2">
        <f t="shared" si="342"/>
        <v>88.8</v>
      </c>
      <c r="X1122" s="2" t="str">
        <f t="shared" si="343"/>
        <v/>
      </c>
      <c r="Y1122" s="6">
        <f t="shared" si="344"/>
        <v>1105000</v>
      </c>
      <c r="Z1122" s="6">
        <f t="shared" si="345"/>
        <v>0</v>
      </c>
      <c r="AA1122" s="4">
        <f>SUM(P1122:$P$1480)+$Z$25</f>
        <v>955000</v>
      </c>
      <c r="AB1122" s="4">
        <f>SUM(V1122:$W$1480)</f>
        <v>185145.60000000001</v>
      </c>
      <c r="AC1122" s="4">
        <f t="shared" si="346"/>
        <v>-150000</v>
      </c>
    </row>
    <row r="1123" spans="1:29" x14ac:dyDescent="0.15">
      <c r="A1123" s="22">
        <v>5</v>
      </c>
      <c r="B1123" s="1">
        <v>41477</v>
      </c>
      <c r="C1123" s="3">
        <v>222</v>
      </c>
      <c r="D1123">
        <v>223</v>
      </c>
      <c r="E1123">
        <v>220</v>
      </c>
      <c r="F1123">
        <v>222</v>
      </c>
      <c r="G1123">
        <v>105740200</v>
      </c>
      <c r="H1123" s="2">
        <f t="shared" si="329"/>
        <v>23474324400</v>
      </c>
      <c r="I1123">
        <f t="shared" si="330"/>
        <v>-1</v>
      </c>
      <c r="J1123" t="str">
        <f t="shared" si="331"/>
        <v/>
      </c>
      <c r="L1123">
        <f t="shared" si="332"/>
        <v>-1</v>
      </c>
      <c r="M1123">
        <f t="shared" si="333"/>
        <v>-1</v>
      </c>
      <c r="N1123">
        <f t="shared" si="334"/>
        <v>-1</v>
      </c>
      <c r="O1123" s="2">
        <f t="shared" si="347"/>
        <v>5000</v>
      </c>
      <c r="P1123" s="2">
        <f t="shared" si="335"/>
        <v>-5000</v>
      </c>
      <c r="Q1123" s="2">
        <f t="shared" si="336"/>
        <v>1115000</v>
      </c>
      <c r="R1123" s="2" t="str">
        <f t="shared" si="337"/>
        <v>kai</v>
      </c>
      <c r="S1123" s="2" t="str">
        <f t="shared" si="338"/>
        <v>kai</v>
      </c>
      <c r="T1123" s="2" t="str">
        <f t="shared" si="339"/>
        <v>kai</v>
      </c>
      <c r="U1123" s="2" t="str">
        <f t="shared" si="340"/>
        <v/>
      </c>
      <c r="V1123" s="2" t="str">
        <f t="shared" si="341"/>
        <v/>
      </c>
      <c r="W1123" s="2">
        <f t="shared" si="342"/>
        <v>89.2</v>
      </c>
      <c r="X1123" s="2" t="str">
        <f t="shared" si="343"/>
        <v/>
      </c>
      <c r="Y1123" s="6">
        <f t="shared" si="344"/>
        <v>1110000</v>
      </c>
      <c r="Z1123" s="6">
        <f t="shared" si="345"/>
        <v>0</v>
      </c>
      <c r="AA1123" s="4">
        <f>SUM(P1123:$P$1480)+$Z$25</f>
        <v>960000</v>
      </c>
      <c r="AB1123" s="4">
        <f>SUM(V1123:$W$1480)</f>
        <v>185056.8</v>
      </c>
      <c r="AC1123" s="4">
        <f t="shared" si="346"/>
        <v>-150000</v>
      </c>
    </row>
    <row r="1124" spans="1:29" x14ac:dyDescent="0.15">
      <c r="A1124" s="22">
        <v>5</v>
      </c>
      <c r="B1124" s="1">
        <v>41474</v>
      </c>
      <c r="C1124" s="3">
        <v>224</v>
      </c>
      <c r="D1124">
        <v>225</v>
      </c>
      <c r="E1124">
        <v>218</v>
      </c>
      <c r="F1124">
        <v>223</v>
      </c>
      <c r="G1124">
        <v>286700500</v>
      </c>
      <c r="H1124" s="2">
        <f t="shared" si="329"/>
        <v>63934211500</v>
      </c>
      <c r="I1124">
        <f t="shared" si="330"/>
        <v>1</v>
      </c>
      <c r="J1124" t="str">
        <f t="shared" si="331"/>
        <v/>
      </c>
      <c r="L1124">
        <f t="shared" si="332"/>
        <v>1</v>
      </c>
      <c r="M1124">
        <f t="shared" si="333"/>
        <v>1</v>
      </c>
      <c r="N1124">
        <f t="shared" si="334"/>
        <v>-1</v>
      </c>
      <c r="O1124" s="2">
        <f t="shared" si="347"/>
        <v>5000</v>
      </c>
      <c r="P1124" s="2">
        <f t="shared" si="335"/>
        <v>5000</v>
      </c>
      <c r="Q1124" s="2">
        <f t="shared" si="336"/>
        <v>1110000</v>
      </c>
      <c r="R1124" s="2" t="str">
        <f t="shared" si="337"/>
        <v>kai</v>
      </c>
      <c r="S1124" s="2" t="str">
        <f t="shared" si="338"/>
        <v>uri</v>
      </c>
      <c r="T1124" s="2" t="str">
        <f t="shared" si="339"/>
        <v>kai</v>
      </c>
      <c r="U1124" s="2" t="str">
        <f t="shared" si="340"/>
        <v/>
      </c>
      <c r="V1124" s="2" t="str">
        <f t="shared" si="341"/>
        <v/>
      </c>
      <c r="W1124" s="2">
        <f t="shared" si="342"/>
        <v>88.8</v>
      </c>
      <c r="X1124" s="2" t="str">
        <f t="shared" si="343"/>
        <v/>
      </c>
      <c r="Y1124" s="6">
        <f t="shared" si="344"/>
        <v>1115000</v>
      </c>
      <c r="Z1124" s="6">
        <f t="shared" si="345"/>
        <v>0</v>
      </c>
      <c r="AA1124" s="4">
        <f>SUM(P1124:$P$1480)+$Z$25</f>
        <v>965000</v>
      </c>
      <c r="AB1124" s="4">
        <f>SUM(V1124:$W$1480)</f>
        <v>184967.6</v>
      </c>
      <c r="AC1124" s="4">
        <f t="shared" si="346"/>
        <v>-150000</v>
      </c>
    </row>
    <row r="1125" spans="1:29" x14ac:dyDescent="0.15">
      <c r="A1125" s="22">
        <v>5</v>
      </c>
      <c r="B1125" s="1">
        <v>41473</v>
      </c>
      <c r="C1125" s="3">
        <v>221</v>
      </c>
      <c r="D1125">
        <v>224</v>
      </c>
      <c r="E1125">
        <v>220</v>
      </c>
      <c r="F1125">
        <v>222</v>
      </c>
      <c r="G1125">
        <v>226257300</v>
      </c>
      <c r="H1125" s="2">
        <f t="shared" si="329"/>
        <v>50229120600</v>
      </c>
      <c r="I1125">
        <f t="shared" si="330"/>
        <v>2</v>
      </c>
      <c r="J1125" t="str">
        <f t="shared" si="331"/>
        <v>高値超、安値超</v>
      </c>
      <c r="L1125">
        <f t="shared" si="332"/>
        <v>2</v>
      </c>
      <c r="M1125">
        <f t="shared" si="333"/>
        <v>2</v>
      </c>
      <c r="N1125">
        <f t="shared" si="334"/>
        <v>2</v>
      </c>
      <c r="O1125" s="2">
        <f t="shared" si="347"/>
        <v>5000</v>
      </c>
      <c r="P1125" s="2">
        <f t="shared" si="335"/>
        <v>10000</v>
      </c>
      <c r="Q1125" s="2">
        <f t="shared" si="336"/>
        <v>1100000</v>
      </c>
      <c r="R1125" s="2" t="str">
        <f t="shared" si="337"/>
        <v>kai</v>
      </c>
      <c r="S1125" s="2" t="str">
        <f t="shared" si="338"/>
        <v>kai</v>
      </c>
      <c r="T1125" s="2" t="str">
        <f t="shared" si="339"/>
        <v>kai</v>
      </c>
      <c r="U1125" s="2" t="str">
        <f t="shared" si="340"/>
        <v/>
      </c>
      <c r="V1125" s="2" t="str">
        <f t="shared" si="341"/>
        <v/>
      </c>
      <c r="W1125" s="2">
        <f t="shared" si="342"/>
        <v>88</v>
      </c>
      <c r="X1125" s="2" t="str">
        <f t="shared" si="343"/>
        <v/>
      </c>
      <c r="Y1125" s="6">
        <f t="shared" si="344"/>
        <v>1110000</v>
      </c>
      <c r="Z1125" s="6">
        <f t="shared" si="345"/>
        <v>0</v>
      </c>
      <c r="AA1125" s="4">
        <f>SUM(P1125:$P$1480)+$Z$25</f>
        <v>960000</v>
      </c>
      <c r="AB1125" s="4">
        <f>SUM(V1125:$W$1480)</f>
        <v>184878.8</v>
      </c>
      <c r="AC1125" s="4">
        <f t="shared" si="346"/>
        <v>-150000</v>
      </c>
    </row>
    <row r="1126" spans="1:29" x14ac:dyDescent="0.15">
      <c r="A1126" s="22">
        <v>5</v>
      </c>
      <c r="B1126" s="1">
        <v>41472</v>
      </c>
      <c r="C1126" s="3">
        <v>217</v>
      </c>
      <c r="D1126">
        <v>220</v>
      </c>
      <c r="E1126">
        <v>217</v>
      </c>
      <c r="F1126">
        <v>220</v>
      </c>
      <c r="G1126">
        <v>160277600</v>
      </c>
      <c r="H1126" s="2">
        <f t="shared" si="329"/>
        <v>35261072000</v>
      </c>
      <c r="I1126">
        <f t="shared" si="330"/>
        <v>1</v>
      </c>
      <c r="J1126" t="str">
        <f t="shared" si="331"/>
        <v/>
      </c>
      <c r="L1126">
        <f t="shared" si="332"/>
        <v>1</v>
      </c>
      <c r="M1126">
        <f t="shared" si="333"/>
        <v>1</v>
      </c>
      <c r="N1126">
        <f t="shared" si="334"/>
        <v>-1</v>
      </c>
      <c r="O1126" s="2">
        <f t="shared" si="347"/>
        <v>5000</v>
      </c>
      <c r="P1126" s="2">
        <f t="shared" si="335"/>
        <v>5000</v>
      </c>
      <c r="Q1126" s="2">
        <f t="shared" si="336"/>
        <v>1095000</v>
      </c>
      <c r="R1126" s="2" t="str">
        <f t="shared" si="337"/>
        <v>kai</v>
      </c>
      <c r="S1126" s="2" t="str">
        <f t="shared" si="338"/>
        <v>uri</v>
      </c>
      <c r="T1126" s="2" t="str">
        <f t="shared" si="339"/>
        <v>kai</v>
      </c>
      <c r="U1126" s="2" t="str">
        <f t="shared" si="340"/>
        <v/>
      </c>
      <c r="V1126" s="2" t="str">
        <f t="shared" si="341"/>
        <v/>
      </c>
      <c r="W1126" s="2">
        <f t="shared" si="342"/>
        <v>87.6</v>
      </c>
      <c r="X1126" s="2" t="str">
        <f t="shared" si="343"/>
        <v/>
      </c>
      <c r="Y1126" s="6">
        <f t="shared" si="344"/>
        <v>1100000</v>
      </c>
      <c r="Z1126" s="6">
        <f t="shared" si="345"/>
        <v>0</v>
      </c>
      <c r="AA1126" s="4">
        <f>SUM(P1126:$P$1480)+$Z$25</f>
        <v>950000</v>
      </c>
      <c r="AB1126" s="4">
        <f>SUM(V1126:$W$1480)</f>
        <v>184790.8</v>
      </c>
      <c r="AC1126" s="4">
        <f t="shared" si="346"/>
        <v>-150000</v>
      </c>
    </row>
    <row r="1127" spans="1:29" x14ac:dyDescent="0.15">
      <c r="A1127" s="22">
        <v>5</v>
      </c>
      <c r="B1127" s="1">
        <v>41471</v>
      </c>
      <c r="C1127" s="3">
        <v>219</v>
      </c>
      <c r="D1127">
        <v>220</v>
      </c>
      <c r="E1127">
        <v>217</v>
      </c>
      <c r="F1127">
        <v>219</v>
      </c>
      <c r="G1127">
        <v>141191700</v>
      </c>
      <c r="H1127" s="2">
        <f t="shared" si="329"/>
        <v>30920982300</v>
      </c>
      <c r="I1127">
        <f t="shared" si="330"/>
        <v>2</v>
      </c>
      <c r="J1127" t="str">
        <f t="shared" si="331"/>
        <v>高値超、安値超</v>
      </c>
      <c r="L1127">
        <f t="shared" si="332"/>
        <v>2</v>
      </c>
      <c r="M1127">
        <f t="shared" si="333"/>
        <v>2</v>
      </c>
      <c r="N1127">
        <f t="shared" si="334"/>
        <v>-2</v>
      </c>
      <c r="O1127" s="2">
        <f t="shared" si="347"/>
        <v>5000</v>
      </c>
      <c r="P1127" s="2">
        <f t="shared" si="335"/>
        <v>10000</v>
      </c>
      <c r="Q1127" s="2">
        <f t="shared" si="336"/>
        <v>1085000</v>
      </c>
      <c r="R1127" s="2" t="str">
        <f t="shared" si="337"/>
        <v>kai</v>
      </c>
      <c r="S1127" s="2" t="str">
        <f t="shared" si="338"/>
        <v>uri</v>
      </c>
      <c r="T1127" s="2" t="str">
        <f t="shared" si="339"/>
        <v>kai</v>
      </c>
      <c r="U1127" s="2">
        <f t="shared" si="340"/>
        <v>1085000</v>
      </c>
      <c r="V1127" s="2">
        <f t="shared" si="341"/>
        <v>1512</v>
      </c>
      <c r="W1127" s="2">
        <f t="shared" si="342"/>
        <v>173.6</v>
      </c>
      <c r="X1127" s="2" t="str">
        <f t="shared" si="343"/>
        <v/>
      </c>
      <c r="Y1127" s="6">
        <f t="shared" si="344"/>
        <v>1095000</v>
      </c>
      <c r="Z1127" s="6">
        <f t="shared" si="345"/>
        <v>0</v>
      </c>
      <c r="AA1127" s="4">
        <f>SUM(P1127:$P$1480)+$Z$25</f>
        <v>945000</v>
      </c>
      <c r="AB1127" s="4">
        <f>SUM(V1127:$W$1480)</f>
        <v>184703.19999999998</v>
      </c>
      <c r="AC1127" s="4">
        <f t="shared" si="346"/>
        <v>-150000</v>
      </c>
    </row>
    <row r="1128" spans="1:29" x14ac:dyDescent="0.15">
      <c r="A1128" s="22">
        <v>5</v>
      </c>
      <c r="B1128" s="1">
        <v>41467</v>
      </c>
      <c r="C1128" s="3">
        <v>217</v>
      </c>
      <c r="D1128">
        <v>218</v>
      </c>
      <c r="E1128">
        <v>215</v>
      </c>
      <c r="F1128">
        <v>217</v>
      </c>
      <c r="G1128">
        <v>104874800</v>
      </c>
      <c r="H1128" s="2">
        <f t="shared" si="329"/>
        <v>22757831600</v>
      </c>
      <c r="I1128">
        <f t="shared" si="330"/>
        <v>1</v>
      </c>
      <c r="J1128" t="str">
        <f t="shared" si="331"/>
        <v>高値超、安値超</v>
      </c>
      <c r="L1128">
        <f t="shared" si="332"/>
        <v>-1</v>
      </c>
      <c r="M1128">
        <f t="shared" si="333"/>
        <v>-1</v>
      </c>
      <c r="N1128">
        <f t="shared" si="334"/>
        <v>1</v>
      </c>
      <c r="O1128" s="2">
        <f t="shared" si="347"/>
        <v>5000</v>
      </c>
      <c r="P1128" s="2">
        <f t="shared" si="335"/>
        <v>-5000</v>
      </c>
      <c r="Q1128" s="2">
        <f t="shared" si="336"/>
        <v>1080000</v>
      </c>
      <c r="R1128" s="2" t="str">
        <f t="shared" si="337"/>
        <v>uri</v>
      </c>
      <c r="S1128" s="2" t="str">
        <f t="shared" si="338"/>
        <v>kai</v>
      </c>
      <c r="T1128" s="2" t="str">
        <f t="shared" si="339"/>
        <v>uri</v>
      </c>
      <c r="U1128" s="2">
        <f t="shared" si="340"/>
        <v>1080000</v>
      </c>
      <c r="V1128" s="2">
        <f t="shared" si="341"/>
        <v>1512</v>
      </c>
      <c r="W1128" s="2" t="str">
        <f t="shared" si="342"/>
        <v/>
      </c>
      <c r="X1128" s="2">
        <f t="shared" si="343"/>
        <v>172.8</v>
      </c>
      <c r="Y1128" s="6">
        <f t="shared" si="344"/>
        <v>1085000</v>
      </c>
      <c r="Z1128" s="6">
        <f t="shared" si="345"/>
        <v>0</v>
      </c>
      <c r="AA1128" s="4">
        <f>SUM(P1128:$P$1480)+$Z$25</f>
        <v>935000</v>
      </c>
      <c r="AB1128" s="4">
        <f>SUM(V1128:$W$1480)</f>
        <v>183017.59999999998</v>
      </c>
      <c r="AC1128" s="4">
        <f t="shared" si="346"/>
        <v>-150000</v>
      </c>
    </row>
    <row r="1129" spans="1:29" x14ac:dyDescent="0.15">
      <c r="A1129" s="22">
        <v>5</v>
      </c>
      <c r="B1129" s="1">
        <v>41466</v>
      </c>
      <c r="C1129" s="3">
        <v>213</v>
      </c>
      <c r="D1129">
        <v>216</v>
      </c>
      <c r="E1129">
        <v>212</v>
      </c>
      <c r="F1129">
        <v>216</v>
      </c>
      <c r="G1129">
        <v>147659900</v>
      </c>
      <c r="H1129" s="2">
        <f t="shared" si="329"/>
        <v>31894538400</v>
      </c>
      <c r="I1129">
        <f t="shared" si="330"/>
        <v>1</v>
      </c>
      <c r="J1129" t="str">
        <f t="shared" si="331"/>
        <v>高値割、安値割</v>
      </c>
      <c r="L1129">
        <f t="shared" si="332"/>
        <v>1</v>
      </c>
      <c r="M1129">
        <f t="shared" si="333"/>
        <v>1</v>
      </c>
      <c r="N1129">
        <f t="shared" si="334"/>
        <v>1</v>
      </c>
      <c r="O1129" s="2">
        <f t="shared" si="347"/>
        <v>5000</v>
      </c>
      <c r="P1129" s="2">
        <f t="shared" si="335"/>
        <v>5000</v>
      </c>
      <c r="Q1129" s="2">
        <f t="shared" si="336"/>
        <v>1075000</v>
      </c>
      <c r="R1129" s="2" t="str">
        <f t="shared" si="337"/>
        <v>kai</v>
      </c>
      <c r="S1129" s="2" t="str">
        <f t="shared" si="338"/>
        <v>kai</v>
      </c>
      <c r="T1129" s="2" t="str">
        <f t="shared" si="339"/>
        <v>kai</v>
      </c>
      <c r="U1129" s="2" t="str">
        <f t="shared" si="340"/>
        <v/>
      </c>
      <c r="V1129" s="2" t="str">
        <f t="shared" si="341"/>
        <v/>
      </c>
      <c r="W1129" s="2">
        <f t="shared" si="342"/>
        <v>86</v>
      </c>
      <c r="X1129" s="2" t="str">
        <f t="shared" si="343"/>
        <v/>
      </c>
      <c r="Y1129" s="6">
        <f t="shared" si="344"/>
        <v>1080000</v>
      </c>
      <c r="Z1129" s="6">
        <f t="shared" si="345"/>
        <v>0</v>
      </c>
      <c r="AA1129" s="4">
        <f>SUM(P1129:$P$1480)+$Z$25</f>
        <v>940000</v>
      </c>
      <c r="AB1129" s="4">
        <f>SUM(V1129:$W$1480)</f>
        <v>181505.59999999995</v>
      </c>
      <c r="AC1129" s="4">
        <f t="shared" si="346"/>
        <v>-140000</v>
      </c>
    </row>
    <row r="1130" spans="1:29" x14ac:dyDescent="0.15">
      <c r="A1130" s="22">
        <v>5</v>
      </c>
      <c r="B1130" s="1">
        <v>41465</v>
      </c>
      <c r="C1130" s="3">
        <v>216</v>
      </c>
      <c r="D1130">
        <v>218</v>
      </c>
      <c r="E1130">
        <v>213</v>
      </c>
      <c r="F1130">
        <v>215</v>
      </c>
      <c r="G1130">
        <v>176792300</v>
      </c>
      <c r="H1130" s="2">
        <f t="shared" si="329"/>
        <v>38010344500</v>
      </c>
      <c r="I1130">
        <f t="shared" si="330"/>
        <v>-1</v>
      </c>
      <c r="J1130" t="str">
        <f t="shared" si="331"/>
        <v/>
      </c>
      <c r="L1130">
        <f t="shared" si="332"/>
        <v>-1</v>
      </c>
      <c r="M1130">
        <f t="shared" si="333"/>
        <v>-1</v>
      </c>
      <c r="N1130">
        <f t="shared" si="334"/>
        <v>-1</v>
      </c>
      <c r="O1130" s="2">
        <f t="shared" si="347"/>
        <v>5000</v>
      </c>
      <c r="P1130" s="2">
        <f t="shared" si="335"/>
        <v>-5000</v>
      </c>
      <c r="Q1130" s="2">
        <f t="shared" si="336"/>
        <v>1080000</v>
      </c>
      <c r="R1130" s="2" t="str">
        <f t="shared" si="337"/>
        <v>kai</v>
      </c>
      <c r="S1130" s="2" t="str">
        <f t="shared" si="338"/>
        <v>kai</v>
      </c>
      <c r="T1130" s="2" t="str">
        <f t="shared" si="339"/>
        <v>kai</v>
      </c>
      <c r="U1130" s="2" t="str">
        <f t="shared" si="340"/>
        <v/>
      </c>
      <c r="V1130" s="2" t="str">
        <f t="shared" si="341"/>
        <v/>
      </c>
      <c r="W1130" s="2">
        <f t="shared" si="342"/>
        <v>86.4</v>
      </c>
      <c r="X1130" s="2" t="str">
        <f t="shared" si="343"/>
        <v/>
      </c>
      <c r="Y1130" s="6">
        <f t="shared" si="344"/>
        <v>1075000</v>
      </c>
      <c r="Z1130" s="6">
        <f t="shared" si="345"/>
        <v>0</v>
      </c>
      <c r="AA1130" s="4">
        <f>SUM(P1130:$P$1480)+$Z$25</f>
        <v>935000</v>
      </c>
      <c r="AB1130" s="4">
        <f>SUM(V1130:$W$1480)</f>
        <v>181419.59999999995</v>
      </c>
      <c r="AC1130" s="4">
        <f t="shared" si="346"/>
        <v>-140000</v>
      </c>
    </row>
    <row r="1131" spans="1:29" x14ac:dyDescent="0.15">
      <c r="A1131" s="22">
        <v>5</v>
      </c>
      <c r="B1131" s="1">
        <v>41464</v>
      </c>
      <c r="C1131" s="3">
        <v>214</v>
      </c>
      <c r="D1131">
        <v>217</v>
      </c>
      <c r="E1131">
        <v>213</v>
      </c>
      <c r="F1131">
        <v>216</v>
      </c>
      <c r="G1131">
        <v>212396800</v>
      </c>
      <c r="H1131" s="2">
        <f t="shared" si="329"/>
        <v>45877708800</v>
      </c>
      <c r="I1131">
        <f t="shared" si="330"/>
        <v>6</v>
      </c>
      <c r="J1131" t="str">
        <f t="shared" si="331"/>
        <v/>
      </c>
      <c r="L1131">
        <f t="shared" si="332"/>
        <v>6</v>
      </c>
      <c r="M1131">
        <f t="shared" si="333"/>
        <v>6</v>
      </c>
      <c r="N1131">
        <f t="shared" si="334"/>
        <v>6</v>
      </c>
      <c r="O1131" s="2">
        <f t="shared" si="347"/>
        <v>5000</v>
      </c>
      <c r="P1131" s="2">
        <f t="shared" si="335"/>
        <v>30000</v>
      </c>
      <c r="Q1131" s="2">
        <f t="shared" si="336"/>
        <v>1050000</v>
      </c>
      <c r="R1131" s="2" t="str">
        <f t="shared" si="337"/>
        <v>kai</v>
      </c>
      <c r="S1131" s="2" t="str">
        <f t="shared" si="338"/>
        <v>kai</v>
      </c>
      <c r="T1131" s="2" t="str">
        <f t="shared" si="339"/>
        <v>kai</v>
      </c>
      <c r="U1131" s="2" t="str">
        <f t="shared" si="340"/>
        <v/>
      </c>
      <c r="V1131" s="2" t="str">
        <f t="shared" si="341"/>
        <v/>
      </c>
      <c r="W1131" s="2">
        <f t="shared" si="342"/>
        <v>84</v>
      </c>
      <c r="X1131" s="2" t="str">
        <f t="shared" si="343"/>
        <v/>
      </c>
      <c r="Y1131" s="6">
        <f t="shared" si="344"/>
        <v>1080000</v>
      </c>
      <c r="Z1131" s="6">
        <f t="shared" si="345"/>
        <v>0</v>
      </c>
      <c r="AA1131" s="4">
        <f>SUM(P1131:$P$1480)+$Z$25</f>
        <v>940000</v>
      </c>
      <c r="AB1131" s="4">
        <f>SUM(V1131:$W$1480)</f>
        <v>181333.19999999995</v>
      </c>
      <c r="AC1131" s="4">
        <f t="shared" si="346"/>
        <v>-140000</v>
      </c>
    </row>
    <row r="1132" spans="1:29" x14ac:dyDescent="0.15">
      <c r="A1132" s="22">
        <v>5</v>
      </c>
      <c r="B1132" s="1">
        <v>41463</v>
      </c>
      <c r="C1132" s="3">
        <v>215</v>
      </c>
      <c r="D1132">
        <v>217</v>
      </c>
      <c r="E1132">
        <v>210</v>
      </c>
      <c r="F1132">
        <v>210</v>
      </c>
      <c r="G1132">
        <v>159806900</v>
      </c>
      <c r="H1132" s="2">
        <f t="shared" si="329"/>
        <v>33559449000</v>
      </c>
      <c r="I1132">
        <f t="shared" si="330"/>
        <v>-3</v>
      </c>
      <c r="J1132" t="str">
        <f t="shared" si="331"/>
        <v/>
      </c>
      <c r="L1132">
        <f t="shared" si="332"/>
        <v>-3</v>
      </c>
      <c r="M1132">
        <f t="shared" si="333"/>
        <v>-3</v>
      </c>
      <c r="N1132">
        <f t="shared" si="334"/>
        <v>3</v>
      </c>
      <c r="O1132" s="2">
        <f t="shared" si="347"/>
        <v>5000</v>
      </c>
      <c r="P1132" s="2">
        <f t="shared" si="335"/>
        <v>-15000</v>
      </c>
      <c r="Q1132" s="2">
        <f t="shared" si="336"/>
        <v>1065000</v>
      </c>
      <c r="R1132" s="2" t="str">
        <f t="shared" si="337"/>
        <v>kai</v>
      </c>
      <c r="S1132" s="2" t="str">
        <f t="shared" si="338"/>
        <v>uri</v>
      </c>
      <c r="T1132" s="2" t="str">
        <f t="shared" si="339"/>
        <v>kai</v>
      </c>
      <c r="U1132" s="2" t="str">
        <f t="shared" si="340"/>
        <v/>
      </c>
      <c r="V1132" s="2" t="str">
        <f t="shared" si="341"/>
        <v/>
      </c>
      <c r="W1132" s="2">
        <f t="shared" si="342"/>
        <v>85.2</v>
      </c>
      <c r="X1132" s="2" t="str">
        <f t="shared" si="343"/>
        <v/>
      </c>
      <c r="Y1132" s="6">
        <f t="shared" si="344"/>
        <v>1050000</v>
      </c>
      <c r="Z1132" s="6">
        <f t="shared" si="345"/>
        <v>0</v>
      </c>
      <c r="AA1132" s="4">
        <f>SUM(P1132:$P$1480)+$Z$25</f>
        <v>910000</v>
      </c>
      <c r="AB1132" s="4">
        <f>SUM(V1132:$W$1480)</f>
        <v>181249.19999999992</v>
      </c>
      <c r="AC1132" s="4">
        <f t="shared" si="346"/>
        <v>-140000</v>
      </c>
    </row>
    <row r="1133" spans="1:29" x14ac:dyDescent="0.15">
      <c r="A1133" s="22">
        <v>5</v>
      </c>
      <c r="B1133" s="1">
        <v>41460</v>
      </c>
      <c r="C1133" s="3">
        <v>210</v>
      </c>
      <c r="D1133">
        <v>214</v>
      </c>
      <c r="E1133">
        <v>210</v>
      </c>
      <c r="F1133">
        <v>213</v>
      </c>
      <c r="G1133">
        <v>163972400</v>
      </c>
      <c r="H1133" s="2">
        <f t="shared" si="329"/>
        <v>34926121200</v>
      </c>
      <c r="I1133">
        <f t="shared" si="330"/>
        <v>4</v>
      </c>
      <c r="J1133" t="str">
        <f t="shared" si="331"/>
        <v>高値超、安値超</v>
      </c>
      <c r="L1133">
        <f t="shared" si="332"/>
        <v>4</v>
      </c>
      <c r="M1133">
        <f t="shared" si="333"/>
        <v>4</v>
      </c>
      <c r="N1133">
        <f t="shared" si="334"/>
        <v>4</v>
      </c>
      <c r="O1133" s="2">
        <f t="shared" si="347"/>
        <v>5000</v>
      </c>
      <c r="P1133" s="2">
        <f t="shared" si="335"/>
        <v>20000</v>
      </c>
      <c r="Q1133" s="2">
        <f t="shared" si="336"/>
        <v>1045000</v>
      </c>
      <c r="R1133" s="2" t="str">
        <f t="shared" si="337"/>
        <v>kai</v>
      </c>
      <c r="S1133" s="2" t="str">
        <f t="shared" si="338"/>
        <v>kai</v>
      </c>
      <c r="T1133" s="2" t="str">
        <f t="shared" si="339"/>
        <v>kai</v>
      </c>
      <c r="U1133" s="2" t="str">
        <f t="shared" si="340"/>
        <v/>
      </c>
      <c r="V1133" s="2" t="str">
        <f t="shared" si="341"/>
        <v/>
      </c>
      <c r="W1133" s="2">
        <f t="shared" si="342"/>
        <v>83.6</v>
      </c>
      <c r="X1133" s="2" t="str">
        <f t="shared" si="343"/>
        <v/>
      </c>
      <c r="Y1133" s="6">
        <f t="shared" si="344"/>
        <v>1065000</v>
      </c>
      <c r="Z1133" s="6">
        <f t="shared" si="345"/>
        <v>0</v>
      </c>
      <c r="AA1133" s="4">
        <f>SUM(P1133:$P$1480)+$Z$25</f>
        <v>925000</v>
      </c>
      <c r="AB1133" s="4">
        <f>SUM(V1133:$W$1480)</f>
        <v>181163.99999999994</v>
      </c>
      <c r="AC1133" s="4">
        <f t="shared" si="346"/>
        <v>-140000</v>
      </c>
    </row>
    <row r="1134" spans="1:29" x14ac:dyDescent="0.15">
      <c r="A1134" s="22">
        <v>5</v>
      </c>
      <c r="B1134" s="1">
        <v>41459</v>
      </c>
      <c r="C1134" s="3">
        <v>209</v>
      </c>
      <c r="D1134">
        <v>209</v>
      </c>
      <c r="E1134">
        <v>208</v>
      </c>
      <c r="F1134">
        <v>209</v>
      </c>
      <c r="G1134">
        <v>39255300</v>
      </c>
      <c r="H1134" s="2">
        <f t="shared" si="329"/>
        <v>8204357700</v>
      </c>
      <c r="I1134">
        <f t="shared" si="330"/>
        <v>0</v>
      </c>
      <c r="J1134" t="str">
        <f t="shared" si="331"/>
        <v/>
      </c>
      <c r="L1134">
        <f t="shared" si="332"/>
        <v>0</v>
      </c>
      <c r="M1134">
        <f t="shared" si="333"/>
        <v>0</v>
      </c>
      <c r="N1134">
        <f t="shared" si="334"/>
        <v>0</v>
      </c>
      <c r="O1134" s="2">
        <f t="shared" si="347"/>
        <v>5000</v>
      </c>
      <c r="P1134" s="2">
        <f t="shared" si="335"/>
        <v>0</v>
      </c>
      <c r="Q1134" s="2">
        <f t="shared" si="336"/>
        <v>1045000</v>
      </c>
      <c r="R1134" s="2" t="str">
        <f t="shared" si="337"/>
        <v>kai</v>
      </c>
      <c r="S1134" s="2" t="str">
        <f t="shared" si="338"/>
        <v>kai</v>
      </c>
      <c r="T1134" s="2" t="str">
        <f t="shared" si="339"/>
        <v>kai</v>
      </c>
      <c r="U1134" s="2" t="str">
        <f t="shared" si="340"/>
        <v/>
      </c>
      <c r="V1134" s="2" t="str">
        <f t="shared" si="341"/>
        <v/>
      </c>
      <c r="W1134" s="2">
        <f t="shared" si="342"/>
        <v>83.6</v>
      </c>
      <c r="X1134" s="2" t="str">
        <f t="shared" si="343"/>
        <v/>
      </c>
      <c r="Y1134" s="6">
        <f t="shared" si="344"/>
        <v>1045000</v>
      </c>
      <c r="Z1134" s="6">
        <f t="shared" si="345"/>
        <v>0</v>
      </c>
      <c r="AA1134" s="4">
        <f>SUM(P1134:$P$1480)+$Z$25</f>
        <v>905000</v>
      </c>
      <c r="AB1134" s="4">
        <f>SUM(V1134:$W$1480)</f>
        <v>181080.39999999994</v>
      </c>
      <c r="AC1134" s="4">
        <f t="shared" si="346"/>
        <v>-140000</v>
      </c>
    </row>
    <row r="1135" spans="1:29" x14ac:dyDescent="0.15">
      <c r="A1135" s="22">
        <v>5</v>
      </c>
      <c r="B1135" s="1">
        <v>41458</v>
      </c>
      <c r="C1135" s="3">
        <v>209</v>
      </c>
      <c r="D1135">
        <v>210</v>
      </c>
      <c r="E1135">
        <v>207</v>
      </c>
      <c r="F1135">
        <v>209</v>
      </c>
      <c r="G1135">
        <v>122371200</v>
      </c>
      <c r="H1135" s="2">
        <f t="shared" si="329"/>
        <v>25575580800</v>
      </c>
      <c r="I1135">
        <f t="shared" si="330"/>
        <v>0</v>
      </c>
      <c r="J1135" t="str">
        <f t="shared" si="331"/>
        <v/>
      </c>
      <c r="L1135">
        <f t="shared" si="332"/>
        <v>0</v>
      </c>
      <c r="M1135">
        <f t="shared" si="333"/>
        <v>0</v>
      </c>
      <c r="N1135">
        <f t="shared" si="334"/>
        <v>0</v>
      </c>
      <c r="O1135" s="2">
        <f t="shared" si="347"/>
        <v>5000</v>
      </c>
      <c r="P1135" s="2">
        <f t="shared" si="335"/>
        <v>0</v>
      </c>
      <c r="Q1135" s="2">
        <f t="shared" si="336"/>
        <v>1045000</v>
      </c>
      <c r="R1135" s="2" t="str">
        <f t="shared" si="337"/>
        <v>kai</v>
      </c>
      <c r="S1135" s="2" t="str">
        <f t="shared" si="338"/>
        <v>uri</v>
      </c>
      <c r="T1135" s="2" t="str">
        <f t="shared" si="339"/>
        <v>kai</v>
      </c>
      <c r="U1135" s="2" t="str">
        <f t="shared" si="340"/>
        <v/>
      </c>
      <c r="V1135" s="2" t="str">
        <f t="shared" si="341"/>
        <v/>
      </c>
      <c r="W1135" s="2">
        <f t="shared" si="342"/>
        <v>83.6</v>
      </c>
      <c r="X1135" s="2" t="str">
        <f t="shared" si="343"/>
        <v/>
      </c>
      <c r="Y1135" s="6">
        <f t="shared" si="344"/>
        <v>1045000</v>
      </c>
      <c r="Z1135" s="6">
        <f t="shared" si="345"/>
        <v>0</v>
      </c>
      <c r="AA1135" s="4">
        <f>SUM(P1135:$P$1480)+$Z$25</f>
        <v>905000</v>
      </c>
      <c r="AB1135" s="4">
        <f>SUM(V1135:$W$1480)</f>
        <v>180996.79999999993</v>
      </c>
      <c r="AC1135" s="4">
        <f t="shared" si="346"/>
        <v>-140000</v>
      </c>
    </row>
    <row r="1136" spans="1:29" x14ac:dyDescent="0.15">
      <c r="A1136" s="22">
        <v>5</v>
      </c>
      <c r="B1136" s="1">
        <v>41457</v>
      </c>
      <c r="C1136" s="3">
        <v>209</v>
      </c>
      <c r="D1136">
        <v>210</v>
      </c>
      <c r="E1136">
        <v>206</v>
      </c>
      <c r="F1136">
        <v>209</v>
      </c>
      <c r="G1136">
        <v>109102000</v>
      </c>
      <c r="H1136" s="2">
        <f t="shared" si="329"/>
        <v>22802318000</v>
      </c>
      <c r="I1136">
        <f t="shared" si="330"/>
        <v>1</v>
      </c>
      <c r="J1136" t="str">
        <f t="shared" si="331"/>
        <v>高値超、安値超</v>
      </c>
      <c r="L1136">
        <f t="shared" si="332"/>
        <v>1</v>
      </c>
      <c r="M1136">
        <f t="shared" si="333"/>
        <v>1</v>
      </c>
      <c r="N1136">
        <f t="shared" si="334"/>
        <v>-1</v>
      </c>
      <c r="O1136" s="2">
        <f t="shared" si="347"/>
        <v>5000</v>
      </c>
      <c r="P1136" s="2">
        <f t="shared" si="335"/>
        <v>5000</v>
      </c>
      <c r="Q1136" s="2">
        <f t="shared" si="336"/>
        <v>1040000</v>
      </c>
      <c r="R1136" s="2" t="str">
        <f t="shared" si="337"/>
        <v>kai</v>
      </c>
      <c r="S1136" s="2" t="str">
        <f t="shared" si="338"/>
        <v>uri</v>
      </c>
      <c r="T1136" s="2" t="str">
        <f t="shared" si="339"/>
        <v>kai</v>
      </c>
      <c r="U1136" s="2" t="str">
        <f t="shared" si="340"/>
        <v/>
      </c>
      <c r="V1136" s="2" t="str">
        <f t="shared" si="341"/>
        <v/>
      </c>
      <c r="W1136" s="2">
        <f t="shared" si="342"/>
        <v>83.2</v>
      </c>
      <c r="X1136" s="2" t="str">
        <f t="shared" si="343"/>
        <v/>
      </c>
      <c r="Y1136" s="6">
        <f t="shared" si="344"/>
        <v>1045000</v>
      </c>
      <c r="Z1136" s="6">
        <f t="shared" si="345"/>
        <v>0</v>
      </c>
      <c r="AA1136" s="4">
        <f>SUM(P1136:$P$1480)+$Z$25</f>
        <v>905000</v>
      </c>
      <c r="AB1136" s="4">
        <f>SUM(V1136:$W$1480)</f>
        <v>180913.19999999995</v>
      </c>
      <c r="AC1136" s="4">
        <f t="shared" si="346"/>
        <v>-140000</v>
      </c>
    </row>
    <row r="1137" spans="1:29" x14ac:dyDescent="0.15">
      <c r="A1137" s="22">
        <v>5</v>
      </c>
      <c r="B1137" s="1">
        <v>41456</v>
      </c>
      <c r="C1137" s="3">
        <v>207</v>
      </c>
      <c r="D1137">
        <v>209</v>
      </c>
      <c r="E1137">
        <v>203</v>
      </c>
      <c r="F1137">
        <v>208</v>
      </c>
      <c r="G1137">
        <v>170323600</v>
      </c>
      <c r="H1137" s="2">
        <f t="shared" si="329"/>
        <v>35427308800</v>
      </c>
      <c r="I1137">
        <f t="shared" si="330"/>
        <v>2</v>
      </c>
      <c r="J1137" t="str">
        <f t="shared" si="331"/>
        <v>高値超、安値超</v>
      </c>
      <c r="L1137">
        <f t="shared" si="332"/>
        <v>2</v>
      </c>
      <c r="M1137">
        <f t="shared" si="333"/>
        <v>2</v>
      </c>
      <c r="N1137">
        <f t="shared" si="334"/>
        <v>-2</v>
      </c>
      <c r="O1137" s="2">
        <f t="shared" si="347"/>
        <v>5000</v>
      </c>
      <c r="P1137" s="2">
        <f t="shared" si="335"/>
        <v>10000</v>
      </c>
      <c r="Q1137" s="2">
        <f t="shared" si="336"/>
        <v>1030000</v>
      </c>
      <c r="R1137" s="2" t="str">
        <f t="shared" si="337"/>
        <v>kai</v>
      </c>
      <c r="S1137" s="2" t="str">
        <f t="shared" si="338"/>
        <v>uri</v>
      </c>
      <c r="T1137" s="2" t="str">
        <f t="shared" si="339"/>
        <v>kai</v>
      </c>
      <c r="U1137" s="2" t="str">
        <f t="shared" si="340"/>
        <v/>
      </c>
      <c r="V1137" s="2" t="str">
        <f t="shared" si="341"/>
        <v/>
      </c>
      <c r="W1137" s="2">
        <f t="shared" si="342"/>
        <v>82.4</v>
      </c>
      <c r="X1137" s="2" t="str">
        <f t="shared" si="343"/>
        <v/>
      </c>
      <c r="Y1137" s="6">
        <f t="shared" si="344"/>
        <v>1040000</v>
      </c>
      <c r="Z1137" s="6">
        <f t="shared" si="345"/>
        <v>0</v>
      </c>
      <c r="AA1137" s="4">
        <f>SUM(P1137:$P$1480)+$Z$25</f>
        <v>900000</v>
      </c>
      <c r="AB1137" s="4">
        <f>SUM(V1137:$W$1480)</f>
        <v>180829.99999999994</v>
      </c>
      <c r="AC1137" s="4">
        <f t="shared" si="346"/>
        <v>-140000</v>
      </c>
    </row>
    <row r="1138" spans="1:29" x14ac:dyDescent="0.15">
      <c r="A1138" s="22">
        <v>5</v>
      </c>
      <c r="B1138" s="1">
        <v>41453</v>
      </c>
      <c r="C1138" s="3">
        <v>199</v>
      </c>
      <c r="D1138">
        <v>206</v>
      </c>
      <c r="E1138">
        <v>199</v>
      </c>
      <c r="F1138">
        <v>206</v>
      </c>
      <c r="G1138">
        <v>344566000</v>
      </c>
      <c r="H1138" s="2">
        <f t="shared" si="329"/>
        <v>70980596000</v>
      </c>
      <c r="I1138">
        <f t="shared" si="330"/>
        <v>9</v>
      </c>
      <c r="J1138" t="str">
        <f t="shared" si="331"/>
        <v>高値超、安値超</v>
      </c>
      <c r="L1138">
        <f t="shared" si="332"/>
        <v>9</v>
      </c>
      <c r="M1138">
        <f t="shared" si="333"/>
        <v>9</v>
      </c>
      <c r="N1138">
        <f t="shared" si="334"/>
        <v>9</v>
      </c>
      <c r="O1138" s="2">
        <f t="shared" si="347"/>
        <v>5000</v>
      </c>
      <c r="P1138" s="2">
        <f t="shared" si="335"/>
        <v>45000</v>
      </c>
      <c r="Q1138" s="2">
        <f t="shared" si="336"/>
        <v>985000</v>
      </c>
      <c r="R1138" s="2" t="str">
        <f t="shared" si="337"/>
        <v>kai</v>
      </c>
      <c r="S1138" s="2" t="str">
        <f t="shared" si="338"/>
        <v>kai</v>
      </c>
      <c r="T1138" s="2" t="str">
        <f t="shared" si="339"/>
        <v>kai</v>
      </c>
      <c r="U1138" s="2" t="str">
        <f t="shared" si="340"/>
        <v/>
      </c>
      <c r="V1138" s="2" t="str">
        <f t="shared" si="341"/>
        <v/>
      </c>
      <c r="W1138" s="2">
        <f t="shared" si="342"/>
        <v>78.8</v>
      </c>
      <c r="X1138" s="2" t="str">
        <f t="shared" si="343"/>
        <v/>
      </c>
      <c r="Y1138" s="6">
        <f t="shared" si="344"/>
        <v>1030000</v>
      </c>
      <c r="Z1138" s="6">
        <f t="shared" si="345"/>
        <v>0</v>
      </c>
      <c r="AA1138" s="4">
        <f>SUM(P1138:$P$1480)+$Z$25</f>
        <v>890000</v>
      </c>
      <c r="AB1138" s="4">
        <f>SUM(V1138:$W$1480)</f>
        <v>180747.59999999992</v>
      </c>
      <c r="AC1138" s="4">
        <f t="shared" si="346"/>
        <v>-140000</v>
      </c>
    </row>
    <row r="1139" spans="1:29" x14ac:dyDescent="0.15">
      <c r="A1139" s="22">
        <v>5</v>
      </c>
      <c r="B1139" s="1">
        <v>41452</v>
      </c>
      <c r="C1139" s="3">
        <v>195</v>
      </c>
      <c r="D1139">
        <v>198</v>
      </c>
      <c r="E1139">
        <v>194</v>
      </c>
      <c r="F1139">
        <v>197</v>
      </c>
      <c r="G1139">
        <v>140110400</v>
      </c>
      <c r="H1139" s="2">
        <f t="shared" si="329"/>
        <v>27601748800</v>
      </c>
      <c r="I1139">
        <f t="shared" si="330"/>
        <v>4</v>
      </c>
      <c r="J1139" t="str">
        <f t="shared" si="331"/>
        <v/>
      </c>
      <c r="L1139">
        <f t="shared" si="332"/>
        <v>4</v>
      </c>
      <c r="M1139">
        <f t="shared" si="333"/>
        <v>4</v>
      </c>
      <c r="N1139">
        <f t="shared" si="334"/>
        <v>-4</v>
      </c>
      <c r="O1139" s="2">
        <f t="shared" si="347"/>
        <v>5000</v>
      </c>
      <c r="P1139" s="2">
        <f t="shared" si="335"/>
        <v>20000</v>
      </c>
      <c r="Q1139" s="2">
        <f t="shared" si="336"/>
        <v>965000</v>
      </c>
      <c r="R1139" s="2" t="str">
        <f t="shared" si="337"/>
        <v>kai</v>
      </c>
      <c r="S1139" s="2" t="str">
        <f t="shared" si="338"/>
        <v>uri</v>
      </c>
      <c r="T1139" s="2" t="str">
        <f t="shared" si="339"/>
        <v>kai</v>
      </c>
      <c r="U1139" s="2">
        <f t="shared" si="340"/>
        <v>965000</v>
      </c>
      <c r="V1139" s="2">
        <f t="shared" si="341"/>
        <v>1080</v>
      </c>
      <c r="W1139" s="2">
        <f t="shared" si="342"/>
        <v>154.4</v>
      </c>
      <c r="X1139" s="2" t="str">
        <f t="shared" si="343"/>
        <v/>
      </c>
      <c r="Y1139" s="6">
        <f t="shared" si="344"/>
        <v>985000</v>
      </c>
      <c r="Z1139" s="6">
        <f t="shared" si="345"/>
        <v>0</v>
      </c>
      <c r="AA1139" s="4">
        <f>SUM(P1139:$P$1480)+$Z$25</f>
        <v>845000</v>
      </c>
      <c r="AB1139" s="4">
        <f>SUM(V1139:$W$1480)</f>
        <v>180668.79999999993</v>
      </c>
      <c r="AC1139" s="4">
        <f t="shared" si="346"/>
        <v>-140000</v>
      </c>
    </row>
    <row r="1140" spans="1:29" x14ac:dyDescent="0.15">
      <c r="A1140" s="22">
        <v>5</v>
      </c>
      <c r="B1140" s="1">
        <v>41451</v>
      </c>
      <c r="C1140" s="3">
        <v>196</v>
      </c>
      <c r="D1140">
        <v>198</v>
      </c>
      <c r="E1140">
        <v>193</v>
      </c>
      <c r="F1140">
        <v>193</v>
      </c>
      <c r="G1140">
        <v>139287700</v>
      </c>
      <c r="H1140" s="2">
        <f t="shared" ref="H1140:H1203" si="348">+F1140*G1140</f>
        <v>26882526100</v>
      </c>
      <c r="I1140">
        <f t="shared" ref="I1140:I1203" si="349">IF(F1141="","",F1140-F1141)</f>
        <v>0</v>
      </c>
      <c r="J1140" t="str">
        <f t="shared" ref="J1140:J1203" si="350">IF(AND(D1140&lt;D1141,E1140&lt;E1141,AVERAGE(H1140:H1149)&gt;50000000),"高値割、安値割",IF(AND(D1140&gt;D1141,E1140&gt;E1141,AVERAGE(H1140:H1149)&gt;50000000),"高値超、安値超",""))</f>
        <v>高値超、安値超</v>
      </c>
      <c r="L1140">
        <f t="shared" ref="L1140:L1203" si="351">IF($M$25&gt;$N$25,M1140,N1140)</f>
        <v>0</v>
      </c>
      <c r="M1140">
        <f t="shared" ref="M1140:M1203" si="352">IF(F1141="",0,IF(J1141="高値割、安値割",F1141-F1140,-F1141+F1140))</f>
        <v>0</v>
      </c>
      <c r="N1140">
        <f t="shared" ref="N1140:N1203" si="353">IF(F1141="",0,IF(J1141&lt;&gt;"高値超、安値超",-F1141+F1140,F1141-F1140))</f>
        <v>0</v>
      </c>
      <c r="O1140" s="2">
        <f t="shared" si="347"/>
        <v>5000</v>
      </c>
      <c r="P1140" s="2">
        <f t="shared" ref="P1140:P1203" si="354">IF(L1140&lt;&gt;"",L1140*O1140,"")</f>
        <v>0</v>
      </c>
      <c r="Q1140" s="2">
        <f t="shared" ref="Q1140:Q1203" si="355">IF(L1141&lt;&gt;"",F1141*O1140,0)</f>
        <v>965000</v>
      </c>
      <c r="R1140" s="2" t="str">
        <f t="shared" ref="R1140:R1203" si="356">IF(J1141="高値割、安値割","uri","kai")</f>
        <v>uri</v>
      </c>
      <c r="S1140" s="2" t="str">
        <f t="shared" ref="S1140:S1203" si="357">IF(J1141="高値超、安値超","uri","kai")</f>
        <v>kai</v>
      </c>
      <c r="T1140" s="2" t="str">
        <f t="shared" ref="T1140:T1203" si="358">IF($M$25&gt;$N$25,R1140,S1140)</f>
        <v>uri</v>
      </c>
      <c r="U1140" s="2">
        <f t="shared" ref="U1140:U1203" si="359">IF(T1140&lt;&gt;T1141,Q1140*1,"")</f>
        <v>965000</v>
      </c>
      <c r="V1140" s="2">
        <f t="shared" ref="V1140:V1203" si="360">IF(U1140="","",IF(U1140&lt;$AD$26,$AE$26,IF(U1140&lt;$AD$27,$AE$27,IF(U1140&lt;$AD$28,$AE$28,IF(U1140&lt;$AD$29,$AE$29,IF(U1140&lt;$AD$30,$AE$30,IF(U1140&lt;$AD$31,$AE$31,$AE$32))))))*2)</f>
        <v>1080</v>
      </c>
      <c r="W1140" s="2" t="str">
        <f t="shared" ref="W1140:W1203" si="361">IF(AND(T1141&lt;&gt;"kai",T1140="kai"),Q1140*2%/250*2,IF(AND(T1141="kai",T1140="kai"),Q1140*2%/250,""))</f>
        <v/>
      </c>
      <c r="X1140" s="2">
        <f t="shared" ref="X1140:X1203" si="362">IF(AND(T1141&lt;&gt;"uri",T1140="uri"),Q1140*2%/250*2,IF(AND(T1141="uri",T1140="uri"),Q1140*2%/250,""))</f>
        <v>154.4</v>
      </c>
      <c r="Y1140" s="6">
        <f t="shared" ref="Y1140:Y1203" si="363">+F1140*$B$3</f>
        <v>965000</v>
      </c>
      <c r="Z1140" s="6">
        <f t="shared" ref="Z1140:Z1203" si="364">IF(AND(Y1140&gt;0,Y1141=0),Y1140,0)</f>
        <v>0</v>
      </c>
      <c r="AA1140" s="4">
        <f>SUM(P1140:$P$1480)+$Z$25</f>
        <v>825000</v>
      </c>
      <c r="AB1140" s="4">
        <f>SUM(V1140:$W$1480)</f>
        <v>179434.39999999994</v>
      </c>
      <c r="AC1140" s="4">
        <f t="shared" ref="AC1140:AC1203" si="365">+AA1140-Y1140</f>
        <v>-140000</v>
      </c>
    </row>
    <row r="1141" spans="1:29" x14ac:dyDescent="0.15">
      <c r="A1141" s="22">
        <v>5</v>
      </c>
      <c r="B1141" s="1">
        <v>41450</v>
      </c>
      <c r="C1141" s="3">
        <v>195</v>
      </c>
      <c r="D1141">
        <v>197</v>
      </c>
      <c r="E1141">
        <v>191</v>
      </c>
      <c r="F1141">
        <v>193</v>
      </c>
      <c r="G1141">
        <v>137585800</v>
      </c>
      <c r="H1141" s="2">
        <f t="shared" si="348"/>
        <v>26554059400</v>
      </c>
      <c r="I1141">
        <f t="shared" si="349"/>
        <v>-2</v>
      </c>
      <c r="J1141" t="str">
        <f t="shared" si="350"/>
        <v>高値割、安値割</v>
      </c>
      <c r="L1141">
        <f t="shared" si="351"/>
        <v>-2</v>
      </c>
      <c r="M1141">
        <f t="shared" si="352"/>
        <v>-2</v>
      </c>
      <c r="N1141">
        <f t="shared" si="353"/>
        <v>2</v>
      </c>
      <c r="O1141" s="2">
        <f t="shared" si="347"/>
        <v>5000</v>
      </c>
      <c r="P1141" s="2">
        <f t="shared" si="354"/>
        <v>-10000</v>
      </c>
      <c r="Q1141" s="2">
        <f t="shared" si="355"/>
        <v>975000</v>
      </c>
      <c r="R1141" s="2" t="str">
        <f t="shared" si="356"/>
        <v>kai</v>
      </c>
      <c r="S1141" s="2" t="str">
        <f t="shared" si="357"/>
        <v>uri</v>
      </c>
      <c r="T1141" s="2" t="str">
        <f t="shared" si="358"/>
        <v>kai</v>
      </c>
      <c r="U1141" s="2">
        <f t="shared" si="359"/>
        <v>975000</v>
      </c>
      <c r="V1141" s="2">
        <f t="shared" si="360"/>
        <v>1080</v>
      </c>
      <c r="W1141" s="2">
        <f t="shared" si="361"/>
        <v>156</v>
      </c>
      <c r="X1141" s="2" t="str">
        <f t="shared" si="362"/>
        <v/>
      </c>
      <c r="Y1141" s="6">
        <f t="shared" si="363"/>
        <v>965000</v>
      </c>
      <c r="Z1141" s="6">
        <f t="shared" si="364"/>
        <v>0</v>
      </c>
      <c r="AA1141" s="4">
        <f>SUM(P1141:$P$1480)+$Z$25</f>
        <v>825000</v>
      </c>
      <c r="AB1141" s="4">
        <f>SUM(V1141:$W$1480)</f>
        <v>178354.39999999997</v>
      </c>
      <c r="AC1141" s="4">
        <f t="shared" si="365"/>
        <v>-140000</v>
      </c>
    </row>
    <row r="1142" spans="1:29" x14ac:dyDescent="0.15">
      <c r="A1142" s="22">
        <v>5</v>
      </c>
      <c r="B1142" s="1">
        <v>41449</v>
      </c>
      <c r="C1142" s="3">
        <v>197</v>
      </c>
      <c r="D1142">
        <v>199</v>
      </c>
      <c r="E1142">
        <v>193</v>
      </c>
      <c r="F1142">
        <v>195</v>
      </c>
      <c r="G1142">
        <v>148634500</v>
      </c>
      <c r="H1142" s="2">
        <f t="shared" si="348"/>
        <v>28983727500</v>
      </c>
      <c r="I1142">
        <f t="shared" si="349"/>
        <v>0</v>
      </c>
      <c r="J1142" t="str">
        <f t="shared" si="350"/>
        <v>高値超、安値超</v>
      </c>
      <c r="L1142">
        <f t="shared" si="351"/>
        <v>0</v>
      </c>
      <c r="M1142">
        <f t="shared" si="352"/>
        <v>0</v>
      </c>
      <c r="N1142">
        <f t="shared" si="353"/>
        <v>0</v>
      </c>
      <c r="O1142" s="2">
        <f t="shared" si="347"/>
        <v>5000</v>
      </c>
      <c r="P1142" s="2">
        <f t="shared" si="354"/>
        <v>0</v>
      </c>
      <c r="Q1142" s="2">
        <f t="shared" si="355"/>
        <v>975000</v>
      </c>
      <c r="R1142" s="2" t="str">
        <f t="shared" si="356"/>
        <v>uri</v>
      </c>
      <c r="S1142" s="2" t="str">
        <f t="shared" si="357"/>
        <v>kai</v>
      </c>
      <c r="T1142" s="2" t="str">
        <f t="shared" si="358"/>
        <v>uri</v>
      </c>
      <c r="U1142" s="2">
        <f t="shared" si="359"/>
        <v>975000</v>
      </c>
      <c r="V1142" s="2">
        <f t="shared" si="360"/>
        <v>1080</v>
      </c>
      <c r="W1142" s="2" t="str">
        <f t="shared" si="361"/>
        <v/>
      </c>
      <c r="X1142" s="2">
        <f t="shared" si="362"/>
        <v>156</v>
      </c>
      <c r="Y1142" s="6">
        <f t="shared" si="363"/>
        <v>975000</v>
      </c>
      <c r="Z1142" s="6">
        <f t="shared" si="364"/>
        <v>0</v>
      </c>
      <c r="AA1142" s="4">
        <f>SUM(P1142:$P$1480)+$Z$25</f>
        <v>835000</v>
      </c>
      <c r="AB1142" s="4">
        <f>SUM(V1142:$W$1480)</f>
        <v>177118.39999999994</v>
      </c>
      <c r="AC1142" s="4">
        <f t="shared" si="365"/>
        <v>-140000</v>
      </c>
    </row>
    <row r="1143" spans="1:29" x14ac:dyDescent="0.15">
      <c r="A1143" s="22">
        <v>5</v>
      </c>
      <c r="B1143" s="1">
        <v>41446</v>
      </c>
      <c r="C1143" s="3">
        <v>191</v>
      </c>
      <c r="D1143">
        <v>196</v>
      </c>
      <c r="E1143">
        <v>190</v>
      </c>
      <c r="F1143">
        <v>195</v>
      </c>
      <c r="G1143">
        <v>131171500</v>
      </c>
      <c r="H1143" s="2">
        <f t="shared" si="348"/>
        <v>25578442500</v>
      </c>
      <c r="I1143">
        <f t="shared" si="349"/>
        <v>0</v>
      </c>
      <c r="J1143" t="str">
        <f t="shared" si="350"/>
        <v>高値割、安値割</v>
      </c>
      <c r="L1143">
        <f t="shared" si="351"/>
        <v>0</v>
      </c>
      <c r="M1143">
        <f t="shared" si="352"/>
        <v>0</v>
      </c>
      <c r="N1143">
        <f t="shared" si="353"/>
        <v>0</v>
      </c>
      <c r="O1143" s="2">
        <f t="shared" si="347"/>
        <v>5000</v>
      </c>
      <c r="P1143" s="2">
        <f t="shared" si="354"/>
        <v>0</v>
      </c>
      <c r="Q1143" s="2">
        <f t="shared" si="355"/>
        <v>975000</v>
      </c>
      <c r="R1143" s="2" t="str">
        <f t="shared" si="356"/>
        <v>kai</v>
      </c>
      <c r="S1143" s="2" t="str">
        <f t="shared" si="357"/>
        <v>uri</v>
      </c>
      <c r="T1143" s="2" t="str">
        <f t="shared" si="358"/>
        <v>kai</v>
      </c>
      <c r="U1143" s="2" t="str">
        <f t="shared" si="359"/>
        <v/>
      </c>
      <c r="V1143" s="2" t="str">
        <f t="shared" si="360"/>
        <v/>
      </c>
      <c r="W1143" s="2">
        <f t="shared" si="361"/>
        <v>78</v>
      </c>
      <c r="X1143" s="2" t="str">
        <f t="shared" si="362"/>
        <v/>
      </c>
      <c r="Y1143" s="6">
        <f t="shared" si="363"/>
        <v>975000</v>
      </c>
      <c r="Z1143" s="6">
        <f t="shared" si="364"/>
        <v>0</v>
      </c>
      <c r="AA1143" s="4">
        <f>SUM(P1143:$P$1480)+$Z$25</f>
        <v>835000</v>
      </c>
      <c r="AB1143" s="4">
        <f>SUM(V1143:$W$1480)</f>
        <v>176038.39999999994</v>
      </c>
      <c r="AC1143" s="4">
        <f t="shared" si="365"/>
        <v>-140000</v>
      </c>
    </row>
    <row r="1144" spans="1:29" x14ac:dyDescent="0.15">
      <c r="A1144" s="22">
        <v>5</v>
      </c>
      <c r="B1144" s="1">
        <v>41445</v>
      </c>
      <c r="C1144" s="3">
        <v>195</v>
      </c>
      <c r="D1144">
        <v>199</v>
      </c>
      <c r="E1144">
        <v>194</v>
      </c>
      <c r="F1144">
        <v>195</v>
      </c>
      <c r="G1144">
        <v>195735000</v>
      </c>
      <c r="H1144" s="2">
        <f t="shared" si="348"/>
        <v>38168325000</v>
      </c>
      <c r="I1144">
        <f t="shared" si="349"/>
        <v>1</v>
      </c>
      <c r="J1144" t="str">
        <f t="shared" si="350"/>
        <v>高値超、安値超</v>
      </c>
      <c r="L1144">
        <f t="shared" si="351"/>
        <v>1</v>
      </c>
      <c r="M1144">
        <f t="shared" si="352"/>
        <v>1</v>
      </c>
      <c r="N1144">
        <f t="shared" si="353"/>
        <v>-1</v>
      </c>
      <c r="O1144" s="2">
        <f t="shared" si="347"/>
        <v>5000</v>
      </c>
      <c r="P1144" s="2">
        <f t="shared" si="354"/>
        <v>5000</v>
      </c>
      <c r="Q1144" s="2">
        <f t="shared" si="355"/>
        <v>970000</v>
      </c>
      <c r="R1144" s="2" t="str">
        <f t="shared" si="356"/>
        <v>kai</v>
      </c>
      <c r="S1144" s="2" t="str">
        <f t="shared" si="357"/>
        <v>uri</v>
      </c>
      <c r="T1144" s="2" t="str">
        <f t="shared" si="358"/>
        <v>kai</v>
      </c>
      <c r="U1144" s="2" t="str">
        <f t="shared" si="359"/>
        <v/>
      </c>
      <c r="V1144" s="2" t="str">
        <f t="shared" si="360"/>
        <v/>
      </c>
      <c r="W1144" s="2">
        <f t="shared" si="361"/>
        <v>77.599999999999994</v>
      </c>
      <c r="X1144" s="2" t="str">
        <f t="shared" si="362"/>
        <v/>
      </c>
      <c r="Y1144" s="6">
        <f t="shared" si="363"/>
        <v>975000</v>
      </c>
      <c r="Z1144" s="6">
        <f t="shared" si="364"/>
        <v>0</v>
      </c>
      <c r="AA1144" s="4">
        <f>SUM(P1144:$P$1480)+$Z$25</f>
        <v>835000</v>
      </c>
      <c r="AB1144" s="4">
        <f>SUM(V1144:$W$1480)</f>
        <v>175960.39999999994</v>
      </c>
      <c r="AC1144" s="4">
        <f t="shared" si="365"/>
        <v>-140000</v>
      </c>
    </row>
    <row r="1145" spans="1:29" x14ac:dyDescent="0.15">
      <c r="A1145" s="22">
        <v>5</v>
      </c>
      <c r="B1145" s="1">
        <v>41444</v>
      </c>
      <c r="C1145" s="3">
        <v>193</v>
      </c>
      <c r="D1145">
        <v>197</v>
      </c>
      <c r="E1145">
        <v>192</v>
      </c>
      <c r="F1145">
        <v>194</v>
      </c>
      <c r="G1145">
        <v>245735800</v>
      </c>
      <c r="H1145" s="2">
        <f t="shared" si="348"/>
        <v>47672745200</v>
      </c>
      <c r="I1145">
        <f t="shared" si="349"/>
        <v>4</v>
      </c>
      <c r="J1145" t="str">
        <f t="shared" si="350"/>
        <v>高値超、安値超</v>
      </c>
      <c r="L1145">
        <f t="shared" si="351"/>
        <v>4</v>
      </c>
      <c r="M1145">
        <f t="shared" si="352"/>
        <v>4</v>
      </c>
      <c r="N1145">
        <f t="shared" si="353"/>
        <v>-4</v>
      </c>
      <c r="O1145" s="2">
        <f t="shared" si="347"/>
        <v>5000</v>
      </c>
      <c r="P1145" s="2">
        <f t="shared" si="354"/>
        <v>20000</v>
      </c>
      <c r="Q1145" s="2">
        <f t="shared" si="355"/>
        <v>950000</v>
      </c>
      <c r="R1145" s="2" t="str">
        <f t="shared" si="356"/>
        <v>kai</v>
      </c>
      <c r="S1145" s="2" t="str">
        <f t="shared" si="357"/>
        <v>uri</v>
      </c>
      <c r="T1145" s="2" t="str">
        <f t="shared" si="358"/>
        <v>kai</v>
      </c>
      <c r="U1145" s="2">
        <f t="shared" si="359"/>
        <v>950000</v>
      </c>
      <c r="V1145" s="2">
        <f t="shared" si="360"/>
        <v>1080</v>
      </c>
      <c r="W1145" s="2">
        <f t="shared" si="361"/>
        <v>152</v>
      </c>
      <c r="X1145" s="2" t="str">
        <f t="shared" si="362"/>
        <v/>
      </c>
      <c r="Y1145" s="6">
        <f t="shared" si="363"/>
        <v>970000</v>
      </c>
      <c r="Z1145" s="6">
        <f t="shared" si="364"/>
        <v>0</v>
      </c>
      <c r="AA1145" s="4">
        <f>SUM(P1145:$P$1480)+$Z$25</f>
        <v>830000</v>
      </c>
      <c r="AB1145" s="4">
        <f>SUM(V1145:$W$1480)</f>
        <v>175882.79999999993</v>
      </c>
      <c r="AC1145" s="4">
        <f t="shared" si="365"/>
        <v>-140000</v>
      </c>
    </row>
    <row r="1146" spans="1:29" x14ac:dyDescent="0.15">
      <c r="A1146" s="22">
        <v>5</v>
      </c>
      <c r="B1146" s="1">
        <v>41443</v>
      </c>
      <c r="C1146" s="3">
        <v>189</v>
      </c>
      <c r="D1146">
        <v>191</v>
      </c>
      <c r="E1146">
        <v>188</v>
      </c>
      <c r="F1146">
        <v>190</v>
      </c>
      <c r="G1146">
        <v>92217300</v>
      </c>
      <c r="H1146" s="2">
        <f t="shared" si="348"/>
        <v>17521287000</v>
      </c>
      <c r="I1146">
        <f t="shared" si="349"/>
        <v>1</v>
      </c>
      <c r="J1146" t="str">
        <f t="shared" si="350"/>
        <v>高値超、安値超</v>
      </c>
      <c r="L1146">
        <f t="shared" si="351"/>
        <v>-1</v>
      </c>
      <c r="M1146">
        <f t="shared" si="352"/>
        <v>-1</v>
      </c>
      <c r="N1146">
        <f t="shared" si="353"/>
        <v>1</v>
      </c>
      <c r="O1146" s="2">
        <f t="shared" si="347"/>
        <v>5000</v>
      </c>
      <c r="P1146" s="2">
        <f t="shared" si="354"/>
        <v>-5000</v>
      </c>
      <c r="Q1146" s="2">
        <f t="shared" si="355"/>
        <v>945000</v>
      </c>
      <c r="R1146" s="2" t="str">
        <f t="shared" si="356"/>
        <v>uri</v>
      </c>
      <c r="S1146" s="2" t="str">
        <f t="shared" si="357"/>
        <v>kai</v>
      </c>
      <c r="T1146" s="2" t="str">
        <f t="shared" si="358"/>
        <v>uri</v>
      </c>
      <c r="U1146" s="2">
        <f t="shared" si="359"/>
        <v>945000</v>
      </c>
      <c r="V1146" s="2">
        <f t="shared" si="360"/>
        <v>1080</v>
      </c>
      <c r="W1146" s="2" t="str">
        <f t="shared" si="361"/>
        <v/>
      </c>
      <c r="X1146" s="2">
        <f t="shared" si="362"/>
        <v>151.19999999999999</v>
      </c>
      <c r="Y1146" s="6">
        <f t="shared" si="363"/>
        <v>950000</v>
      </c>
      <c r="Z1146" s="6">
        <f t="shared" si="364"/>
        <v>0</v>
      </c>
      <c r="AA1146" s="4">
        <f>SUM(P1146:$P$1480)+$Z$25</f>
        <v>810000</v>
      </c>
      <c r="AB1146" s="4">
        <f>SUM(V1146:$W$1480)</f>
        <v>174650.79999999993</v>
      </c>
      <c r="AC1146" s="4">
        <f t="shared" si="365"/>
        <v>-140000</v>
      </c>
    </row>
    <row r="1147" spans="1:29" x14ac:dyDescent="0.15">
      <c r="A1147" s="22">
        <v>5</v>
      </c>
      <c r="B1147" s="1">
        <v>41442</v>
      </c>
      <c r="C1147" s="3">
        <v>184</v>
      </c>
      <c r="D1147">
        <v>190</v>
      </c>
      <c r="E1147">
        <v>183</v>
      </c>
      <c r="F1147">
        <v>189</v>
      </c>
      <c r="G1147">
        <v>130078300</v>
      </c>
      <c r="H1147" s="2">
        <f t="shared" si="348"/>
        <v>24584798700</v>
      </c>
      <c r="I1147">
        <f t="shared" si="349"/>
        <v>3</v>
      </c>
      <c r="J1147" t="str">
        <f t="shared" si="350"/>
        <v>高値割、安値割</v>
      </c>
      <c r="L1147">
        <f t="shared" si="351"/>
        <v>3</v>
      </c>
      <c r="M1147">
        <f t="shared" si="352"/>
        <v>3</v>
      </c>
      <c r="N1147">
        <f t="shared" si="353"/>
        <v>3</v>
      </c>
      <c r="O1147" s="2">
        <f t="shared" si="347"/>
        <v>5000</v>
      </c>
      <c r="P1147" s="2">
        <f t="shared" si="354"/>
        <v>15000</v>
      </c>
      <c r="Q1147" s="2">
        <f t="shared" si="355"/>
        <v>930000</v>
      </c>
      <c r="R1147" s="2" t="str">
        <f t="shared" si="356"/>
        <v>kai</v>
      </c>
      <c r="S1147" s="2" t="str">
        <f t="shared" si="357"/>
        <v>kai</v>
      </c>
      <c r="T1147" s="2" t="str">
        <f t="shared" si="358"/>
        <v>kai</v>
      </c>
      <c r="U1147" s="2">
        <f t="shared" si="359"/>
        <v>930000</v>
      </c>
      <c r="V1147" s="2">
        <f t="shared" si="360"/>
        <v>1080</v>
      </c>
      <c r="W1147" s="2">
        <f t="shared" si="361"/>
        <v>148.80000000000001</v>
      </c>
      <c r="X1147" s="2" t="str">
        <f t="shared" si="362"/>
        <v/>
      </c>
      <c r="Y1147" s="6">
        <f t="shared" si="363"/>
        <v>945000</v>
      </c>
      <c r="Z1147" s="6">
        <f t="shared" si="364"/>
        <v>0</v>
      </c>
      <c r="AA1147" s="4">
        <f>SUM(P1147:$P$1480)+$Z$25</f>
        <v>815000</v>
      </c>
      <c r="AB1147" s="4">
        <f>SUM(V1147:$W$1480)</f>
        <v>173570.79999999993</v>
      </c>
      <c r="AC1147" s="4">
        <f t="shared" si="365"/>
        <v>-130000</v>
      </c>
    </row>
    <row r="1148" spans="1:29" x14ac:dyDescent="0.15">
      <c r="A1148" s="22">
        <v>5</v>
      </c>
      <c r="B1148" s="1">
        <v>41439</v>
      </c>
      <c r="C1148" s="3">
        <v>194</v>
      </c>
      <c r="D1148">
        <v>195</v>
      </c>
      <c r="E1148">
        <v>186</v>
      </c>
      <c r="F1148">
        <v>186</v>
      </c>
      <c r="G1148">
        <v>218760600</v>
      </c>
      <c r="H1148" s="2">
        <f t="shared" si="348"/>
        <v>40689471600</v>
      </c>
      <c r="I1148">
        <f t="shared" si="349"/>
        <v>-3</v>
      </c>
      <c r="J1148" t="str">
        <f t="shared" si="350"/>
        <v/>
      </c>
      <c r="L1148">
        <f t="shared" si="351"/>
        <v>3</v>
      </c>
      <c r="M1148">
        <f t="shared" si="352"/>
        <v>3</v>
      </c>
      <c r="N1148">
        <f t="shared" si="353"/>
        <v>-3</v>
      </c>
      <c r="O1148" s="2">
        <f t="shared" si="347"/>
        <v>5000</v>
      </c>
      <c r="P1148" s="2">
        <f t="shared" si="354"/>
        <v>15000</v>
      </c>
      <c r="Q1148" s="2">
        <f t="shared" si="355"/>
        <v>945000</v>
      </c>
      <c r="R1148" s="2" t="str">
        <f t="shared" si="356"/>
        <v>uri</v>
      </c>
      <c r="S1148" s="2" t="str">
        <f t="shared" si="357"/>
        <v>kai</v>
      </c>
      <c r="T1148" s="2" t="str">
        <f t="shared" si="358"/>
        <v>uri</v>
      </c>
      <c r="U1148" s="2" t="str">
        <f t="shared" si="359"/>
        <v/>
      </c>
      <c r="V1148" s="2" t="str">
        <f t="shared" si="360"/>
        <v/>
      </c>
      <c r="W1148" s="2" t="str">
        <f t="shared" si="361"/>
        <v/>
      </c>
      <c r="X1148" s="2">
        <f t="shared" si="362"/>
        <v>75.599999999999994</v>
      </c>
      <c r="Y1148" s="6">
        <f t="shared" si="363"/>
        <v>930000</v>
      </c>
      <c r="Z1148" s="6">
        <f t="shared" si="364"/>
        <v>0</v>
      </c>
      <c r="AA1148" s="4">
        <f>SUM(P1148:$P$1480)+$Z$25</f>
        <v>800000</v>
      </c>
      <c r="AB1148" s="4">
        <f>SUM(V1148:$W$1480)</f>
        <v>172341.99999999991</v>
      </c>
      <c r="AC1148" s="4">
        <f t="shared" si="365"/>
        <v>-130000</v>
      </c>
    </row>
    <row r="1149" spans="1:29" x14ac:dyDescent="0.15">
      <c r="A1149" s="22">
        <v>5</v>
      </c>
      <c r="B1149" s="1">
        <v>41438</v>
      </c>
      <c r="C1149" s="3">
        <v>193</v>
      </c>
      <c r="D1149">
        <v>193</v>
      </c>
      <c r="E1149">
        <v>186</v>
      </c>
      <c r="F1149">
        <v>189</v>
      </c>
      <c r="G1149">
        <v>192003100</v>
      </c>
      <c r="H1149" s="2">
        <f t="shared" si="348"/>
        <v>36288585900</v>
      </c>
      <c r="I1149">
        <f t="shared" si="349"/>
        <v>-7</v>
      </c>
      <c r="J1149" t="str">
        <f t="shared" si="350"/>
        <v>高値割、安値割</v>
      </c>
      <c r="L1149">
        <f t="shared" si="351"/>
        <v>7</v>
      </c>
      <c r="M1149">
        <f t="shared" si="352"/>
        <v>7</v>
      </c>
      <c r="N1149">
        <f t="shared" si="353"/>
        <v>-7</v>
      </c>
      <c r="O1149" s="2">
        <f t="shared" si="347"/>
        <v>5000</v>
      </c>
      <c r="P1149" s="2">
        <f t="shared" si="354"/>
        <v>35000</v>
      </c>
      <c r="Q1149" s="2">
        <f t="shared" si="355"/>
        <v>980000</v>
      </c>
      <c r="R1149" s="2" t="str">
        <f t="shared" si="356"/>
        <v>uri</v>
      </c>
      <c r="S1149" s="2" t="str">
        <f t="shared" si="357"/>
        <v>kai</v>
      </c>
      <c r="T1149" s="2" t="str">
        <f t="shared" si="358"/>
        <v>uri</v>
      </c>
      <c r="U1149" s="2">
        <f t="shared" si="359"/>
        <v>980000</v>
      </c>
      <c r="V1149" s="2">
        <f t="shared" si="360"/>
        <v>1080</v>
      </c>
      <c r="W1149" s="2" t="str">
        <f t="shared" si="361"/>
        <v/>
      </c>
      <c r="X1149" s="2">
        <f t="shared" si="362"/>
        <v>156.80000000000001</v>
      </c>
      <c r="Y1149" s="6">
        <f t="shared" si="363"/>
        <v>945000</v>
      </c>
      <c r="Z1149" s="6">
        <f t="shared" si="364"/>
        <v>0</v>
      </c>
      <c r="AA1149" s="4">
        <f>SUM(P1149:$P$1480)+$Z$25</f>
        <v>785000</v>
      </c>
      <c r="AB1149" s="4">
        <f>SUM(V1149:$W$1480)</f>
        <v>172341.99999999991</v>
      </c>
      <c r="AC1149" s="4">
        <f t="shared" si="365"/>
        <v>-160000</v>
      </c>
    </row>
    <row r="1150" spans="1:29" x14ac:dyDescent="0.15">
      <c r="A1150" s="22">
        <v>5</v>
      </c>
      <c r="B1150" s="1">
        <v>41437</v>
      </c>
      <c r="C1150" s="3">
        <v>194</v>
      </c>
      <c r="D1150">
        <v>197</v>
      </c>
      <c r="E1150">
        <v>193</v>
      </c>
      <c r="F1150">
        <v>196</v>
      </c>
      <c r="G1150">
        <v>135007800</v>
      </c>
      <c r="H1150" s="2">
        <f t="shared" si="348"/>
        <v>26461528800</v>
      </c>
      <c r="I1150">
        <f t="shared" si="349"/>
        <v>-2</v>
      </c>
      <c r="J1150" t="str">
        <f t="shared" si="350"/>
        <v>高値割、安値割</v>
      </c>
      <c r="L1150">
        <f t="shared" si="351"/>
        <v>-2</v>
      </c>
      <c r="M1150">
        <f t="shared" si="352"/>
        <v>-2</v>
      </c>
      <c r="N1150">
        <f t="shared" si="353"/>
        <v>2</v>
      </c>
      <c r="O1150" s="2">
        <f t="shared" si="347"/>
        <v>5000</v>
      </c>
      <c r="P1150" s="2">
        <f t="shared" si="354"/>
        <v>-10000</v>
      </c>
      <c r="Q1150" s="2">
        <f t="shared" si="355"/>
        <v>990000</v>
      </c>
      <c r="R1150" s="2" t="str">
        <f t="shared" si="356"/>
        <v>kai</v>
      </c>
      <c r="S1150" s="2" t="str">
        <f t="shared" si="357"/>
        <v>uri</v>
      </c>
      <c r="T1150" s="2" t="str">
        <f t="shared" si="358"/>
        <v>kai</v>
      </c>
      <c r="U1150" s="2" t="str">
        <f t="shared" si="359"/>
        <v/>
      </c>
      <c r="V1150" s="2" t="str">
        <f t="shared" si="360"/>
        <v/>
      </c>
      <c r="W1150" s="2">
        <f t="shared" si="361"/>
        <v>79.2</v>
      </c>
      <c r="X1150" s="2" t="str">
        <f t="shared" si="362"/>
        <v/>
      </c>
      <c r="Y1150" s="6">
        <f t="shared" si="363"/>
        <v>980000</v>
      </c>
      <c r="Z1150" s="6">
        <f t="shared" si="364"/>
        <v>0</v>
      </c>
      <c r="AA1150" s="4">
        <f>SUM(P1150:$P$1480)+$Z$25</f>
        <v>750000</v>
      </c>
      <c r="AB1150" s="4">
        <f>SUM(V1150:$W$1480)</f>
        <v>171261.99999999991</v>
      </c>
      <c r="AC1150" s="4">
        <f t="shared" si="365"/>
        <v>-230000</v>
      </c>
    </row>
    <row r="1151" spans="1:29" x14ac:dyDescent="0.15">
      <c r="A1151" s="22">
        <v>5</v>
      </c>
      <c r="B1151" s="1">
        <v>41436</v>
      </c>
      <c r="C1151" s="3">
        <v>196</v>
      </c>
      <c r="D1151">
        <v>201</v>
      </c>
      <c r="E1151">
        <v>196</v>
      </c>
      <c r="F1151">
        <v>198</v>
      </c>
      <c r="G1151">
        <v>336871100</v>
      </c>
      <c r="H1151" s="2">
        <f t="shared" si="348"/>
        <v>66700477800</v>
      </c>
      <c r="I1151">
        <f t="shared" si="349"/>
        <v>2</v>
      </c>
      <c r="J1151" t="str">
        <f t="shared" si="350"/>
        <v>高値超、安値超</v>
      </c>
      <c r="L1151">
        <f t="shared" si="351"/>
        <v>2</v>
      </c>
      <c r="M1151">
        <f t="shared" si="352"/>
        <v>2</v>
      </c>
      <c r="N1151">
        <f t="shared" si="353"/>
        <v>-2</v>
      </c>
      <c r="O1151" s="2">
        <f t="shared" si="347"/>
        <v>5000</v>
      </c>
      <c r="P1151" s="2">
        <f t="shared" si="354"/>
        <v>10000</v>
      </c>
      <c r="Q1151" s="2">
        <f t="shared" si="355"/>
        <v>980000</v>
      </c>
      <c r="R1151" s="2" t="str">
        <f t="shared" si="356"/>
        <v>kai</v>
      </c>
      <c r="S1151" s="2" t="str">
        <f t="shared" si="357"/>
        <v>uri</v>
      </c>
      <c r="T1151" s="2" t="str">
        <f t="shared" si="358"/>
        <v>kai</v>
      </c>
      <c r="U1151" s="2">
        <f t="shared" si="359"/>
        <v>980000</v>
      </c>
      <c r="V1151" s="2">
        <f t="shared" si="360"/>
        <v>1080</v>
      </c>
      <c r="W1151" s="2">
        <f t="shared" si="361"/>
        <v>156.80000000000001</v>
      </c>
      <c r="X1151" s="2" t="str">
        <f t="shared" si="362"/>
        <v/>
      </c>
      <c r="Y1151" s="6">
        <f t="shared" si="363"/>
        <v>990000</v>
      </c>
      <c r="Z1151" s="6">
        <f t="shared" si="364"/>
        <v>0</v>
      </c>
      <c r="AA1151" s="4">
        <f>SUM(P1151:$P$1480)+$Z$25</f>
        <v>760000</v>
      </c>
      <c r="AB1151" s="4">
        <f>SUM(V1151:$W$1480)</f>
        <v>171182.7999999999</v>
      </c>
      <c r="AC1151" s="4">
        <f t="shared" si="365"/>
        <v>-230000</v>
      </c>
    </row>
    <row r="1152" spans="1:29" x14ac:dyDescent="0.15">
      <c r="A1152" s="22">
        <v>5</v>
      </c>
      <c r="B1152" s="1">
        <v>41435</v>
      </c>
      <c r="C1152" s="3">
        <v>193</v>
      </c>
      <c r="D1152">
        <v>196</v>
      </c>
      <c r="E1152">
        <v>191</v>
      </c>
      <c r="F1152">
        <v>196</v>
      </c>
      <c r="G1152">
        <v>225191200</v>
      </c>
      <c r="H1152" s="2">
        <f t="shared" si="348"/>
        <v>44137475200</v>
      </c>
      <c r="I1152">
        <f t="shared" si="349"/>
        <v>10</v>
      </c>
      <c r="J1152" t="str">
        <f t="shared" si="350"/>
        <v>高値超、安値超</v>
      </c>
      <c r="L1152">
        <f t="shared" si="351"/>
        <v>-10</v>
      </c>
      <c r="M1152">
        <f t="shared" si="352"/>
        <v>-10</v>
      </c>
      <c r="N1152">
        <f t="shared" si="353"/>
        <v>10</v>
      </c>
      <c r="O1152" s="2">
        <f t="shared" si="347"/>
        <v>5000</v>
      </c>
      <c r="P1152" s="2">
        <f t="shared" si="354"/>
        <v>-50000</v>
      </c>
      <c r="Q1152" s="2">
        <f t="shared" si="355"/>
        <v>930000</v>
      </c>
      <c r="R1152" s="2" t="str">
        <f t="shared" si="356"/>
        <v>uri</v>
      </c>
      <c r="S1152" s="2" t="str">
        <f t="shared" si="357"/>
        <v>kai</v>
      </c>
      <c r="T1152" s="2" t="str">
        <f t="shared" si="358"/>
        <v>uri</v>
      </c>
      <c r="U1152" s="2" t="str">
        <f t="shared" si="359"/>
        <v/>
      </c>
      <c r="V1152" s="2" t="str">
        <f t="shared" si="360"/>
        <v/>
      </c>
      <c r="W1152" s="2" t="str">
        <f t="shared" si="361"/>
        <v/>
      </c>
      <c r="X1152" s="2">
        <f t="shared" si="362"/>
        <v>74.400000000000006</v>
      </c>
      <c r="Y1152" s="6">
        <f t="shared" si="363"/>
        <v>980000</v>
      </c>
      <c r="Z1152" s="6">
        <f t="shared" si="364"/>
        <v>0</v>
      </c>
      <c r="AA1152" s="4">
        <f>SUM(P1152:$P$1480)+$Z$25</f>
        <v>750000</v>
      </c>
      <c r="AB1152" s="4">
        <f>SUM(V1152:$W$1480)</f>
        <v>169945.99999999991</v>
      </c>
      <c r="AC1152" s="4">
        <f t="shared" si="365"/>
        <v>-230000</v>
      </c>
    </row>
    <row r="1153" spans="1:29" x14ac:dyDescent="0.15">
      <c r="A1153" s="22">
        <v>5</v>
      </c>
      <c r="B1153" s="1">
        <v>41432</v>
      </c>
      <c r="C1153" s="3">
        <v>185</v>
      </c>
      <c r="D1153">
        <v>191</v>
      </c>
      <c r="E1153">
        <v>180</v>
      </c>
      <c r="F1153">
        <v>186</v>
      </c>
      <c r="G1153">
        <v>305342700</v>
      </c>
      <c r="H1153" s="2">
        <f t="shared" si="348"/>
        <v>56793742200</v>
      </c>
      <c r="I1153">
        <f t="shared" si="349"/>
        <v>-2</v>
      </c>
      <c r="J1153" t="str">
        <f t="shared" si="350"/>
        <v>高値割、安値割</v>
      </c>
      <c r="L1153">
        <f t="shared" si="351"/>
        <v>2</v>
      </c>
      <c r="M1153">
        <f t="shared" si="352"/>
        <v>2</v>
      </c>
      <c r="N1153">
        <f t="shared" si="353"/>
        <v>-2</v>
      </c>
      <c r="O1153" s="2">
        <f t="shared" si="347"/>
        <v>5000</v>
      </c>
      <c r="P1153" s="2">
        <f t="shared" si="354"/>
        <v>10000</v>
      </c>
      <c r="Q1153" s="2">
        <f t="shared" si="355"/>
        <v>940000</v>
      </c>
      <c r="R1153" s="2" t="str">
        <f t="shared" si="356"/>
        <v>uri</v>
      </c>
      <c r="S1153" s="2" t="str">
        <f t="shared" si="357"/>
        <v>kai</v>
      </c>
      <c r="T1153" s="2" t="str">
        <f t="shared" si="358"/>
        <v>uri</v>
      </c>
      <c r="U1153" s="2">
        <f t="shared" si="359"/>
        <v>940000</v>
      </c>
      <c r="V1153" s="2">
        <f t="shared" si="360"/>
        <v>1080</v>
      </c>
      <c r="W1153" s="2" t="str">
        <f t="shared" si="361"/>
        <v/>
      </c>
      <c r="X1153" s="2">
        <f t="shared" si="362"/>
        <v>150.4</v>
      </c>
      <c r="Y1153" s="6">
        <f t="shared" si="363"/>
        <v>930000</v>
      </c>
      <c r="Z1153" s="6">
        <f t="shared" si="364"/>
        <v>0</v>
      </c>
      <c r="AA1153" s="4">
        <f>SUM(P1153:$P$1480)+$Z$25</f>
        <v>800000</v>
      </c>
      <c r="AB1153" s="4">
        <f>SUM(V1153:$W$1480)</f>
        <v>169945.99999999991</v>
      </c>
      <c r="AC1153" s="4">
        <f t="shared" si="365"/>
        <v>-130000</v>
      </c>
    </row>
    <row r="1154" spans="1:29" x14ac:dyDescent="0.15">
      <c r="A1154" s="22">
        <v>5</v>
      </c>
      <c r="B1154" s="1">
        <v>41431</v>
      </c>
      <c r="C1154" s="3">
        <v>187</v>
      </c>
      <c r="D1154">
        <v>196</v>
      </c>
      <c r="E1154">
        <v>187</v>
      </c>
      <c r="F1154">
        <v>188</v>
      </c>
      <c r="G1154">
        <v>330373800</v>
      </c>
      <c r="H1154" s="2">
        <f t="shared" si="348"/>
        <v>62110274400</v>
      </c>
      <c r="I1154">
        <f t="shared" si="349"/>
        <v>-4</v>
      </c>
      <c r="J1154" t="str">
        <f t="shared" si="350"/>
        <v>高値割、安値割</v>
      </c>
      <c r="L1154">
        <f t="shared" si="351"/>
        <v>-4</v>
      </c>
      <c r="M1154">
        <f t="shared" si="352"/>
        <v>-4</v>
      </c>
      <c r="N1154">
        <f t="shared" si="353"/>
        <v>-4</v>
      </c>
      <c r="O1154" s="2">
        <f t="shared" si="347"/>
        <v>5000</v>
      </c>
      <c r="P1154" s="2">
        <f t="shared" si="354"/>
        <v>-20000</v>
      </c>
      <c r="Q1154" s="2">
        <f t="shared" si="355"/>
        <v>960000</v>
      </c>
      <c r="R1154" s="2" t="str">
        <f t="shared" si="356"/>
        <v>kai</v>
      </c>
      <c r="S1154" s="2" t="str">
        <f t="shared" si="357"/>
        <v>kai</v>
      </c>
      <c r="T1154" s="2" t="str">
        <f t="shared" si="358"/>
        <v>kai</v>
      </c>
      <c r="U1154" s="2" t="str">
        <f t="shared" si="359"/>
        <v/>
      </c>
      <c r="V1154" s="2" t="str">
        <f t="shared" si="360"/>
        <v/>
      </c>
      <c r="W1154" s="2">
        <f t="shared" si="361"/>
        <v>76.8</v>
      </c>
      <c r="X1154" s="2" t="str">
        <f t="shared" si="362"/>
        <v/>
      </c>
      <c r="Y1154" s="6">
        <f t="shared" si="363"/>
        <v>940000</v>
      </c>
      <c r="Z1154" s="6">
        <f t="shared" si="364"/>
        <v>0</v>
      </c>
      <c r="AA1154" s="4">
        <f>SUM(P1154:$P$1480)+$Z$25</f>
        <v>790000</v>
      </c>
      <c r="AB1154" s="4">
        <f>SUM(V1154:$W$1480)</f>
        <v>168865.99999999991</v>
      </c>
      <c r="AC1154" s="4">
        <f t="shared" si="365"/>
        <v>-150000</v>
      </c>
    </row>
    <row r="1155" spans="1:29" x14ac:dyDescent="0.15">
      <c r="A1155" s="22">
        <v>5</v>
      </c>
      <c r="B1155" s="1">
        <v>41430</v>
      </c>
      <c r="C1155" s="3">
        <v>198</v>
      </c>
      <c r="D1155">
        <v>201</v>
      </c>
      <c r="E1155">
        <v>190</v>
      </c>
      <c r="F1155">
        <v>192</v>
      </c>
      <c r="G1155">
        <v>415681000</v>
      </c>
      <c r="H1155" s="2">
        <f t="shared" si="348"/>
        <v>79810752000</v>
      </c>
      <c r="I1155">
        <f t="shared" si="349"/>
        <v>-8</v>
      </c>
      <c r="J1155" t="str">
        <f t="shared" si="350"/>
        <v/>
      </c>
      <c r="L1155">
        <f t="shared" si="351"/>
        <v>-8</v>
      </c>
      <c r="M1155">
        <f t="shared" si="352"/>
        <v>-8</v>
      </c>
      <c r="N1155">
        <f t="shared" si="353"/>
        <v>8</v>
      </c>
      <c r="O1155" s="2">
        <f t="shared" si="347"/>
        <v>5000</v>
      </c>
      <c r="P1155" s="2">
        <f t="shared" si="354"/>
        <v>-40000</v>
      </c>
      <c r="Q1155" s="2">
        <f t="shared" si="355"/>
        <v>1000000</v>
      </c>
      <c r="R1155" s="2" t="str">
        <f t="shared" si="356"/>
        <v>kai</v>
      </c>
      <c r="S1155" s="2" t="str">
        <f t="shared" si="357"/>
        <v>uri</v>
      </c>
      <c r="T1155" s="2" t="str">
        <f t="shared" si="358"/>
        <v>kai</v>
      </c>
      <c r="U1155" s="2">
        <f t="shared" si="359"/>
        <v>1000000</v>
      </c>
      <c r="V1155" s="2">
        <f t="shared" si="360"/>
        <v>1512</v>
      </c>
      <c r="W1155" s="2">
        <f t="shared" si="361"/>
        <v>160</v>
      </c>
      <c r="X1155" s="2" t="str">
        <f t="shared" si="362"/>
        <v/>
      </c>
      <c r="Y1155" s="6">
        <f t="shared" si="363"/>
        <v>960000</v>
      </c>
      <c r="Z1155" s="6">
        <f t="shared" si="364"/>
        <v>0</v>
      </c>
      <c r="AA1155" s="4">
        <f>SUM(P1155:$P$1480)+$Z$25</f>
        <v>810000</v>
      </c>
      <c r="AB1155" s="4">
        <f>SUM(V1155:$W$1480)</f>
        <v>168789.1999999999</v>
      </c>
      <c r="AC1155" s="4">
        <f t="shared" si="365"/>
        <v>-150000</v>
      </c>
    </row>
    <row r="1156" spans="1:29" x14ac:dyDescent="0.15">
      <c r="A1156" s="22">
        <v>5</v>
      </c>
      <c r="B1156" s="1">
        <v>41429</v>
      </c>
      <c r="C1156" s="3">
        <v>184</v>
      </c>
      <c r="D1156">
        <v>202</v>
      </c>
      <c r="E1156">
        <v>183</v>
      </c>
      <c r="F1156">
        <v>200</v>
      </c>
      <c r="G1156">
        <v>668515200</v>
      </c>
      <c r="H1156" s="2">
        <f t="shared" si="348"/>
        <v>133703040000</v>
      </c>
      <c r="I1156">
        <f t="shared" si="349"/>
        <v>17</v>
      </c>
      <c r="J1156" t="str">
        <f t="shared" si="350"/>
        <v>高値超、安値超</v>
      </c>
      <c r="L1156">
        <f t="shared" si="351"/>
        <v>-17</v>
      </c>
      <c r="M1156">
        <f t="shared" si="352"/>
        <v>-17</v>
      </c>
      <c r="N1156">
        <f t="shared" si="353"/>
        <v>17</v>
      </c>
      <c r="O1156" s="2">
        <f t="shared" si="347"/>
        <v>5000</v>
      </c>
      <c r="P1156" s="2">
        <f t="shared" si="354"/>
        <v>-85000</v>
      </c>
      <c r="Q1156" s="2">
        <f t="shared" si="355"/>
        <v>915000</v>
      </c>
      <c r="R1156" s="2" t="str">
        <f t="shared" si="356"/>
        <v>uri</v>
      </c>
      <c r="S1156" s="2" t="str">
        <f t="shared" si="357"/>
        <v>kai</v>
      </c>
      <c r="T1156" s="2" t="str">
        <f t="shared" si="358"/>
        <v>uri</v>
      </c>
      <c r="U1156" s="2">
        <f t="shared" si="359"/>
        <v>915000</v>
      </c>
      <c r="V1156" s="2">
        <f t="shared" si="360"/>
        <v>1080</v>
      </c>
      <c r="W1156" s="2" t="str">
        <f t="shared" si="361"/>
        <v/>
      </c>
      <c r="X1156" s="2">
        <f t="shared" si="362"/>
        <v>146.4</v>
      </c>
      <c r="Y1156" s="6">
        <f t="shared" si="363"/>
        <v>1000000</v>
      </c>
      <c r="Z1156" s="6">
        <f t="shared" si="364"/>
        <v>0</v>
      </c>
      <c r="AA1156" s="4">
        <f>SUM(P1156:$P$1480)+$Z$25</f>
        <v>850000</v>
      </c>
      <c r="AB1156" s="4">
        <f>SUM(V1156:$W$1480)</f>
        <v>167117.1999999999</v>
      </c>
      <c r="AC1156" s="4">
        <f t="shared" si="365"/>
        <v>-150000</v>
      </c>
    </row>
    <row r="1157" spans="1:29" x14ac:dyDescent="0.15">
      <c r="A1157" s="22">
        <v>5</v>
      </c>
      <c r="B1157" s="1">
        <v>41428</v>
      </c>
      <c r="C1157" s="3">
        <v>193</v>
      </c>
      <c r="D1157">
        <v>194</v>
      </c>
      <c r="E1157">
        <v>182</v>
      </c>
      <c r="F1157">
        <v>183</v>
      </c>
      <c r="G1157">
        <v>413487900</v>
      </c>
      <c r="H1157" s="2">
        <f t="shared" si="348"/>
        <v>75668285700</v>
      </c>
      <c r="I1157">
        <f t="shared" si="349"/>
        <v>-12</v>
      </c>
      <c r="J1157" t="str">
        <f t="shared" si="350"/>
        <v>高値割、安値割</v>
      </c>
      <c r="L1157">
        <f t="shared" si="351"/>
        <v>-12</v>
      </c>
      <c r="M1157">
        <f t="shared" si="352"/>
        <v>-12</v>
      </c>
      <c r="N1157">
        <f t="shared" si="353"/>
        <v>-12</v>
      </c>
      <c r="O1157" s="2">
        <f t="shared" si="347"/>
        <v>5000</v>
      </c>
      <c r="P1157" s="2">
        <f t="shared" si="354"/>
        <v>-60000</v>
      </c>
      <c r="Q1157" s="2">
        <f t="shared" si="355"/>
        <v>975000</v>
      </c>
      <c r="R1157" s="2" t="str">
        <f t="shared" si="356"/>
        <v>kai</v>
      </c>
      <c r="S1157" s="2" t="str">
        <f t="shared" si="357"/>
        <v>kai</v>
      </c>
      <c r="T1157" s="2" t="str">
        <f t="shared" si="358"/>
        <v>kai</v>
      </c>
      <c r="U1157" s="2">
        <f t="shared" si="359"/>
        <v>975000</v>
      </c>
      <c r="V1157" s="2">
        <f t="shared" si="360"/>
        <v>1080</v>
      </c>
      <c r="W1157" s="2">
        <f t="shared" si="361"/>
        <v>156</v>
      </c>
      <c r="X1157" s="2" t="str">
        <f t="shared" si="362"/>
        <v/>
      </c>
      <c r="Y1157" s="6">
        <f t="shared" si="363"/>
        <v>915000</v>
      </c>
      <c r="Z1157" s="6">
        <f t="shared" si="364"/>
        <v>0</v>
      </c>
      <c r="AA1157" s="4">
        <f>SUM(P1157:$P$1480)+$Z$25</f>
        <v>935000</v>
      </c>
      <c r="AB1157" s="4">
        <f>SUM(V1157:$W$1480)</f>
        <v>166037.1999999999</v>
      </c>
      <c r="AC1157" s="4">
        <f t="shared" si="365"/>
        <v>20000</v>
      </c>
    </row>
    <row r="1158" spans="1:29" x14ac:dyDescent="0.15">
      <c r="A1158" s="22">
        <v>5</v>
      </c>
      <c r="B1158" s="1">
        <v>41425</v>
      </c>
      <c r="C1158" s="3">
        <v>197</v>
      </c>
      <c r="D1158">
        <v>198</v>
      </c>
      <c r="E1158">
        <v>193</v>
      </c>
      <c r="F1158">
        <v>195</v>
      </c>
      <c r="G1158">
        <v>234906400</v>
      </c>
      <c r="H1158" s="2">
        <f t="shared" si="348"/>
        <v>45806748000</v>
      </c>
      <c r="I1158">
        <f t="shared" si="349"/>
        <v>0</v>
      </c>
      <c r="J1158" t="str">
        <f t="shared" si="350"/>
        <v/>
      </c>
      <c r="L1158">
        <f t="shared" si="351"/>
        <v>0</v>
      </c>
      <c r="M1158">
        <f t="shared" si="352"/>
        <v>0</v>
      </c>
      <c r="N1158">
        <f t="shared" si="353"/>
        <v>0</v>
      </c>
      <c r="O1158" s="2">
        <f t="shared" si="347"/>
        <v>5000</v>
      </c>
      <c r="P1158" s="2">
        <f t="shared" si="354"/>
        <v>0</v>
      </c>
      <c r="Q1158" s="2">
        <f t="shared" si="355"/>
        <v>975000</v>
      </c>
      <c r="R1158" s="2" t="str">
        <f t="shared" si="356"/>
        <v>uri</v>
      </c>
      <c r="S1158" s="2" t="str">
        <f t="shared" si="357"/>
        <v>kai</v>
      </c>
      <c r="T1158" s="2" t="str">
        <f t="shared" si="358"/>
        <v>uri</v>
      </c>
      <c r="U1158" s="2">
        <f t="shared" si="359"/>
        <v>975000</v>
      </c>
      <c r="V1158" s="2">
        <f t="shared" si="360"/>
        <v>1080</v>
      </c>
      <c r="W1158" s="2" t="str">
        <f t="shared" si="361"/>
        <v/>
      </c>
      <c r="X1158" s="2">
        <f t="shared" si="362"/>
        <v>156</v>
      </c>
      <c r="Y1158" s="6">
        <f t="shared" si="363"/>
        <v>975000</v>
      </c>
      <c r="Z1158" s="6">
        <f t="shared" si="364"/>
        <v>0</v>
      </c>
      <c r="AA1158" s="4">
        <f>SUM(P1158:$P$1480)+$Z$25</f>
        <v>995000</v>
      </c>
      <c r="AB1158" s="4">
        <f>SUM(V1158:$W$1480)</f>
        <v>164801.19999999992</v>
      </c>
      <c r="AC1158" s="4">
        <f t="shared" si="365"/>
        <v>20000</v>
      </c>
    </row>
    <row r="1159" spans="1:29" x14ac:dyDescent="0.15">
      <c r="A1159" s="22">
        <v>5</v>
      </c>
      <c r="B1159" s="1">
        <v>41424</v>
      </c>
      <c r="C1159" s="3">
        <v>199</v>
      </c>
      <c r="D1159">
        <v>201</v>
      </c>
      <c r="E1159">
        <v>192</v>
      </c>
      <c r="F1159">
        <v>195</v>
      </c>
      <c r="G1159">
        <v>396137600</v>
      </c>
      <c r="H1159" s="2">
        <f t="shared" si="348"/>
        <v>77246832000</v>
      </c>
      <c r="I1159">
        <f t="shared" si="349"/>
        <v>-6</v>
      </c>
      <c r="J1159" t="str">
        <f t="shared" si="350"/>
        <v>高値割、安値割</v>
      </c>
      <c r="L1159">
        <f t="shared" si="351"/>
        <v>-6</v>
      </c>
      <c r="M1159">
        <f t="shared" si="352"/>
        <v>-6</v>
      </c>
      <c r="N1159">
        <f t="shared" si="353"/>
        <v>6</v>
      </c>
      <c r="O1159" s="2">
        <f t="shared" si="347"/>
        <v>5000</v>
      </c>
      <c r="P1159" s="2">
        <f t="shared" si="354"/>
        <v>-30000</v>
      </c>
      <c r="Q1159" s="2">
        <f t="shared" si="355"/>
        <v>1005000</v>
      </c>
      <c r="R1159" s="2" t="str">
        <f t="shared" si="356"/>
        <v>kai</v>
      </c>
      <c r="S1159" s="2" t="str">
        <f t="shared" si="357"/>
        <v>uri</v>
      </c>
      <c r="T1159" s="2" t="str">
        <f t="shared" si="358"/>
        <v>kai</v>
      </c>
      <c r="U1159" s="2">
        <f t="shared" si="359"/>
        <v>1005000</v>
      </c>
      <c r="V1159" s="2">
        <f t="shared" si="360"/>
        <v>1512</v>
      </c>
      <c r="W1159" s="2">
        <f t="shared" si="361"/>
        <v>160.80000000000001</v>
      </c>
      <c r="X1159" s="2" t="str">
        <f t="shared" si="362"/>
        <v/>
      </c>
      <c r="Y1159" s="6">
        <f t="shared" si="363"/>
        <v>975000</v>
      </c>
      <c r="Z1159" s="6">
        <f t="shared" si="364"/>
        <v>0</v>
      </c>
      <c r="AA1159" s="4">
        <f>SUM(P1159:$P$1480)+$Z$25</f>
        <v>995000</v>
      </c>
      <c r="AB1159" s="4">
        <f>SUM(V1159:$W$1480)</f>
        <v>163721.19999999995</v>
      </c>
      <c r="AC1159" s="4">
        <f t="shared" si="365"/>
        <v>20000</v>
      </c>
    </row>
    <row r="1160" spans="1:29" x14ac:dyDescent="0.15">
      <c r="A1160" s="22">
        <v>5</v>
      </c>
      <c r="B1160" s="1">
        <v>41423</v>
      </c>
      <c r="C1160" s="3">
        <v>204</v>
      </c>
      <c r="D1160">
        <v>205</v>
      </c>
      <c r="E1160">
        <v>200</v>
      </c>
      <c r="F1160">
        <v>201</v>
      </c>
      <c r="G1160">
        <v>260245500</v>
      </c>
      <c r="H1160" s="2">
        <f t="shared" si="348"/>
        <v>52309345500</v>
      </c>
      <c r="I1160">
        <f t="shared" si="349"/>
        <v>-1</v>
      </c>
      <c r="J1160" t="str">
        <f t="shared" si="350"/>
        <v>高値超、安値超</v>
      </c>
      <c r="L1160">
        <f t="shared" si="351"/>
        <v>1</v>
      </c>
      <c r="M1160">
        <f t="shared" si="352"/>
        <v>1</v>
      </c>
      <c r="N1160">
        <f t="shared" si="353"/>
        <v>-1</v>
      </c>
      <c r="O1160" s="2">
        <f t="shared" si="347"/>
        <v>5000</v>
      </c>
      <c r="P1160" s="2">
        <f t="shared" si="354"/>
        <v>5000</v>
      </c>
      <c r="Q1160" s="2">
        <f t="shared" si="355"/>
        <v>1010000</v>
      </c>
      <c r="R1160" s="2" t="str">
        <f t="shared" si="356"/>
        <v>uri</v>
      </c>
      <c r="S1160" s="2" t="str">
        <f t="shared" si="357"/>
        <v>kai</v>
      </c>
      <c r="T1160" s="2" t="str">
        <f t="shared" si="358"/>
        <v>uri</v>
      </c>
      <c r="U1160" s="2" t="str">
        <f t="shared" si="359"/>
        <v/>
      </c>
      <c r="V1160" s="2" t="str">
        <f t="shared" si="360"/>
        <v/>
      </c>
      <c r="W1160" s="2" t="str">
        <f t="shared" si="361"/>
        <v/>
      </c>
      <c r="X1160" s="2">
        <f t="shared" si="362"/>
        <v>80.8</v>
      </c>
      <c r="Y1160" s="6">
        <f t="shared" si="363"/>
        <v>1005000</v>
      </c>
      <c r="Z1160" s="6">
        <f t="shared" si="364"/>
        <v>0</v>
      </c>
      <c r="AA1160" s="4">
        <f>SUM(P1160:$P$1480)+$Z$25</f>
        <v>1025000</v>
      </c>
      <c r="AB1160" s="4">
        <f>SUM(V1160:$W$1480)</f>
        <v>162048.39999999994</v>
      </c>
      <c r="AC1160" s="4">
        <f t="shared" si="365"/>
        <v>20000</v>
      </c>
    </row>
    <row r="1161" spans="1:29" x14ac:dyDescent="0.15">
      <c r="A1161" s="22">
        <v>5</v>
      </c>
      <c r="B1161" s="1">
        <v>41422</v>
      </c>
      <c r="C1161" s="3">
        <v>198</v>
      </c>
      <c r="D1161">
        <v>204</v>
      </c>
      <c r="E1161">
        <v>197</v>
      </c>
      <c r="F1161">
        <v>202</v>
      </c>
      <c r="G1161">
        <v>333813300</v>
      </c>
      <c r="H1161" s="2">
        <f t="shared" si="348"/>
        <v>67430286600</v>
      </c>
      <c r="I1161">
        <f t="shared" si="349"/>
        <v>2</v>
      </c>
      <c r="J1161" t="str">
        <f t="shared" si="350"/>
        <v>高値割、安値割</v>
      </c>
      <c r="L1161">
        <f t="shared" si="351"/>
        <v>-2</v>
      </c>
      <c r="M1161">
        <f t="shared" si="352"/>
        <v>-2</v>
      </c>
      <c r="N1161">
        <f t="shared" si="353"/>
        <v>2</v>
      </c>
      <c r="O1161" s="2">
        <f t="shared" si="347"/>
        <v>5000</v>
      </c>
      <c r="P1161" s="2">
        <f t="shared" si="354"/>
        <v>-10000</v>
      </c>
      <c r="Q1161" s="2">
        <f t="shared" si="355"/>
        <v>1000000</v>
      </c>
      <c r="R1161" s="2" t="str">
        <f t="shared" si="356"/>
        <v>uri</v>
      </c>
      <c r="S1161" s="2" t="str">
        <f t="shared" si="357"/>
        <v>kai</v>
      </c>
      <c r="T1161" s="2" t="str">
        <f t="shared" si="358"/>
        <v>uri</v>
      </c>
      <c r="U1161" s="2" t="str">
        <f t="shared" si="359"/>
        <v/>
      </c>
      <c r="V1161" s="2" t="str">
        <f t="shared" si="360"/>
        <v/>
      </c>
      <c r="W1161" s="2" t="str">
        <f t="shared" si="361"/>
        <v/>
      </c>
      <c r="X1161" s="2">
        <f t="shared" si="362"/>
        <v>80</v>
      </c>
      <c r="Y1161" s="6">
        <f t="shared" si="363"/>
        <v>1010000</v>
      </c>
      <c r="Z1161" s="6">
        <f t="shared" si="364"/>
        <v>0</v>
      </c>
      <c r="AA1161" s="4">
        <f>SUM(P1161:$P$1480)+$Z$25</f>
        <v>1020000</v>
      </c>
      <c r="AB1161" s="4">
        <f>SUM(V1161:$W$1480)</f>
        <v>162048.39999999994</v>
      </c>
      <c r="AC1161" s="4">
        <f t="shared" si="365"/>
        <v>10000</v>
      </c>
    </row>
    <row r="1162" spans="1:29" x14ac:dyDescent="0.15">
      <c r="A1162" s="22">
        <v>5</v>
      </c>
      <c r="B1162" s="1">
        <v>41421</v>
      </c>
      <c r="C1162" s="3">
        <v>201</v>
      </c>
      <c r="D1162">
        <v>207</v>
      </c>
      <c r="E1162">
        <v>199</v>
      </c>
      <c r="F1162">
        <v>200</v>
      </c>
      <c r="G1162">
        <v>336879400</v>
      </c>
      <c r="H1162" s="2">
        <f t="shared" si="348"/>
        <v>67375880000</v>
      </c>
      <c r="I1162">
        <f t="shared" si="349"/>
        <v>-6</v>
      </c>
      <c r="J1162" t="str">
        <f t="shared" si="350"/>
        <v>高値割、安値割</v>
      </c>
      <c r="L1162">
        <f t="shared" si="351"/>
        <v>6</v>
      </c>
      <c r="M1162">
        <f t="shared" si="352"/>
        <v>6</v>
      </c>
      <c r="N1162">
        <f t="shared" si="353"/>
        <v>-6</v>
      </c>
      <c r="O1162" s="2">
        <f t="shared" si="347"/>
        <v>5000</v>
      </c>
      <c r="P1162" s="2">
        <f t="shared" si="354"/>
        <v>30000</v>
      </c>
      <c r="Q1162" s="2">
        <f t="shared" si="355"/>
        <v>1030000</v>
      </c>
      <c r="R1162" s="2" t="str">
        <f t="shared" si="356"/>
        <v>uri</v>
      </c>
      <c r="S1162" s="2" t="str">
        <f t="shared" si="357"/>
        <v>kai</v>
      </c>
      <c r="T1162" s="2" t="str">
        <f t="shared" si="358"/>
        <v>uri</v>
      </c>
      <c r="U1162" s="2" t="str">
        <f t="shared" si="359"/>
        <v/>
      </c>
      <c r="V1162" s="2" t="str">
        <f t="shared" si="360"/>
        <v/>
      </c>
      <c r="W1162" s="2" t="str">
        <f t="shared" si="361"/>
        <v/>
      </c>
      <c r="X1162" s="2">
        <f t="shared" si="362"/>
        <v>82.4</v>
      </c>
      <c r="Y1162" s="6">
        <f t="shared" si="363"/>
        <v>1000000</v>
      </c>
      <c r="Z1162" s="6">
        <f t="shared" si="364"/>
        <v>0</v>
      </c>
      <c r="AA1162" s="4">
        <f>SUM(P1162:$P$1480)+$Z$25</f>
        <v>1030000</v>
      </c>
      <c r="AB1162" s="4">
        <f>SUM(V1162:$W$1480)</f>
        <v>162048.39999999994</v>
      </c>
      <c r="AC1162" s="4">
        <f t="shared" si="365"/>
        <v>30000</v>
      </c>
    </row>
    <row r="1163" spans="1:29" x14ac:dyDescent="0.15">
      <c r="A1163" s="22">
        <v>5</v>
      </c>
      <c r="B1163" s="1">
        <v>41418</v>
      </c>
      <c r="C1163" s="3">
        <v>212</v>
      </c>
      <c r="D1163">
        <v>215</v>
      </c>
      <c r="E1163">
        <v>200</v>
      </c>
      <c r="F1163">
        <v>206</v>
      </c>
      <c r="G1163">
        <v>502552700</v>
      </c>
      <c r="H1163" s="2">
        <f t="shared" si="348"/>
        <v>103525856200</v>
      </c>
      <c r="I1163">
        <f t="shared" si="349"/>
        <v>-1</v>
      </c>
      <c r="J1163" t="str">
        <f t="shared" si="350"/>
        <v>高値割、安値割</v>
      </c>
      <c r="L1163">
        <f t="shared" si="351"/>
        <v>1</v>
      </c>
      <c r="M1163">
        <f t="shared" si="352"/>
        <v>1</v>
      </c>
      <c r="N1163">
        <f t="shared" si="353"/>
        <v>-1</v>
      </c>
      <c r="O1163" s="2">
        <f t="shared" si="347"/>
        <v>5000</v>
      </c>
      <c r="P1163" s="2">
        <f t="shared" si="354"/>
        <v>5000</v>
      </c>
      <c r="Q1163" s="2">
        <f t="shared" si="355"/>
        <v>1035000</v>
      </c>
      <c r="R1163" s="2" t="str">
        <f t="shared" si="356"/>
        <v>uri</v>
      </c>
      <c r="S1163" s="2" t="str">
        <f t="shared" si="357"/>
        <v>kai</v>
      </c>
      <c r="T1163" s="2" t="str">
        <f t="shared" si="358"/>
        <v>uri</v>
      </c>
      <c r="U1163" s="2">
        <f t="shared" si="359"/>
        <v>1035000</v>
      </c>
      <c r="V1163" s="2">
        <f t="shared" si="360"/>
        <v>1512</v>
      </c>
      <c r="W1163" s="2" t="str">
        <f t="shared" si="361"/>
        <v/>
      </c>
      <c r="X1163" s="2">
        <f t="shared" si="362"/>
        <v>165.6</v>
      </c>
      <c r="Y1163" s="6">
        <f t="shared" si="363"/>
        <v>1030000</v>
      </c>
      <c r="Z1163" s="6">
        <f t="shared" si="364"/>
        <v>0</v>
      </c>
      <c r="AA1163" s="4">
        <f>SUM(P1163:$P$1480)+$Z$25</f>
        <v>1000000</v>
      </c>
      <c r="AB1163" s="4">
        <f>SUM(V1163:$W$1480)</f>
        <v>162048.39999999994</v>
      </c>
      <c r="AC1163" s="4">
        <f t="shared" si="365"/>
        <v>-30000</v>
      </c>
    </row>
    <row r="1164" spans="1:29" x14ac:dyDescent="0.15">
      <c r="A1164" s="22">
        <v>5</v>
      </c>
      <c r="B1164" s="1">
        <v>41417</v>
      </c>
      <c r="C1164" s="3">
        <v>221</v>
      </c>
      <c r="D1164">
        <v>223</v>
      </c>
      <c r="E1164">
        <v>206</v>
      </c>
      <c r="F1164">
        <v>207</v>
      </c>
      <c r="G1164">
        <v>565552600</v>
      </c>
      <c r="H1164" s="2">
        <f t="shared" si="348"/>
        <v>117069388200</v>
      </c>
      <c r="I1164">
        <f t="shared" si="349"/>
        <v>-14</v>
      </c>
      <c r="J1164" t="str">
        <f t="shared" si="350"/>
        <v>高値割、安値割</v>
      </c>
      <c r="L1164">
        <f t="shared" si="351"/>
        <v>-14</v>
      </c>
      <c r="M1164">
        <f t="shared" si="352"/>
        <v>-14</v>
      </c>
      <c r="N1164">
        <f t="shared" si="353"/>
        <v>14</v>
      </c>
      <c r="O1164" s="2">
        <f t="shared" si="347"/>
        <v>5000</v>
      </c>
      <c r="P1164" s="2">
        <f t="shared" si="354"/>
        <v>-70000</v>
      </c>
      <c r="Q1164" s="2">
        <f t="shared" si="355"/>
        <v>1105000</v>
      </c>
      <c r="R1164" s="2" t="str">
        <f t="shared" si="356"/>
        <v>kai</v>
      </c>
      <c r="S1164" s="2" t="str">
        <f t="shared" si="357"/>
        <v>uri</v>
      </c>
      <c r="T1164" s="2" t="str">
        <f t="shared" si="358"/>
        <v>kai</v>
      </c>
      <c r="U1164" s="2">
        <f t="shared" si="359"/>
        <v>1105000</v>
      </c>
      <c r="V1164" s="2">
        <f t="shared" si="360"/>
        <v>1512</v>
      </c>
      <c r="W1164" s="2">
        <f t="shared" si="361"/>
        <v>176.8</v>
      </c>
      <c r="X1164" s="2" t="str">
        <f t="shared" si="362"/>
        <v/>
      </c>
      <c r="Y1164" s="6">
        <f t="shared" si="363"/>
        <v>1035000</v>
      </c>
      <c r="Z1164" s="6">
        <f t="shared" si="364"/>
        <v>0</v>
      </c>
      <c r="AA1164" s="4">
        <f>SUM(P1164:$P$1480)+$Z$25</f>
        <v>995000</v>
      </c>
      <c r="AB1164" s="4">
        <f>SUM(V1164:$W$1480)</f>
        <v>160536.39999999994</v>
      </c>
      <c r="AC1164" s="4">
        <f t="shared" si="365"/>
        <v>-40000</v>
      </c>
    </row>
    <row r="1165" spans="1:29" x14ac:dyDescent="0.15">
      <c r="A1165" s="22">
        <v>5</v>
      </c>
      <c r="B1165" s="1">
        <v>41416</v>
      </c>
      <c r="C1165" s="3">
        <v>222</v>
      </c>
      <c r="D1165">
        <v>226</v>
      </c>
      <c r="E1165">
        <v>221</v>
      </c>
      <c r="F1165">
        <v>221</v>
      </c>
      <c r="G1165">
        <v>379451400</v>
      </c>
      <c r="H1165" s="2">
        <f t="shared" si="348"/>
        <v>83858759400</v>
      </c>
      <c r="I1165">
        <f t="shared" si="349"/>
        <v>0</v>
      </c>
      <c r="J1165" t="str">
        <f t="shared" si="350"/>
        <v>高値超、安値超</v>
      </c>
      <c r="L1165">
        <f t="shared" si="351"/>
        <v>0</v>
      </c>
      <c r="M1165">
        <f t="shared" si="352"/>
        <v>0</v>
      </c>
      <c r="N1165">
        <f t="shared" si="353"/>
        <v>0</v>
      </c>
      <c r="O1165" s="2">
        <f t="shared" si="347"/>
        <v>5000</v>
      </c>
      <c r="P1165" s="2">
        <f t="shared" si="354"/>
        <v>0</v>
      </c>
      <c r="Q1165" s="2">
        <f t="shared" si="355"/>
        <v>1105000</v>
      </c>
      <c r="R1165" s="2" t="str">
        <f t="shared" si="356"/>
        <v>uri</v>
      </c>
      <c r="S1165" s="2" t="str">
        <f t="shared" si="357"/>
        <v>kai</v>
      </c>
      <c r="T1165" s="2" t="str">
        <f t="shared" si="358"/>
        <v>uri</v>
      </c>
      <c r="U1165" s="2">
        <f t="shared" si="359"/>
        <v>1105000</v>
      </c>
      <c r="V1165" s="2">
        <f t="shared" si="360"/>
        <v>1512</v>
      </c>
      <c r="W1165" s="2" t="str">
        <f t="shared" si="361"/>
        <v/>
      </c>
      <c r="X1165" s="2">
        <f t="shared" si="362"/>
        <v>176.8</v>
      </c>
      <c r="Y1165" s="6">
        <f t="shared" si="363"/>
        <v>1105000</v>
      </c>
      <c r="Z1165" s="6">
        <f t="shared" si="364"/>
        <v>0</v>
      </c>
      <c r="AA1165" s="4">
        <f>SUM(P1165:$P$1480)+$Z$25</f>
        <v>1065000</v>
      </c>
      <c r="AB1165" s="4">
        <f>SUM(V1165:$W$1480)</f>
        <v>158847.59999999995</v>
      </c>
      <c r="AC1165" s="4">
        <f t="shared" si="365"/>
        <v>-40000</v>
      </c>
    </row>
    <row r="1166" spans="1:29" x14ac:dyDescent="0.15">
      <c r="A1166" s="22">
        <v>5</v>
      </c>
      <c r="B1166" s="1">
        <v>41415</v>
      </c>
      <c r="C1166" s="3">
        <v>222</v>
      </c>
      <c r="D1166">
        <v>223</v>
      </c>
      <c r="E1166">
        <v>219</v>
      </c>
      <c r="F1166">
        <v>221</v>
      </c>
      <c r="G1166">
        <v>278318900</v>
      </c>
      <c r="H1166" s="2">
        <f t="shared" si="348"/>
        <v>61508476900</v>
      </c>
      <c r="I1166">
        <f t="shared" si="349"/>
        <v>-2</v>
      </c>
      <c r="J1166" t="str">
        <f t="shared" si="350"/>
        <v>高値割、安値割</v>
      </c>
      <c r="L1166">
        <f t="shared" si="351"/>
        <v>-2</v>
      </c>
      <c r="M1166">
        <f t="shared" si="352"/>
        <v>-2</v>
      </c>
      <c r="N1166">
        <f t="shared" si="353"/>
        <v>2</v>
      </c>
      <c r="O1166" s="2">
        <f t="shared" si="347"/>
        <v>5000</v>
      </c>
      <c r="P1166" s="2">
        <f t="shared" si="354"/>
        <v>-10000</v>
      </c>
      <c r="Q1166" s="2">
        <f t="shared" si="355"/>
        <v>1115000</v>
      </c>
      <c r="R1166" s="2" t="str">
        <f t="shared" si="356"/>
        <v>kai</v>
      </c>
      <c r="S1166" s="2" t="str">
        <f t="shared" si="357"/>
        <v>uri</v>
      </c>
      <c r="T1166" s="2" t="str">
        <f t="shared" si="358"/>
        <v>kai</v>
      </c>
      <c r="U1166" s="2" t="str">
        <f t="shared" si="359"/>
        <v/>
      </c>
      <c r="V1166" s="2" t="str">
        <f t="shared" si="360"/>
        <v/>
      </c>
      <c r="W1166" s="2">
        <f t="shared" si="361"/>
        <v>89.2</v>
      </c>
      <c r="X1166" s="2" t="str">
        <f t="shared" si="362"/>
        <v/>
      </c>
      <c r="Y1166" s="6">
        <f t="shared" si="363"/>
        <v>1105000</v>
      </c>
      <c r="Z1166" s="6">
        <f t="shared" si="364"/>
        <v>0</v>
      </c>
      <c r="AA1166" s="4">
        <f>SUM(P1166:$P$1480)+$Z$25</f>
        <v>1065000</v>
      </c>
      <c r="AB1166" s="4">
        <f>SUM(V1166:$W$1480)</f>
        <v>157335.59999999992</v>
      </c>
      <c r="AC1166" s="4">
        <f t="shared" si="365"/>
        <v>-40000</v>
      </c>
    </row>
    <row r="1167" spans="1:29" x14ac:dyDescent="0.15">
      <c r="A1167" s="22">
        <v>5</v>
      </c>
      <c r="B1167" s="1">
        <v>41414</v>
      </c>
      <c r="C1167" s="3">
        <v>225</v>
      </c>
      <c r="D1167">
        <v>225</v>
      </c>
      <c r="E1167">
        <v>222</v>
      </c>
      <c r="F1167">
        <v>223</v>
      </c>
      <c r="G1167">
        <v>168433900</v>
      </c>
      <c r="H1167" s="2">
        <f t="shared" si="348"/>
        <v>37560759700</v>
      </c>
      <c r="I1167">
        <f t="shared" si="349"/>
        <v>0</v>
      </c>
      <c r="J1167" t="str">
        <f t="shared" si="350"/>
        <v>高値超、安値超</v>
      </c>
      <c r="L1167">
        <f t="shared" si="351"/>
        <v>0</v>
      </c>
      <c r="M1167">
        <f t="shared" si="352"/>
        <v>0</v>
      </c>
      <c r="N1167">
        <f t="shared" si="353"/>
        <v>0</v>
      </c>
      <c r="O1167" s="2">
        <f t="shared" si="347"/>
        <v>5000</v>
      </c>
      <c r="P1167" s="2">
        <f t="shared" si="354"/>
        <v>0</v>
      </c>
      <c r="Q1167" s="2">
        <f t="shared" si="355"/>
        <v>1115000</v>
      </c>
      <c r="R1167" s="2" t="str">
        <f t="shared" si="356"/>
        <v>kai</v>
      </c>
      <c r="S1167" s="2" t="str">
        <f t="shared" si="357"/>
        <v>kai</v>
      </c>
      <c r="T1167" s="2" t="str">
        <f t="shared" si="358"/>
        <v>kai</v>
      </c>
      <c r="U1167" s="2">
        <f t="shared" si="359"/>
        <v>1115000</v>
      </c>
      <c r="V1167" s="2">
        <f t="shared" si="360"/>
        <v>1512</v>
      </c>
      <c r="W1167" s="2">
        <f t="shared" si="361"/>
        <v>178.4</v>
      </c>
      <c r="X1167" s="2" t="str">
        <f t="shared" si="362"/>
        <v/>
      </c>
      <c r="Y1167" s="6">
        <f t="shared" si="363"/>
        <v>1115000</v>
      </c>
      <c r="Z1167" s="6">
        <f t="shared" si="364"/>
        <v>0</v>
      </c>
      <c r="AA1167" s="4">
        <f>SUM(P1167:$P$1480)+$Z$25</f>
        <v>1075000</v>
      </c>
      <c r="AB1167" s="4">
        <f>SUM(V1167:$W$1480)</f>
        <v>157246.39999999994</v>
      </c>
      <c r="AC1167" s="4">
        <f t="shared" si="365"/>
        <v>-40000</v>
      </c>
    </row>
    <row r="1168" spans="1:29" x14ac:dyDescent="0.15">
      <c r="A1168" s="22">
        <v>5</v>
      </c>
      <c r="B1168" s="1">
        <v>41411</v>
      </c>
      <c r="C1168" s="3">
        <v>218</v>
      </c>
      <c r="D1168">
        <v>224</v>
      </c>
      <c r="E1168">
        <v>217</v>
      </c>
      <c r="F1168">
        <v>223</v>
      </c>
      <c r="G1168">
        <v>281950600</v>
      </c>
      <c r="H1168" s="2">
        <f t="shared" si="348"/>
        <v>62874983800</v>
      </c>
      <c r="I1168">
        <f t="shared" si="349"/>
        <v>4</v>
      </c>
      <c r="J1168" t="str">
        <f t="shared" si="350"/>
        <v/>
      </c>
      <c r="L1168">
        <f t="shared" si="351"/>
        <v>-4</v>
      </c>
      <c r="M1168">
        <f t="shared" si="352"/>
        <v>-4</v>
      </c>
      <c r="N1168">
        <f t="shared" si="353"/>
        <v>4</v>
      </c>
      <c r="O1168" s="2">
        <f t="shared" si="347"/>
        <v>5000</v>
      </c>
      <c r="P1168" s="2">
        <f t="shared" si="354"/>
        <v>-20000</v>
      </c>
      <c r="Q1168" s="2">
        <f t="shared" si="355"/>
        <v>1095000</v>
      </c>
      <c r="R1168" s="2" t="str">
        <f t="shared" si="356"/>
        <v>uri</v>
      </c>
      <c r="S1168" s="2" t="str">
        <f t="shared" si="357"/>
        <v>kai</v>
      </c>
      <c r="T1168" s="2" t="str">
        <f t="shared" si="358"/>
        <v>uri</v>
      </c>
      <c r="U1168" s="2">
        <f t="shared" si="359"/>
        <v>1095000</v>
      </c>
      <c r="V1168" s="2">
        <f t="shared" si="360"/>
        <v>1512</v>
      </c>
      <c r="W1168" s="2" t="str">
        <f t="shared" si="361"/>
        <v/>
      </c>
      <c r="X1168" s="2">
        <f t="shared" si="362"/>
        <v>175.2</v>
      </c>
      <c r="Y1168" s="6">
        <f t="shared" si="363"/>
        <v>1115000</v>
      </c>
      <c r="Z1168" s="6">
        <f t="shared" si="364"/>
        <v>0</v>
      </c>
      <c r="AA1168" s="4">
        <f>SUM(P1168:$P$1480)+$Z$25</f>
        <v>1075000</v>
      </c>
      <c r="AB1168" s="4">
        <f>SUM(V1168:$W$1480)</f>
        <v>155555.99999999991</v>
      </c>
      <c r="AC1168" s="4">
        <f t="shared" si="365"/>
        <v>-40000</v>
      </c>
    </row>
    <row r="1169" spans="1:29" x14ac:dyDescent="0.15">
      <c r="A1169" s="22">
        <v>5</v>
      </c>
      <c r="B1169" s="1">
        <v>41410</v>
      </c>
      <c r="C1169" s="3">
        <v>223</v>
      </c>
      <c r="D1169">
        <v>225</v>
      </c>
      <c r="E1169">
        <v>217</v>
      </c>
      <c r="F1169">
        <v>219</v>
      </c>
      <c r="G1169">
        <v>487985800</v>
      </c>
      <c r="H1169" s="2">
        <f t="shared" si="348"/>
        <v>106868890200</v>
      </c>
      <c r="I1169">
        <f t="shared" si="349"/>
        <v>-7</v>
      </c>
      <c r="J1169" t="str">
        <f t="shared" si="350"/>
        <v>高値割、安値割</v>
      </c>
      <c r="L1169">
        <f t="shared" si="351"/>
        <v>-7</v>
      </c>
      <c r="M1169">
        <f t="shared" si="352"/>
        <v>-7</v>
      </c>
      <c r="N1169">
        <f t="shared" si="353"/>
        <v>7</v>
      </c>
      <c r="O1169" s="2">
        <f t="shared" si="347"/>
        <v>5000</v>
      </c>
      <c r="P1169" s="2">
        <f t="shared" si="354"/>
        <v>-35000</v>
      </c>
      <c r="Q1169" s="2">
        <f t="shared" si="355"/>
        <v>1130000</v>
      </c>
      <c r="R1169" s="2" t="str">
        <f t="shared" si="356"/>
        <v>kai</v>
      </c>
      <c r="S1169" s="2" t="str">
        <f t="shared" si="357"/>
        <v>uri</v>
      </c>
      <c r="T1169" s="2" t="str">
        <f t="shared" si="358"/>
        <v>kai</v>
      </c>
      <c r="U1169" s="2" t="str">
        <f t="shared" si="359"/>
        <v/>
      </c>
      <c r="V1169" s="2" t="str">
        <f t="shared" si="360"/>
        <v/>
      </c>
      <c r="W1169" s="2">
        <f t="shared" si="361"/>
        <v>90.4</v>
      </c>
      <c r="X1169" s="2" t="str">
        <f t="shared" si="362"/>
        <v/>
      </c>
      <c r="Y1169" s="6">
        <f t="shared" si="363"/>
        <v>1095000</v>
      </c>
      <c r="Z1169" s="6">
        <f t="shared" si="364"/>
        <v>0</v>
      </c>
      <c r="AA1169" s="4">
        <f>SUM(P1169:$P$1480)+$Z$25</f>
        <v>1095000</v>
      </c>
      <c r="AB1169" s="4">
        <f>SUM(V1169:$W$1480)</f>
        <v>154043.99999999991</v>
      </c>
      <c r="AC1169" s="4">
        <f t="shared" si="365"/>
        <v>0</v>
      </c>
    </row>
    <row r="1170" spans="1:29" x14ac:dyDescent="0.15">
      <c r="A1170" s="22">
        <v>5</v>
      </c>
      <c r="B1170" s="1">
        <v>41409</v>
      </c>
      <c r="C1170" s="3">
        <v>228</v>
      </c>
      <c r="D1170">
        <v>233</v>
      </c>
      <c r="E1170">
        <v>224</v>
      </c>
      <c r="F1170">
        <v>226</v>
      </c>
      <c r="G1170">
        <v>614702900</v>
      </c>
      <c r="H1170" s="2">
        <f t="shared" si="348"/>
        <v>138922855400</v>
      </c>
      <c r="I1170">
        <f t="shared" si="349"/>
        <v>2</v>
      </c>
      <c r="J1170" t="str">
        <f t="shared" si="350"/>
        <v>高値超、安値超</v>
      </c>
      <c r="L1170">
        <f t="shared" si="351"/>
        <v>2</v>
      </c>
      <c r="M1170">
        <f t="shared" si="352"/>
        <v>2</v>
      </c>
      <c r="N1170">
        <f t="shared" si="353"/>
        <v>-2</v>
      </c>
      <c r="O1170" s="2">
        <f t="shared" si="347"/>
        <v>5000</v>
      </c>
      <c r="P1170" s="2">
        <f t="shared" si="354"/>
        <v>10000</v>
      </c>
      <c r="Q1170" s="2">
        <f t="shared" si="355"/>
        <v>1120000</v>
      </c>
      <c r="R1170" s="2" t="str">
        <f t="shared" si="356"/>
        <v>kai</v>
      </c>
      <c r="S1170" s="2" t="str">
        <f t="shared" si="357"/>
        <v>uri</v>
      </c>
      <c r="T1170" s="2" t="str">
        <f t="shared" si="358"/>
        <v>kai</v>
      </c>
      <c r="U1170" s="2" t="str">
        <f t="shared" si="359"/>
        <v/>
      </c>
      <c r="V1170" s="2" t="str">
        <f t="shared" si="360"/>
        <v/>
      </c>
      <c r="W1170" s="2">
        <f t="shared" si="361"/>
        <v>89.6</v>
      </c>
      <c r="X1170" s="2" t="str">
        <f t="shared" si="362"/>
        <v/>
      </c>
      <c r="Y1170" s="6">
        <f t="shared" si="363"/>
        <v>1130000</v>
      </c>
      <c r="Z1170" s="6">
        <f t="shared" si="364"/>
        <v>0</v>
      </c>
      <c r="AA1170" s="4">
        <f>SUM(P1170:$P$1480)+$Z$25</f>
        <v>1130000</v>
      </c>
      <c r="AB1170" s="4">
        <f>SUM(V1170:$W$1480)</f>
        <v>153953.59999999995</v>
      </c>
      <c r="AC1170" s="4">
        <f t="shared" si="365"/>
        <v>0</v>
      </c>
    </row>
    <row r="1171" spans="1:29" x14ac:dyDescent="0.15">
      <c r="A1171" s="22">
        <v>5</v>
      </c>
      <c r="B1171" s="1">
        <v>41408</v>
      </c>
      <c r="C1171" s="3">
        <v>229</v>
      </c>
      <c r="D1171">
        <v>230</v>
      </c>
      <c r="E1171">
        <v>223</v>
      </c>
      <c r="F1171">
        <v>224</v>
      </c>
      <c r="G1171">
        <v>383065500</v>
      </c>
      <c r="H1171" s="2">
        <f t="shared" si="348"/>
        <v>85806672000</v>
      </c>
      <c r="I1171">
        <f t="shared" si="349"/>
        <v>-3</v>
      </c>
      <c r="J1171" t="str">
        <f t="shared" si="350"/>
        <v>高値超、安値超</v>
      </c>
      <c r="L1171">
        <f t="shared" si="351"/>
        <v>-3</v>
      </c>
      <c r="M1171">
        <f t="shared" si="352"/>
        <v>-3</v>
      </c>
      <c r="N1171">
        <f t="shared" si="353"/>
        <v>3</v>
      </c>
      <c r="O1171" s="2">
        <f t="shared" si="347"/>
        <v>5000</v>
      </c>
      <c r="P1171" s="2">
        <f t="shared" si="354"/>
        <v>-15000</v>
      </c>
      <c r="Q1171" s="2">
        <f t="shared" si="355"/>
        <v>1135000</v>
      </c>
      <c r="R1171" s="2" t="str">
        <f t="shared" si="356"/>
        <v>kai</v>
      </c>
      <c r="S1171" s="2" t="str">
        <f t="shared" si="357"/>
        <v>uri</v>
      </c>
      <c r="T1171" s="2" t="str">
        <f t="shared" si="358"/>
        <v>kai</v>
      </c>
      <c r="U1171" s="2" t="str">
        <f t="shared" si="359"/>
        <v/>
      </c>
      <c r="V1171" s="2" t="str">
        <f t="shared" si="360"/>
        <v/>
      </c>
      <c r="W1171" s="2">
        <f t="shared" si="361"/>
        <v>90.8</v>
      </c>
      <c r="X1171" s="2" t="str">
        <f t="shared" si="362"/>
        <v/>
      </c>
      <c r="Y1171" s="6">
        <f t="shared" si="363"/>
        <v>1120000</v>
      </c>
      <c r="Z1171" s="6">
        <f t="shared" si="364"/>
        <v>0</v>
      </c>
      <c r="AA1171" s="4">
        <f>SUM(P1171:$P$1480)+$Z$25</f>
        <v>1120000</v>
      </c>
      <c r="AB1171" s="4">
        <f>SUM(V1171:$W$1480)</f>
        <v>153863.99999999991</v>
      </c>
      <c r="AC1171" s="4">
        <f t="shared" si="365"/>
        <v>0</v>
      </c>
    </row>
    <row r="1172" spans="1:29" x14ac:dyDescent="0.15">
      <c r="A1172" s="22">
        <v>5</v>
      </c>
      <c r="B1172" s="1">
        <v>41407</v>
      </c>
      <c r="C1172" s="3">
        <v>217</v>
      </c>
      <c r="D1172">
        <v>227</v>
      </c>
      <c r="E1172">
        <v>216</v>
      </c>
      <c r="F1172">
        <v>227</v>
      </c>
      <c r="G1172">
        <v>980483700</v>
      </c>
      <c r="H1172" s="2">
        <f t="shared" si="348"/>
        <v>222569799900</v>
      </c>
      <c r="I1172">
        <f t="shared" si="349"/>
        <v>11</v>
      </c>
      <c r="J1172" t="str">
        <f t="shared" si="350"/>
        <v>高値超、安値超</v>
      </c>
      <c r="L1172">
        <f t="shared" si="351"/>
        <v>11</v>
      </c>
      <c r="M1172">
        <f t="shared" si="352"/>
        <v>11</v>
      </c>
      <c r="N1172">
        <f t="shared" si="353"/>
        <v>11</v>
      </c>
      <c r="O1172" s="2">
        <f t="shared" si="347"/>
        <v>5000</v>
      </c>
      <c r="P1172" s="2">
        <f t="shared" si="354"/>
        <v>55000</v>
      </c>
      <c r="Q1172" s="2">
        <f t="shared" si="355"/>
        <v>1080000</v>
      </c>
      <c r="R1172" s="2" t="str">
        <f t="shared" si="356"/>
        <v>kai</v>
      </c>
      <c r="S1172" s="2" t="str">
        <f t="shared" si="357"/>
        <v>kai</v>
      </c>
      <c r="T1172" s="2" t="str">
        <f t="shared" si="358"/>
        <v>kai</v>
      </c>
      <c r="U1172" s="2">
        <f t="shared" si="359"/>
        <v>1080000</v>
      </c>
      <c r="V1172" s="2">
        <f t="shared" si="360"/>
        <v>1512</v>
      </c>
      <c r="W1172" s="2">
        <f t="shared" si="361"/>
        <v>172.8</v>
      </c>
      <c r="X1172" s="2" t="str">
        <f t="shared" si="362"/>
        <v/>
      </c>
      <c r="Y1172" s="6">
        <f t="shared" si="363"/>
        <v>1135000</v>
      </c>
      <c r="Z1172" s="6">
        <f t="shared" si="364"/>
        <v>0</v>
      </c>
      <c r="AA1172" s="4">
        <f>SUM(P1172:$P$1480)+$Z$25</f>
        <v>1135000</v>
      </c>
      <c r="AB1172" s="4">
        <f>SUM(V1172:$W$1480)</f>
        <v>153773.19999999995</v>
      </c>
      <c r="AC1172" s="4">
        <f t="shared" si="365"/>
        <v>0</v>
      </c>
    </row>
    <row r="1173" spans="1:29" x14ac:dyDescent="0.15">
      <c r="A1173" s="22">
        <v>5</v>
      </c>
      <c r="B1173" s="1">
        <v>41404</v>
      </c>
      <c r="C1173" s="3">
        <v>216</v>
      </c>
      <c r="D1173">
        <v>216</v>
      </c>
      <c r="E1173">
        <v>213</v>
      </c>
      <c r="F1173">
        <v>216</v>
      </c>
      <c r="G1173">
        <v>204491800</v>
      </c>
      <c r="H1173" s="2">
        <f t="shared" si="348"/>
        <v>44170228800</v>
      </c>
      <c r="I1173">
        <f t="shared" si="349"/>
        <v>4</v>
      </c>
      <c r="J1173" t="str">
        <f t="shared" si="350"/>
        <v/>
      </c>
      <c r="L1173">
        <f t="shared" si="351"/>
        <v>-4</v>
      </c>
      <c r="M1173">
        <f t="shared" si="352"/>
        <v>-4</v>
      </c>
      <c r="N1173">
        <f t="shared" si="353"/>
        <v>4</v>
      </c>
      <c r="O1173" s="2">
        <f t="shared" si="347"/>
        <v>5000</v>
      </c>
      <c r="P1173" s="2">
        <f t="shared" si="354"/>
        <v>-20000</v>
      </c>
      <c r="Q1173" s="2">
        <f t="shared" si="355"/>
        <v>1060000</v>
      </c>
      <c r="R1173" s="2" t="str">
        <f t="shared" si="356"/>
        <v>uri</v>
      </c>
      <c r="S1173" s="2" t="str">
        <f t="shared" si="357"/>
        <v>kai</v>
      </c>
      <c r="T1173" s="2" t="str">
        <f t="shared" si="358"/>
        <v>uri</v>
      </c>
      <c r="U1173" s="2">
        <f t="shared" si="359"/>
        <v>1060000</v>
      </c>
      <c r="V1173" s="2">
        <f t="shared" si="360"/>
        <v>1512</v>
      </c>
      <c r="W1173" s="2" t="str">
        <f t="shared" si="361"/>
        <v/>
      </c>
      <c r="X1173" s="2">
        <f t="shared" si="362"/>
        <v>169.6</v>
      </c>
      <c r="Y1173" s="6">
        <f t="shared" si="363"/>
        <v>1080000</v>
      </c>
      <c r="Z1173" s="6">
        <f t="shared" si="364"/>
        <v>0</v>
      </c>
      <c r="AA1173" s="4">
        <f>SUM(P1173:$P$1480)+$Z$25</f>
        <v>1080000</v>
      </c>
      <c r="AB1173" s="4">
        <f>SUM(V1173:$W$1480)</f>
        <v>152088.39999999994</v>
      </c>
      <c r="AC1173" s="4">
        <f t="shared" si="365"/>
        <v>0</v>
      </c>
    </row>
    <row r="1174" spans="1:29" x14ac:dyDescent="0.15">
      <c r="A1174" s="22">
        <v>5</v>
      </c>
      <c r="B1174" s="1">
        <v>41403</v>
      </c>
      <c r="C1174" s="3">
        <v>217</v>
      </c>
      <c r="D1174">
        <v>217</v>
      </c>
      <c r="E1174">
        <v>212</v>
      </c>
      <c r="F1174">
        <v>212</v>
      </c>
      <c r="G1174">
        <v>315628800</v>
      </c>
      <c r="H1174" s="2">
        <f t="shared" si="348"/>
        <v>66913305600</v>
      </c>
      <c r="I1174">
        <f t="shared" si="349"/>
        <v>-5</v>
      </c>
      <c r="J1174" t="str">
        <f t="shared" si="350"/>
        <v>高値割、安値割</v>
      </c>
      <c r="L1174">
        <f t="shared" si="351"/>
        <v>-5</v>
      </c>
      <c r="M1174">
        <f t="shared" si="352"/>
        <v>-5</v>
      </c>
      <c r="N1174">
        <f t="shared" si="353"/>
        <v>-5</v>
      </c>
      <c r="O1174" s="2">
        <f t="shared" si="347"/>
        <v>5000</v>
      </c>
      <c r="P1174" s="2">
        <f t="shared" si="354"/>
        <v>-25000</v>
      </c>
      <c r="Q1174" s="2">
        <f t="shared" si="355"/>
        <v>1085000</v>
      </c>
      <c r="R1174" s="2" t="str">
        <f t="shared" si="356"/>
        <v>kai</v>
      </c>
      <c r="S1174" s="2" t="str">
        <f t="shared" si="357"/>
        <v>kai</v>
      </c>
      <c r="T1174" s="2" t="str">
        <f t="shared" si="358"/>
        <v>kai</v>
      </c>
      <c r="U1174" s="2" t="str">
        <f t="shared" si="359"/>
        <v/>
      </c>
      <c r="V1174" s="2" t="str">
        <f t="shared" si="360"/>
        <v/>
      </c>
      <c r="W1174" s="2">
        <f t="shared" si="361"/>
        <v>86.8</v>
      </c>
      <c r="X1174" s="2" t="str">
        <f t="shared" si="362"/>
        <v/>
      </c>
      <c r="Y1174" s="6">
        <f t="shared" si="363"/>
        <v>1060000</v>
      </c>
      <c r="Z1174" s="6">
        <f t="shared" si="364"/>
        <v>0</v>
      </c>
      <c r="AA1174" s="4">
        <f>SUM(P1174:$P$1480)+$Z$25</f>
        <v>1100000</v>
      </c>
      <c r="AB1174" s="4">
        <f>SUM(V1174:$W$1480)</f>
        <v>150576.39999999994</v>
      </c>
      <c r="AC1174" s="4">
        <f t="shared" si="365"/>
        <v>40000</v>
      </c>
    </row>
    <row r="1175" spans="1:29" x14ac:dyDescent="0.15">
      <c r="A1175" s="22">
        <v>5</v>
      </c>
      <c r="B1175" s="1">
        <v>41402</v>
      </c>
      <c r="C1175" s="3">
        <v>218</v>
      </c>
      <c r="D1175">
        <v>219</v>
      </c>
      <c r="E1175">
        <v>216</v>
      </c>
      <c r="F1175">
        <v>217</v>
      </c>
      <c r="G1175">
        <v>155270500</v>
      </c>
      <c r="H1175" s="2">
        <f t="shared" si="348"/>
        <v>33693698500</v>
      </c>
      <c r="I1175">
        <f t="shared" si="349"/>
        <v>-1</v>
      </c>
      <c r="J1175" t="str">
        <f t="shared" si="350"/>
        <v/>
      </c>
      <c r="L1175">
        <f t="shared" si="351"/>
        <v>-1</v>
      </c>
      <c r="M1175">
        <f t="shared" si="352"/>
        <v>-1</v>
      </c>
      <c r="N1175">
        <f t="shared" si="353"/>
        <v>1</v>
      </c>
      <c r="O1175" s="2">
        <f t="shared" si="347"/>
        <v>5000</v>
      </c>
      <c r="P1175" s="2">
        <f t="shared" si="354"/>
        <v>-5000</v>
      </c>
      <c r="Q1175" s="2">
        <f t="shared" si="355"/>
        <v>1090000</v>
      </c>
      <c r="R1175" s="2" t="str">
        <f t="shared" si="356"/>
        <v>kai</v>
      </c>
      <c r="S1175" s="2" t="str">
        <f t="shared" si="357"/>
        <v>uri</v>
      </c>
      <c r="T1175" s="2" t="str">
        <f t="shared" si="358"/>
        <v>kai</v>
      </c>
      <c r="U1175" s="2" t="str">
        <f t="shared" si="359"/>
        <v/>
      </c>
      <c r="V1175" s="2" t="str">
        <f t="shared" si="360"/>
        <v/>
      </c>
      <c r="W1175" s="2">
        <f t="shared" si="361"/>
        <v>87.2</v>
      </c>
      <c r="X1175" s="2" t="str">
        <f t="shared" si="362"/>
        <v/>
      </c>
      <c r="Y1175" s="6">
        <f t="shared" si="363"/>
        <v>1085000</v>
      </c>
      <c r="Z1175" s="6">
        <f t="shared" si="364"/>
        <v>0</v>
      </c>
      <c r="AA1175" s="4">
        <f>SUM(P1175:$P$1480)+$Z$25</f>
        <v>1125000</v>
      </c>
      <c r="AB1175" s="4">
        <f>SUM(V1175:$W$1480)</f>
        <v>150489.59999999995</v>
      </c>
      <c r="AC1175" s="4">
        <f t="shared" si="365"/>
        <v>40000</v>
      </c>
    </row>
    <row r="1176" spans="1:29" x14ac:dyDescent="0.15">
      <c r="A1176" s="22">
        <v>5</v>
      </c>
      <c r="B1176" s="1">
        <v>41401</v>
      </c>
      <c r="C1176" s="3">
        <v>218</v>
      </c>
      <c r="D1176">
        <v>219</v>
      </c>
      <c r="E1176">
        <v>216</v>
      </c>
      <c r="F1176">
        <v>218</v>
      </c>
      <c r="G1176">
        <v>202309600</v>
      </c>
      <c r="H1176" s="2">
        <f t="shared" si="348"/>
        <v>44103492800</v>
      </c>
      <c r="I1176">
        <f t="shared" si="349"/>
        <v>3</v>
      </c>
      <c r="J1176" t="str">
        <f t="shared" si="350"/>
        <v>高値超、安値超</v>
      </c>
      <c r="L1176">
        <f t="shared" si="351"/>
        <v>3</v>
      </c>
      <c r="M1176">
        <f t="shared" si="352"/>
        <v>3</v>
      </c>
      <c r="N1176">
        <f t="shared" si="353"/>
        <v>3</v>
      </c>
      <c r="O1176" s="2">
        <f t="shared" si="347"/>
        <v>5000</v>
      </c>
      <c r="P1176" s="2">
        <f t="shared" si="354"/>
        <v>15000</v>
      </c>
      <c r="Q1176" s="2">
        <f t="shared" si="355"/>
        <v>1075000</v>
      </c>
      <c r="R1176" s="2" t="str">
        <f t="shared" si="356"/>
        <v>kai</v>
      </c>
      <c r="S1176" s="2" t="str">
        <f t="shared" si="357"/>
        <v>kai</v>
      </c>
      <c r="T1176" s="2" t="str">
        <f t="shared" si="358"/>
        <v>kai</v>
      </c>
      <c r="U1176" s="2">
        <f t="shared" si="359"/>
        <v>1075000</v>
      </c>
      <c r="V1176" s="2">
        <f t="shared" si="360"/>
        <v>1512</v>
      </c>
      <c r="W1176" s="2">
        <f t="shared" si="361"/>
        <v>172</v>
      </c>
      <c r="X1176" s="2" t="str">
        <f t="shared" si="362"/>
        <v/>
      </c>
      <c r="Y1176" s="6">
        <f t="shared" si="363"/>
        <v>1090000</v>
      </c>
      <c r="Z1176" s="6">
        <f t="shared" si="364"/>
        <v>0</v>
      </c>
      <c r="AA1176" s="4">
        <f>SUM(P1176:$P$1480)+$Z$25</f>
        <v>1130000</v>
      </c>
      <c r="AB1176" s="4">
        <f>SUM(V1176:$W$1480)</f>
        <v>150402.39999999994</v>
      </c>
      <c r="AC1176" s="4">
        <f t="shared" si="365"/>
        <v>40000</v>
      </c>
    </row>
    <row r="1177" spans="1:29" x14ac:dyDescent="0.15">
      <c r="A1177" s="22">
        <v>5</v>
      </c>
      <c r="B1177" s="1">
        <v>41396</v>
      </c>
      <c r="C1177" s="3">
        <v>213</v>
      </c>
      <c r="D1177">
        <v>216</v>
      </c>
      <c r="E1177">
        <v>212</v>
      </c>
      <c r="F1177">
        <v>215</v>
      </c>
      <c r="G1177">
        <v>150559200</v>
      </c>
      <c r="H1177" s="2">
        <f t="shared" si="348"/>
        <v>32370228000</v>
      </c>
      <c r="I1177">
        <f t="shared" si="349"/>
        <v>1</v>
      </c>
      <c r="J1177" t="str">
        <f t="shared" si="350"/>
        <v/>
      </c>
      <c r="L1177">
        <f t="shared" si="351"/>
        <v>-1</v>
      </c>
      <c r="M1177">
        <f t="shared" si="352"/>
        <v>-1</v>
      </c>
      <c r="N1177">
        <f t="shared" si="353"/>
        <v>1</v>
      </c>
      <c r="O1177" s="2">
        <f t="shared" si="347"/>
        <v>5000</v>
      </c>
      <c r="P1177" s="2">
        <f t="shared" si="354"/>
        <v>-5000</v>
      </c>
      <c r="Q1177" s="2">
        <f t="shared" si="355"/>
        <v>1070000</v>
      </c>
      <c r="R1177" s="2" t="str">
        <f t="shared" si="356"/>
        <v>uri</v>
      </c>
      <c r="S1177" s="2" t="str">
        <f t="shared" si="357"/>
        <v>kai</v>
      </c>
      <c r="T1177" s="2" t="str">
        <f t="shared" si="358"/>
        <v>uri</v>
      </c>
      <c r="U1177" s="2">
        <f t="shared" si="359"/>
        <v>1070000</v>
      </c>
      <c r="V1177" s="2">
        <f t="shared" si="360"/>
        <v>1512</v>
      </c>
      <c r="W1177" s="2" t="str">
        <f t="shared" si="361"/>
        <v/>
      </c>
      <c r="X1177" s="2">
        <f t="shared" si="362"/>
        <v>171.2</v>
      </c>
      <c r="Y1177" s="6">
        <f t="shared" si="363"/>
        <v>1075000</v>
      </c>
      <c r="Z1177" s="6">
        <f t="shared" si="364"/>
        <v>0</v>
      </c>
      <c r="AA1177" s="4">
        <f>SUM(P1177:$P$1480)+$Z$25</f>
        <v>1115000</v>
      </c>
      <c r="AB1177" s="4">
        <f>SUM(V1177:$W$1480)</f>
        <v>148718.39999999994</v>
      </c>
      <c r="AC1177" s="4">
        <f t="shared" si="365"/>
        <v>40000</v>
      </c>
    </row>
    <row r="1178" spans="1:29" x14ac:dyDescent="0.15">
      <c r="A1178" s="22">
        <v>5</v>
      </c>
      <c r="B1178" s="1">
        <v>41395</v>
      </c>
      <c r="C1178" s="3">
        <v>215</v>
      </c>
      <c r="D1178">
        <v>215</v>
      </c>
      <c r="E1178">
        <v>213</v>
      </c>
      <c r="F1178">
        <v>214</v>
      </c>
      <c r="G1178">
        <v>136286000</v>
      </c>
      <c r="H1178" s="2">
        <f t="shared" si="348"/>
        <v>29165204000</v>
      </c>
      <c r="I1178">
        <f t="shared" si="349"/>
        <v>-1</v>
      </c>
      <c r="J1178" t="str">
        <f t="shared" si="350"/>
        <v>高値割、安値割</v>
      </c>
      <c r="L1178">
        <f t="shared" si="351"/>
        <v>-1</v>
      </c>
      <c r="M1178">
        <f t="shared" si="352"/>
        <v>-1</v>
      </c>
      <c r="N1178">
        <f t="shared" si="353"/>
        <v>-1</v>
      </c>
      <c r="O1178" s="2">
        <f t="shared" ref="O1178:O1241" si="366">$B$3*1</f>
        <v>5000</v>
      </c>
      <c r="P1178" s="2">
        <f t="shared" si="354"/>
        <v>-5000</v>
      </c>
      <c r="Q1178" s="2">
        <f t="shared" si="355"/>
        <v>1075000</v>
      </c>
      <c r="R1178" s="2" t="str">
        <f t="shared" si="356"/>
        <v>kai</v>
      </c>
      <c r="S1178" s="2" t="str">
        <f t="shared" si="357"/>
        <v>kai</v>
      </c>
      <c r="T1178" s="2" t="str">
        <f t="shared" si="358"/>
        <v>kai</v>
      </c>
      <c r="U1178" s="2" t="str">
        <f t="shared" si="359"/>
        <v/>
      </c>
      <c r="V1178" s="2" t="str">
        <f t="shared" si="360"/>
        <v/>
      </c>
      <c r="W1178" s="2">
        <f t="shared" si="361"/>
        <v>86</v>
      </c>
      <c r="X1178" s="2" t="str">
        <f t="shared" si="362"/>
        <v/>
      </c>
      <c r="Y1178" s="6">
        <f t="shared" si="363"/>
        <v>1070000</v>
      </c>
      <c r="Z1178" s="6">
        <f t="shared" si="364"/>
        <v>0</v>
      </c>
      <c r="AA1178" s="4">
        <f>SUM(P1178:$P$1480)+$Z$25</f>
        <v>1120000</v>
      </c>
      <c r="AB1178" s="4">
        <f>SUM(V1178:$W$1480)</f>
        <v>147206.39999999997</v>
      </c>
      <c r="AC1178" s="4">
        <f t="shared" si="365"/>
        <v>50000</v>
      </c>
    </row>
    <row r="1179" spans="1:29" x14ac:dyDescent="0.15">
      <c r="A1179" s="22">
        <v>5</v>
      </c>
      <c r="B1179" s="1">
        <v>41394</v>
      </c>
      <c r="C1179" s="3">
        <v>216</v>
      </c>
      <c r="D1179">
        <v>218</v>
      </c>
      <c r="E1179">
        <v>214</v>
      </c>
      <c r="F1179">
        <v>215</v>
      </c>
      <c r="G1179">
        <v>176116900</v>
      </c>
      <c r="H1179" s="2">
        <f t="shared" si="348"/>
        <v>37865133500</v>
      </c>
      <c r="I1179">
        <f t="shared" si="349"/>
        <v>-1</v>
      </c>
      <c r="J1179" t="str">
        <f t="shared" si="350"/>
        <v/>
      </c>
      <c r="L1179">
        <f t="shared" si="351"/>
        <v>-1</v>
      </c>
      <c r="M1179">
        <f t="shared" si="352"/>
        <v>-1</v>
      </c>
      <c r="N1179">
        <f t="shared" si="353"/>
        <v>-1</v>
      </c>
      <c r="O1179" s="2">
        <f t="shared" si="366"/>
        <v>5000</v>
      </c>
      <c r="P1179" s="2">
        <f t="shared" si="354"/>
        <v>-5000</v>
      </c>
      <c r="Q1179" s="2">
        <f t="shared" si="355"/>
        <v>1080000</v>
      </c>
      <c r="R1179" s="2" t="str">
        <f t="shared" si="356"/>
        <v>kai</v>
      </c>
      <c r="S1179" s="2" t="str">
        <f t="shared" si="357"/>
        <v>kai</v>
      </c>
      <c r="T1179" s="2" t="str">
        <f t="shared" si="358"/>
        <v>kai</v>
      </c>
      <c r="U1179" s="2" t="str">
        <f t="shared" si="359"/>
        <v/>
      </c>
      <c r="V1179" s="2" t="str">
        <f t="shared" si="360"/>
        <v/>
      </c>
      <c r="W1179" s="2">
        <f t="shared" si="361"/>
        <v>86.4</v>
      </c>
      <c r="X1179" s="2" t="str">
        <f t="shared" si="362"/>
        <v/>
      </c>
      <c r="Y1179" s="6">
        <f t="shared" si="363"/>
        <v>1075000</v>
      </c>
      <c r="Z1179" s="6">
        <f t="shared" si="364"/>
        <v>0</v>
      </c>
      <c r="AA1179" s="4">
        <f>SUM(P1179:$P$1480)+$Z$25</f>
        <v>1125000</v>
      </c>
      <c r="AB1179" s="4">
        <f>SUM(V1179:$W$1480)</f>
        <v>147120.39999999997</v>
      </c>
      <c r="AC1179" s="4">
        <f t="shared" si="365"/>
        <v>50000</v>
      </c>
    </row>
    <row r="1180" spans="1:29" x14ac:dyDescent="0.15">
      <c r="A1180" s="22">
        <v>5</v>
      </c>
      <c r="B1180" s="1">
        <v>41390</v>
      </c>
      <c r="C1180" s="3">
        <v>217</v>
      </c>
      <c r="D1180">
        <v>218</v>
      </c>
      <c r="E1180">
        <v>214</v>
      </c>
      <c r="F1180">
        <v>216</v>
      </c>
      <c r="G1180">
        <v>189846100</v>
      </c>
      <c r="H1180" s="2">
        <f t="shared" si="348"/>
        <v>41006757600</v>
      </c>
      <c r="I1180">
        <f t="shared" si="349"/>
        <v>-1</v>
      </c>
      <c r="J1180" t="str">
        <f t="shared" si="350"/>
        <v/>
      </c>
      <c r="L1180">
        <f t="shared" si="351"/>
        <v>-1</v>
      </c>
      <c r="M1180">
        <f t="shared" si="352"/>
        <v>-1</v>
      </c>
      <c r="N1180">
        <f t="shared" si="353"/>
        <v>-1</v>
      </c>
      <c r="O1180" s="2">
        <f t="shared" si="366"/>
        <v>5000</v>
      </c>
      <c r="P1180" s="2">
        <f t="shared" si="354"/>
        <v>-5000</v>
      </c>
      <c r="Q1180" s="2">
        <f t="shared" si="355"/>
        <v>1085000</v>
      </c>
      <c r="R1180" s="2" t="str">
        <f t="shared" si="356"/>
        <v>kai</v>
      </c>
      <c r="S1180" s="2" t="str">
        <f t="shared" si="357"/>
        <v>kai</v>
      </c>
      <c r="T1180" s="2" t="str">
        <f t="shared" si="358"/>
        <v>kai</v>
      </c>
      <c r="U1180" s="2">
        <f t="shared" si="359"/>
        <v>1085000</v>
      </c>
      <c r="V1180" s="2">
        <f t="shared" si="360"/>
        <v>1512</v>
      </c>
      <c r="W1180" s="2">
        <f t="shared" si="361"/>
        <v>173.6</v>
      </c>
      <c r="X1180" s="2" t="str">
        <f t="shared" si="362"/>
        <v/>
      </c>
      <c r="Y1180" s="6">
        <f t="shared" si="363"/>
        <v>1080000</v>
      </c>
      <c r="Z1180" s="6">
        <f t="shared" si="364"/>
        <v>0</v>
      </c>
      <c r="AA1180" s="4">
        <f>SUM(P1180:$P$1480)+$Z$25</f>
        <v>1130000</v>
      </c>
      <c r="AB1180" s="4">
        <f>SUM(V1180:$W$1480)</f>
        <v>147033.99999999997</v>
      </c>
      <c r="AC1180" s="4">
        <f t="shared" si="365"/>
        <v>50000</v>
      </c>
    </row>
    <row r="1181" spans="1:29" x14ac:dyDescent="0.15">
      <c r="A1181" s="22">
        <v>5</v>
      </c>
      <c r="B1181" s="1">
        <v>41389</v>
      </c>
      <c r="C1181" s="3">
        <v>215</v>
      </c>
      <c r="D1181">
        <v>219</v>
      </c>
      <c r="E1181">
        <v>213</v>
      </c>
      <c r="F1181">
        <v>217</v>
      </c>
      <c r="G1181">
        <v>434637800</v>
      </c>
      <c r="H1181" s="2">
        <f t="shared" si="348"/>
        <v>94316402600</v>
      </c>
      <c r="I1181">
        <f t="shared" si="349"/>
        <v>3</v>
      </c>
      <c r="J1181" t="str">
        <f t="shared" si="350"/>
        <v/>
      </c>
      <c r="L1181">
        <f t="shared" si="351"/>
        <v>-3</v>
      </c>
      <c r="M1181">
        <f t="shared" si="352"/>
        <v>-3</v>
      </c>
      <c r="N1181">
        <f t="shared" si="353"/>
        <v>3</v>
      </c>
      <c r="O1181" s="2">
        <f t="shared" si="366"/>
        <v>5000</v>
      </c>
      <c r="P1181" s="2">
        <f t="shared" si="354"/>
        <v>-15000</v>
      </c>
      <c r="Q1181" s="2">
        <f t="shared" si="355"/>
        <v>1070000</v>
      </c>
      <c r="R1181" s="2" t="str">
        <f t="shared" si="356"/>
        <v>uri</v>
      </c>
      <c r="S1181" s="2" t="str">
        <f t="shared" si="357"/>
        <v>kai</v>
      </c>
      <c r="T1181" s="2" t="str">
        <f t="shared" si="358"/>
        <v>uri</v>
      </c>
      <c r="U1181" s="2" t="str">
        <f t="shared" si="359"/>
        <v/>
      </c>
      <c r="V1181" s="2" t="str">
        <f t="shared" si="360"/>
        <v/>
      </c>
      <c r="W1181" s="2" t="str">
        <f t="shared" si="361"/>
        <v/>
      </c>
      <c r="X1181" s="2">
        <f t="shared" si="362"/>
        <v>85.6</v>
      </c>
      <c r="Y1181" s="6">
        <f t="shared" si="363"/>
        <v>1085000</v>
      </c>
      <c r="Z1181" s="6">
        <f t="shared" si="364"/>
        <v>0</v>
      </c>
      <c r="AA1181" s="4">
        <f>SUM(P1181:$P$1480)+$Z$25</f>
        <v>1135000</v>
      </c>
      <c r="AB1181" s="4">
        <f>SUM(V1181:$W$1480)</f>
        <v>145348.39999999997</v>
      </c>
      <c r="AC1181" s="4">
        <f t="shared" si="365"/>
        <v>50000</v>
      </c>
    </row>
    <row r="1182" spans="1:29" x14ac:dyDescent="0.15">
      <c r="A1182" s="22">
        <v>5</v>
      </c>
      <c r="B1182" s="1">
        <v>41388</v>
      </c>
      <c r="C1182" s="3">
        <v>217</v>
      </c>
      <c r="D1182">
        <v>217</v>
      </c>
      <c r="E1182">
        <v>213</v>
      </c>
      <c r="F1182">
        <v>214</v>
      </c>
      <c r="G1182">
        <v>182841900</v>
      </c>
      <c r="H1182" s="2">
        <f t="shared" si="348"/>
        <v>39128166600</v>
      </c>
      <c r="I1182">
        <f t="shared" si="349"/>
        <v>0</v>
      </c>
      <c r="J1182" t="str">
        <f t="shared" si="350"/>
        <v>高値割、安値割</v>
      </c>
      <c r="L1182">
        <f t="shared" si="351"/>
        <v>0</v>
      </c>
      <c r="M1182">
        <f t="shared" si="352"/>
        <v>0</v>
      </c>
      <c r="N1182">
        <f t="shared" si="353"/>
        <v>0</v>
      </c>
      <c r="O1182" s="2">
        <f t="shared" si="366"/>
        <v>5000</v>
      </c>
      <c r="P1182" s="2">
        <f t="shared" si="354"/>
        <v>0</v>
      </c>
      <c r="Q1182" s="2">
        <f t="shared" si="355"/>
        <v>1070000</v>
      </c>
      <c r="R1182" s="2" t="str">
        <f t="shared" si="356"/>
        <v>uri</v>
      </c>
      <c r="S1182" s="2" t="str">
        <f t="shared" si="357"/>
        <v>kai</v>
      </c>
      <c r="T1182" s="2" t="str">
        <f t="shared" si="358"/>
        <v>uri</v>
      </c>
      <c r="U1182" s="2">
        <f t="shared" si="359"/>
        <v>1070000</v>
      </c>
      <c r="V1182" s="2">
        <f t="shared" si="360"/>
        <v>1512</v>
      </c>
      <c r="W1182" s="2" t="str">
        <f t="shared" si="361"/>
        <v/>
      </c>
      <c r="X1182" s="2">
        <f t="shared" si="362"/>
        <v>171.2</v>
      </c>
      <c r="Y1182" s="6">
        <f t="shared" si="363"/>
        <v>1070000</v>
      </c>
      <c r="Z1182" s="6">
        <f t="shared" si="364"/>
        <v>0</v>
      </c>
      <c r="AA1182" s="4">
        <f>SUM(P1182:$P$1480)+$Z$25</f>
        <v>1150000</v>
      </c>
      <c r="AB1182" s="4">
        <f>SUM(V1182:$W$1480)</f>
        <v>145348.39999999997</v>
      </c>
      <c r="AC1182" s="4">
        <f t="shared" si="365"/>
        <v>80000</v>
      </c>
    </row>
    <row r="1183" spans="1:29" x14ac:dyDescent="0.15">
      <c r="A1183" s="22">
        <v>5</v>
      </c>
      <c r="B1183" s="1">
        <v>41387</v>
      </c>
      <c r="C1183" s="3">
        <v>218</v>
      </c>
      <c r="D1183">
        <v>218</v>
      </c>
      <c r="E1183">
        <v>214</v>
      </c>
      <c r="F1183">
        <v>214</v>
      </c>
      <c r="G1183">
        <v>196566300</v>
      </c>
      <c r="H1183" s="2">
        <f t="shared" si="348"/>
        <v>42065188200</v>
      </c>
      <c r="I1183">
        <f t="shared" si="349"/>
        <v>-4</v>
      </c>
      <c r="J1183" t="str">
        <f t="shared" si="350"/>
        <v>高値割、安値割</v>
      </c>
      <c r="L1183">
        <f t="shared" si="351"/>
        <v>-4</v>
      </c>
      <c r="M1183">
        <f t="shared" si="352"/>
        <v>-4</v>
      </c>
      <c r="N1183">
        <f t="shared" si="353"/>
        <v>-4</v>
      </c>
      <c r="O1183" s="2">
        <f t="shared" si="366"/>
        <v>5000</v>
      </c>
      <c r="P1183" s="2">
        <f t="shared" si="354"/>
        <v>-20000</v>
      </c>
      <c r="Q1183" s="2">
        <f t="shared" si="355"/>
        <v>1090000</v>
      </c>
      <c r="R1183" s="2" t="str">
        <f t="shared" si="356"/>
        <v>kai</v>
      </c>
      <c r="S1183" s="2" t="str">
        <f t="shared" si="357"/>
        <v>kai</v>
      </c>
      <c r="T1183" s="2" t="str">
        <f t="shared" si="358"/>
        <v>kai</v>
      </c>
      <c r="U1183" s="2" t="str">
        <f t="shared" si="359"/>
        <v/>
      </c>
      <c r="V1183" s="2" t="str">
        <f t="shared" si="360"/>
        <v/>
      </c>
      <c r="W1183" s="2">
        <f t="shared" si="361"/>
        <v>87.2</v>
      </c>
      <c r="X1183" s="2" t="str">
        <f t="shared" si="362"/>
        <v/>
      </c>
      <c r="Y1183" s="6">
        <f t="shared" si="363"/>
        <v>1070000</v>
      </c>
      <c r="Z1183" s="6">
        <f t="shared" si="364"/>
        <v>0</v>
      </c>
      <c r="AA1183" s="4">
        <f>SUM(P1183:$P$1480)+$Z$25</f>
        <v>1150000</v>
      </c>
      <c r="AB1183" s="4">
        <f>SUM(V1183:$W$1480)</f>
        <v>143836.4</v>
      </c>
      <c r="AC1183" s="4">
        <f t="shared" si="365"/>
        <v>80000</v>
      </c>
    </row>
    <row r="1184" spans="1:29" x14ac:dyDescent="0.15">
      <c r="A1184" s="22">
        <v>5</v>
      </c>
      <c r="B1184" s="1">
        <v>41386</v>
      </c>
      <c r="C1184" s="3">
        <v>219</v>
      </c>
      <c r="D1184">
        <v>220</v>
      </c>
      <c r="E1184">
        <v>216</v>
      </c>
      <c r="F1184">
        <v>218</v>
      </c>
      <c r="G1184">
        <v>226845200</v>
      </c>
      <c r="H1184" s="2">
        <f t="shared" si="348"/>
        <v>49452253600</v>
      </c>
      <c r="I1184">
        <f t="shared" si="349"/>
        <v>4</v>
      </c>
      <c r="J1184" t="str">
        <f t="shared" si="350"/>
        <v/>
      </c>
      <c r="L1184">
        <f t="shared" si="351"/>
        <v>4</v>
      </c>
      <c r="M1184">
        <f t="shared" si="352"/>
        <v>4</v>
      </c>
      <c r="N1184">
        <f t="shared" si="353"/>
        <v>4</v>
      </c>
      <c r="O1184" s="2">
        <f t="shared" si="366"/>
        <v>5000</v>
      </c>
      <c r="P1184" s="2">
        <f t="shared" si="354"/>
        <v>20000</v>
      </c>
      <c r="Q1184" s="2">
        <f t="shared" si="355"/>
        <v>1070000</v>
      </c>
      <c r="R1184" s="2" t="str">
        <f t="shared" si="356"/>
        <v>kai</v>
      </c>
      <c r="S1184" s="2" t="str">
        <f t="shared" si="357"/>
        <v>kai</v>
      </c>
      <c r="T1184" s="2" t="str">
        <f t="shared" si="358"/>
        <v>kai</v>
      </c>
      <c r="U1184" s="2" t="str">
        <f t="shared" si="359"/>
        <v/>
      </c>
      <c r="V1184" s="2" t="str">
        <f t="shared" si="360"/>
        <v/>
      </c>
      <c r="W1184" s="2">
        <f t="shared" si="361"/>
        <v>85.6</v>
      </c>
      <c r="X1184" s="2" t="str">
        <f t="shared" si="362"/>
        <v/>
      </c>
      <c r="Y1184" s="6">
        <f t="shared" si="363"/>
        <v>1090000</v>
      </c>
      <c r="Z1184" s="6">
        <f t="shared" si="364"/>
        <v>0</v>
      </c>
      <c r="AA1184" s="4">
        <f>SUM(P1184:$P$1480)+$Z$25</f>
        <v>1170000</v>
      </c>
      <c r="AB1184" s="4">
        <f>SUM(V1184:$W$1480)</f>
        <v>143749.19999999998</v>
      </c>
      <c r="AC1184" s="4">
        <f t="shared" si="365"/>
        <v>80000</v>
      </c>
    </row>
    <row r="1185" spans="1:29" x14ac:dyDescent="0.15">
      <c r="A1185" s="22">
        <v>5</v>
      </c>
      <c r="B1185" s="1">
        <v>41383</v>
      </c>
      <c r="C1185" s="3">
        <v>219</v>
      </c>
      <c r="D1185">
        <v>220</v>
      </c>
      <c r="E1185">
        <v>212</v>
      </c>
      <c r="F1185">
        <v>214</v>
      </c>
      <c r="G1185">
        <v>441666200</v>
      </c>
      <c r="H1185" s="2">
        <f t="shared" si="348"/>
        <v>94516566800</v>
      </c>
      <c r="I1185">
        <f t="shared" si="349"/>
        <v>-2</v>
      </c>
      <c r="J1185" t="str">
        <f t="shared" si="350"/>
        <v/>
      </c>
      <c r="L1185">
        <f t="shared" si="351"/>
        <v>-2</v>
      </c>
      <c r="M1185">
        <f t="shared" si="352"/>
        <v>-2</v>
      </c>
      <c r="N1185">
        <f t="shared" si="353"/>
        <v>2</v>
      </c>
      <c r="O1185" s="2">
        <f t="shared" si="366"/>
        <v>5000</v>
      </c>
      <c r="P1185" s="2">
        <f t="shared" si="354"/>
        <v>-10000</v>
      </c>
      <c r="Q1185" s="2">
        <f t="shared" si="355"/>
        <v>1080000</v>
      </c>
      <c r="R1185" s="2" t="str">
        <f t="shared" si="356"/>
        <v>kai</v>
      </c>
      <c r="S1185" s="2" t="str">
        <f t="shared" si="357"/>
        <v>uri</v>
      </c>
      <c r="T1185" s="2" t="str">
        <f t="shared" si="358"/>
        <v>kai</v>
      </c>
      <c r="U1185" s="2" t="str">
        <f t="shared" si="359"/>
        <v/>
      </c>
      <c r="V1185" s="2" t="str">
        <f t="shared" si="360"/>
        <v/>
      </c>
      <c r="W1185" s="2">
        <f t="shared" si="361"/>
        <v>86.4</v>
      </c>
      <c r="X1185" s="2" t="str">
        <f t="shared" si="362"/>
        <v/>
      </c>
      <c r="Y1185" s="6">
        <f t="shared" si="363"/>
        <v>1070000</v>
      </c>
      <c r="Z1185" s="6">
        <f t="shared" si="364"/>
        <v>0</v>
      </c>
      <c r="AA1185" s="4">
        <f>SUM(P1185:$P$1480)+$Z$25</f>
        <v>1150000</v>
      </c>
      <c r="AB1185" s="4">
        <f>SUM(V1185:$W$1480)</f>
        <v>143663.6</v>
      </c>
      <c r="AC1185" s="4">
        <f t="shared" si="365"/>
        <v>80000</v>
      </c>
    </row>
    <row r="1186" spans="1:29" x14ac:dyDescent="0.15">
      <c r="A1186" s="22">
        <v>5</v>
      </c>
      <c r="B1186" s="1">
        <v>41382</v>
      </c>
      <c r="C1186" s="3">
        <v>212</v>
      </c>
      <c r="D1186">
        <v>225</v>
      </c>
      <c r="E1186">
        <v>211</v>
      </c>
      <c r="F1186">
        <v>216</v>
      </c>
      <c r="G1186">
        <v>791595500</v>
      </c>
      <c r="H1186" s="2">
        <f t="shared" si="348"/>
        <v>170984628000</v>
      </c>
      <c r="I1186">
        <f t="shared" si="349"/>
        <v>2</v>
      </c>
      <c r="J1186" t="str">
        <f t="shared" si="350"/>
        <v>高値超、安値超</v>
      </c>
      <c r="L1186">
        <f t="shared" si="351"/>
        <v>2</v>
      </c>
      <c r="M1186">
        <f t="shared" si="352"/>
        <v>2</v>
      </c>
      <c r="N1186">
        <f t="shared" si="353"/>
        <v>-2</v>
      </c>
      <c r="O1186" s="2">
        <f t="shared" si="366"/>
        <v>5000</v>
      </c>
      <c r="P1186" s="2">
        <f t="shared" si="354"/>
        <v>10000</v>
      </c>
      <c r="Q1186" s="2">
        <f t="shared" si="355"/>
        <v>1070000</v>
      </c>
      <c r="R1186" s="2" t="str">
        <f t="shared" si="356"/>
        <v>kai</v>
      </c>
      <c r="S1186" s="2" t="str">
        <f t="shared" si="357"/>
        <v>uri</v>
      </c>
      <c r="T1186" s="2" t="str">
        <f t="shared" si="358"/>
        <v>kai</v>
      </c>
      <c r="U1186" s="2">
        <f t="shared" si="359"/>
        <v>1070000</v>
      </c>
      <c r="V1186" s="2">
        <f t="shared" si="360"/>
        <v>1512</v>
      </c>
      <c r="W1186" s="2">
        <f t="shared" si="361"/>
        <v>171.2</v>
      </c>
      <c r="X1186" s="2" t="str">
        <f t="shared" si="362"/>
        <v/>
      </c>
      <c r="Y1186" s="6">
        <f t="shared" si="363"/>
        <v>1080000</v>
      </c>
      <c r="Z1186" s="6">
        <f t="shared" si="364"/>
        <v>0</v>
      </c>
      <c r="AA1186" s="4">
        <f>SUM(P1186:$P$1480)+$Z$25</f>
        <v>1160000</v>
      </c>
      <c r="AB1186" s="4">
        <f>SUM(V1186:$W$1480)</f>
        <v>143577.19999999998</v>
      </c>
      <c r="AC1186" s="4">
        <f t="shared" si="365"/>
        <v>80000</v>
      </c>
    </row>
    <row r="1187" spans="1:29" x14ac:dyDescent="0.15">
      <c r="A1187" s="22">
        <v>5</v>
      </c>
      <c r="B1187" s="1">
        <v>41381</v>
      </c>
      <c r="C1187" s="3">
        <v>211</v>
      </c>
      <c r="D1187">
        <v>215</v>
      </c>
      <c r="E1187">
        <v>210</v>
      </c>
      <c r="F1187">
        <v>214</v>
      </c>
      <c r="G1187">
        <v>300327700</v>
      </c>
      <c r="H1187" s="2">
        <f t="shared" si="348"/>
        <v>64270127800</v>
      </c>
      <c r="I1187">
        <f t="shared" si="349"/>
        <v>5</v>
      </c>
      <c r="J1187" t="str">
        <f t="shared" si="350"/>
        <v>高値超、安値超</v>
      </c>
      <c r="L1187">
        <f t="shared" si="351"/>
        <v>-5</v>
      </c>
      <c r="M1187">
        <f t="shared" si="352"/>
        <v>-5</v>
      </c>
      <c r="N1187">
        <f t="shared" si="353"/>
        <v>5</v>
      </c>
      <c r="O1187" s="2">
        <f t="shared" si="366"/>
        <v>5000</v>
      </c>
      <c r="P1187" s="2">
        <f t="shared" si="354"/>
        <v>-25000</v>
      </c>
      <c r="Q1187" s="2">
        <f t="shared" si="355"/>
        <v>1045000</v>
      </c>
      <c r="R1187" s="2" t="str">
        <f t="shared" si="356"/>
        <v>uri</v>
      </c>
      <c r="S1187" s="2" t="str">
        <f t="shared" si="357"/>
        <v>kai</v>
      </c>
      <c r="T1187" s="2" t="str">
        <f t="shared" si="358"/>
        <v>uri</v>
      </c>
      <c r="U1187" s="2" t="str">
        <f t="shared" si="359"/>
        <v/>
      </c>
      <c r="V1187" s="2" t="str">
        <f t="shared" si="360"/>
        <v/>
      </c>
      <c r="W1187" s="2" t="str">
        <f t="shared" si="361"/>
        <v/>
      </c>
      <c r="X1187" s="2">
        <f t="shared" si="362"/>
        <v>83.6</v>
      </c>
      <c r="Y1187" s="6">
        <f t="shared" si="363"/>
        <v>1070000</v>
      </c>
      <c r="Z1187" s="6">
        <f t="shared" si="364"/>
        <v>0</v>
      </c>
      <c r="AA1187" s="4">
        <f>SUM(P1187:$P$1480)+$Z$25</f>
        <v>1150000</v>
      </c>
      <c r="AB1187" s="4">
        <f>SUM(V1187:$W$1480)</f>
        <v>141893.99999999997</v>
      </c>
      <c r="AC1187" s="4">
        <f t="shared" si="365"/>
        <v>80000</v>
      </c>
    </row>
    <row r="1188" spans="1:29" x14ac:dyDescent="0.15">
      <c r="A1188" s="22">
        <v>5</v>
      </c>
      <c r="B1188" s="1">
        <v>41380</v>
      </c>
      <c r="C1188" s="3">
        <v>206</v>
      </c>
      <c r="D1188">
        <v>211</v>
      </c>
      <c r="E1188">
        <v>205</v>
      </c>
      <c r="F1188">
        <v>209</v>
      </c>
      <c r="G1188">
        <v>403918100</v>
      </c>
      <c r="H1188" s="2">
        <f t="shared" si="348"/>
        <v>84418882900</v>
      </c>
      <c r="I1188">
        <f t="shared" si="349"/>
        <v>-3</v>
      </c>
      <c r="J1188" t="str">
        <f t="shared" si="350"/>
        <v>高値割、安値割</v>
      </c>
      <c r="L1188">
        <f t="shared" si="351"/>
        <v>3</v>
      </c>
      <c r="M1188">
        <f t="shared" si="352"/>
        <v>3</v>
      </c>
      <c r="N1188">
        <f t="shared" si="353"/>
        <v>-3</v>
      </c>
      <c r="O1188" s="2">
        <f t="shared" si="366"/>
        <v>5000</v>
      </c>
      <c r="P1188" s="2">
        <f t="shared" si="354"/>
        <v>15000</v>
      </c>
      <c r="Q1188" s="2">
        <f t="shared" si="355"/>
        <v>1060000</v>
      </c>
      <c r="R1188" s="2" t="str">
        <f t="shared" si="356"/>
        <v>uri</v>
      </c>
      <c r="S1188" s="2" t="str">
        <f t="shared" si="357"/>
        <v>kai</v>
      </c>
      <c r="T1188" s="2" t="str">
        <f t="shared" si="358"/>
        <v>uri</v>
      </c>
      <c r="U1188" s="2">
        <f t="shared" si="359"/>
        <v>1060000</v>
      </c>
      <c r="V1188" s="2">
        <f t="shared" si="360"/>
        <v>1512</v>
      </c>
      <c r="W1188" s="2" t="str">
        <f t="shared" si="361"/>
        <v/>
      </c>
      <c r="X1188" s="2">
        <f t="shared" si="362"/>
        <v>169.6</v>
      </c>
      <c r="Y1188" s="6">
        <f t="shared" si="363"/>
        <v>1045000</v>
      </c>
      <c r="Z1188" s="6">
        <f t="shared" si="364"/>
        <v>0</v>
      </c>
      <c r="AA1188" s="4">
        <f>SUM(P1188:$P$1480)+$Z$25</f>
        <v>1175000</v>
      </c>
      <c r="AB1188" s="4">
        <f>SUM(V1188:$W$1480)</f>
        <v>141893.99999999997</v>
      </c>
      <c r="AC1188" s="4">
        <f t="shared" si="365"/>
        <v>130000</v>
      </c>
    </row>
    <row r="1189" spans="1:29" x14ac:dyDescent="0.15">
      <c r="A1189" s="22">
        <v>5</v>
      </c>
      <c r="B1189" s="1">
        <v>41379</v>
      </c>
      <c r="C1189" s="3">
        <v>215</v>
      </c>
      <c r="D1189">
        <v>216</v>
      </c>
      <c r="E1189">
        <v>211</v>
      </c>
      <c r="F1189">
        <v>212</v>
      </c>
      <c r="G1189">
        <v>248267800</v>
      </c>
      <c r="H1189" s="2">
        <f t="shared" si="348"/>
        <v>52632773600</v>
      </c>
      <c r="I1189">
        <f t="shared" si="349"/>
        <v>-6</v>
      </c>
      <c r="J1189" t="str">
        <f t="shared" si="350"/>
        <v>高値割、安値割</v>
      </c>
      <c r="L1189">
        <f t="shared" si="351"/>
        <v>-6</v>
      </c>
      <c r="M1189">
        <f t="shared" si="352"/>
        <v>-6</v>
      </c>
      <c r="N1189">
        <f t="shared" si="353"/>
        <v>-6</v>
      </c>
      <c r="O1189" s="2">
        <f t="shared" si="366"/>
        <v>5000</v>
      </c>
      <c r="P1189" s="2">
        <f t="shared" si="354"/>
        <v>-30000</v>
      </c>
      <c r="Q1189" s="2">
        <f t="shared" si="355"/>
        <v>1090000</v>
      </c>
      <c r="R1189" s="2" t="str">
        <f t="shared" si="356"/>
        <v>kai</v>
      </c>
      <c r="S1189" s="2" t="str">
        <f t="shared" si="357"/>
        <v>kai</v>
      </c>
      <c r="T1189" s="2" t="str">
        <f t="shared" si="358"/>
        <v>kai</v>
      </c>
      <c r="U1189" s="2" t="str">
        <f t="shared" si="359"/>
        <v/>
      </c>
      <c r="V1189" s="2" t="str">
        <f t="shared" si="360"/>
        <v/>
      </c>
      <c r="W1189" s="2">
        <f t="shared" si="361"/>
        <v>87.2</v>
      </c>
      <c r="X1189" s="2" t="str">
        <f t="shared" si="362"/>
        <v/>
      </c>
      <c r="Y1189" s="6">
        <f t="shared" si="363"/>
        <v>1060000</v>
      </c>
      <c r="Z1189" s="6">
        <f t="shared" si="364"/>
        <v>0</v>
      </c>
      <c r="AA1189" s="4">
        <f>SUM(P1189:$P$1480)+$Z$25</f>
        <v>1160000</v>
      </c>
      <c r="AB1189" s="4">
        <f>SUM(V1189:$W$1480)</f>
        <v>140382</v>
      </c>
      <c r="AC1189" s="4">
        <f t="shared" si="365"/>
        <v>100000</v>
      </c>
    </row>
    <row r="1190" spans="1:29" x14ac:dyDescent="0.15">
      <c r="A1190" s="22">
        <v>5</v>
      </c>
      <c r="B1190" s="1">
        <v>41376</v>
      </c>
      <c r="C1190" s="3">
        <v>219</v>
      </c>
      <c r="D1190">
        <v>220</v>
      </c>
      <c r="E1190">
        <v>217</v>
      </c>
      <c r="F1190">
        <v>218</v>
      </c>
      <c r="G1190">
        <v>227454800</v>
      </c>
      <c r="H1190" s="2">
        <f t="shared" si="348"/>
        <v>49585146400</v>
      </c>
      <c r="I1190">
        <f t="shared" si="349"/>
        <v>-1</v>
      </c>
      <c r="J1190" t="str">
        <f t="shared" si="350"/>
        <v/>
      </c>
      <c r="L1190">
        <f t="shared" si="351"/>
        <v>-1</v>
      </c>
      <c r="M1190">
        <f t="shared" si="352"/>
        <v>-1</v>
      </c>
      <c r="N1190">
        <f t="shared" si="353"/>
        <v>1</v>
      </c>
      <c r="O1190" s="2">
        <f t="shared" si="366"/>
        <v>5000</v>
      </c>
      <c r="P1190" s="2">
        <f t="shared" si="354"/>
        <v>-5000</v>
      </c>
      <c r="Q1190" s="2">
        <f t="shared" si="355"/>
        <v>1095000</v>
      </c>
      <c r="R1190" s="2" t="str">
        <f t="shared" si="356"/>
        <v>kai</v>
      </c>
      <c r="S1190" s="2" t="str">
        <f t="shared" si="357"/>
        <v>uri</v>
      </c>
      <c r="T1190" s="2" t="str">
        <f t="shared" si="358"/>
        <v>kai</v>
      </c>
      <c r="U1190" s="2" t="str">
        <f t="shared" si="359"/>
        <v/>
      </c>
      <c r="V1190" s="2" t="str">
        <f t="shared" si="360"/>
        <v/>
      </c>
      <c r="W1190" s="2">
        <f t="shared" si="361"/>
        <v>87.6</v>
      </c>
      <c r="X1190" s="2" t="str">
        <f t="shared" si="362"/>
        <v/>
      </c>
      <c r="Y1190" s="6">
        <f t="shared" si="363"/>
        <v>1090000</v>
      </c>
      <c r="Z1190" s="6">
        <f t="shared" si="364"/>
        <v>0</v>
      </c>
      <c r="AA1190" s="4">
        <f>SUM(P1190:$P$1480)+$Z$25</f>
        <v>1190000</v>
      </c>
      <c r="AB1190" s="4">
        <f>SUM(V1190:$W$1480)</f>
        <v>140294.79999999999</v>
      </c>
      <c r="AC1190" s="4">
        <f t="shared" si="365"/>
        <v>100000</v>
      </c>
    </row>
    <row r="1191" spans="1:29" x14ac:dyDescent="0.15">
      <c r="A1191" s="22">
        <v>5</v>
      </c>
      <c r="B1191" s="1">
        <v>41375</v>
      </c>
      <c r="C1191" s="3">
        <v>220</v>
      </c>
      <c r="D1191">
        <v>222</v>
      </c>
      <c r="E1191">
        <v>217</v>
      </c>
      <c r="F1191">
        <v>219</v>
      </c>
      <c r="G1191">
        <v>429988100</v>
      </c>
      <c r="H1191" s="2">
        <f t="shared" si="348"/>
        <v>94167393900</v>
      </c>
      <c r="I1191">
        <f t="shared" si="349"/>
        <v>1</v>
      </c>
      <c r="J1191" t="str">
        <f t="shared" si="350"/>
        <v>高値超、安値超</v>
      </c>
      <c r="L1191">
        <f t="shared" si="351"/>
        <v>1</v>
      </c>
      <c r="M1191">
        <f t="shared" si="352"/>
        <v>1</v>
      </c>
      <c r="N1191">
        <f t="shared" si="353"/>
        <v>1</v>
      </c>
      <c r="O1191" s="2">
        <f t="shared" si="366"/>
        <v>5000</v>
      </c>
      <c r="P1191" s="2">
        <f t="shared" si="354"/>
        <v>5000</v>
      </c>
      <c r="Q1191" s="2">
        <f t="shared" si="355"/>
        <v>1090000</v>
      </c>
      <c r="R1191" s="2" t="str">
        <f t="shared" si="356"/>
        <v>kai</v>
      </c>
      <c r="S1191" s="2" t="str">
        <f t="shared" si="357"/>
        <v>kai</v>
      </c>
      <c r="T1191" s="2" t="str">
        <f t="shared" si="358"/>
        <v>kai</v>
      </c>
      <c r="U1191" s="2" t="str">
        <f t="shared" si="359"/>
        <v/>
      </c>
      <c r="V1191" s="2" t="str">
        <f t="shared" si="360"/>
        <v/>
      </c>
      <c r="W1191" s="2">
        <f t="shared" si="361"/>
        <v>87.2</v>
      </c>
      <c r="X1191" s="2" t="str">
        <f t="shared" si="362"/>
        <v/>
      </c>
      <c r="Y1191" s="6">
        <f t="shared" si="363"/>
        <v>1095000</v>
      </c>
      <c r="Z1191" s="6">
        <f t="shared" si="364"/>
        <v>0</v>
      </c>
      <c r="AA1191" s="4">
        <f>SUM(P1191:$P$1480)+$Z$25</f>
        <v>1195000</v>
      </c>
      <c r="AB1191" s="4">
        <f>SUM(V1191:$W$1480)</f>
        <v>140207.19999999998</v>
      </c>
      <c r="AC1191" s="4">
        <f t="shared" si="365"/>
        <v>100000</v>
      </c>
    </row>
    <row r="1192" spans="1:29" x14ac:dyDescent="0.15">
      <c r="A1192" s="22">
        <v>5</v>
      </c>
      <c r="B1192" s="1">
        <v>41374</v>
      </c>
      <c r="C1192" s="3">
        <v>211</v>
      </c>
      <c r="D1192">
        <v>220</v>
      </c>
      <c r="E1192">
        <v>211</v>
      </c>
      <c r="F1192">
        <v>218</v>
      </c>
      <c r="G1192">
        <v>542987400</v>
      </c>
      <c r="H1192" s="2">
        <f t="shared" si="348"/>
        <v>118371253200</v>
      </c>
      <c r="I1192">
        <f t="shared" si="349"/>
        <v>6</v>
      </c>
      <c r="J1192" t="str">
        <f t="shared" si="350"/>
        <v/>
      </c>
      <c r="L1192">
        <f t="shared" si="351"/>
        <v>6</v>
      </c>
      <c r="M1192">
        <f t="shared" si="352"/>
        <v>6</v>
      </c>
      <c r="N1192">
        <f t="shared" si="353"/>
        <v>6</v>
      </c>
      <c r="O1192" s="2">
        <f t="shared" si="366"/>
        <v>5000</v>
      </c>
      <c r="P1192" s="2">
        <f t="shared" si="354"/>
        <v>30000</v>
      </c>
      <c r="Q1192" s="2">
        <f t="shared" si="355"/>
        <v>1060000</v>
      </c>
      <c r="R1192" s="2" t="str">
        <f t="shared" si="356"/>
        <v>kai</v>
      </c>
      <c r="S1192" s="2" t="str">
        <f t="shared" si="357"/>
        <v>kai</v>
      </c>
      <c r="T1192" s="2" t="str">
        <f t="shared" si="358"/>
        <v>kai</v>
      </c>
      <c r="U1192" s="2" t="str">
        <f t="shared" si="359"/>
        <v/>
      </c>
      <c r="V1192" s="2" t="str">
        <f t="shared" si="360"/>
        <v/>
      </c>
      <c r="W1192" s="2">
        <f t="shared" si="361"/>
        <v>84.8</v>
      </c>
      <c r="X1192" s="2" t="str">
        <f t="shared" si="362"/>
        <v/>
      </c>
      <c r="Y1192" s="6">
        <f t="shared" si="363"/>
        <v>1090000</v>
      </c>
      <c r="Z1192" s="6">
        <f t="shared" si="364"/>
        <v>0</v>
      </c>
      <c r="AA1192" s="4">
        <f>SUM(P1192:$P$1480)+$Z$25</f>
        <v>1190000</v>
      </c>
      <c r="AB1192" s="4">
        <f>SUM(V1192:$W$1480)</f>
        <v>140120</v>
      </c>
      <c r="AC1192" s="4">
        <f t="shared" si="365"/>
        <v>100000</v>
      </c>
    </row>
    <row r="1193" spans="1:29" x14ac:dyDescent="0.15">
      <c r="A1193" s="22">
        <v>5</v>
      </c>
      <c r="B1193" s="1">
        <v>41373</v>
      </c>
      <c r="C1193" s="3">
        <v>218</v>
      </c>
      <c r="D1193">
        <v>218</v>
      </c>
      <c r="E1193">
        <v>212</v>
      </c>
      <c r="F1193">
        <v>212</v>
      </c>
      <c r="G1193">
        <v>360432600</v>
      </c>
      <c r="H1193" s="2">
        <f t="shared" si="348"/>
        <v>76411711200</v>
      </c>
      <c r="I1193">
        <f t="shared" si="349"/>
        <v>-4</v>
      </c>
      <c r="J1193" t="str">
        <f t="shared" si="350"/>
        <v/>
      </c>
      <c r="L1193">
        <f t="shared" si="351"/>
        <v>-4</v>
      </c>
      <c r="M1193">
        <f t="shared" si="352"/>
        <v>-4</v>
      </c>
      <c r="N1193">
        <f t="shared" si="353"/>
        <v>-4</v>
      </c>
      <c r="O1193" s="2">
        <f t="shared" si="366"/>
        <v>5000</v>
      </c>
      <c r="P1193" s="2">
        <f t="shared" si="354"/>
        <v>-20000</v>
      </c>
      <c r="Q1193" s="2">
        <f t="shared" si="355"/>
        <v>1080000</v>
      </c>
      <c r="R1193" s="2" t="str">
        <f t="shared" si="356"/>
        <v>kai</v>
      </c>
      <c r="S1193" s="2" t="str">
        <f t="shared" si="357"/>
        <v>kai</v>
      </c>
      <c r="T1193" s="2" t="str">
        <f t="shared" si="358"/>
        <v>kai</v>
      </c>
      <c r="U1193" s="2" t="str">
        <f t="shared" si="359"/>
        <v/>
      </c>
      <c r="V1193" s="2" t="str">
        <f t="shared" si="360"/>
        <v/>
      </c>
      <c r="W1193" s="2">
        <f t="shared" si="361"/>
        <v>86.4</v>
      </c>
      <c r="X1193" s="2" t="str">
        <f t="shared" si="362"/>
        <v/>
      </c>
      <c r="Y1193" s="6">
        <f t="shared" si="363"/>
        <v>1060000</v>
      </c>
      <c r="Z1193" s="6">
        <f t="shared" si="364"/>
        <v>0</v>
      </c>
      <c r="AA1193" s="4">
        <f>SUM(P1193:$P$1480)+$Z$25</f>
        <v>1160000</v>
      </c>
      <c r="AB1193" s="4">
        <f>SUM(V1193:$W$1480)</f>
        <v>140035.19999999998</v>
      </c>
      <c r="AC1193" s="4">
        <f t="shared" si="365"/>
        <v>100000</v>
      </c>
    </row>
    <row r="1194" spans="1:29" x14ac:dyDescent="0.15">
      <c r="A1194" s="22">
        <v>5</v>
      </c>
      <c r="B1194" s="1">
        <v>41372</v>
      </c>
      <c r="C1194" s="3">
        <v>215</v>
      </c>
      <c r="D1194">
        <v>217</v>
      </c>
      <c r="E1194">
        <v>212</v>
      </c>
      <c r="F1194">
        <v>216</v>
      </c>
      <c r="G1194">
        <v>464984500</v>
      </c>
      <c r="H1194" s="2">
        <f t="shared" si="348"/>
        <v>100436652000</v>
      </c>
      <c r="I1194">
        <f t="shared" si="349"/>
        <v>7</v>
      </c>
      <c r="J1194" t="str">
        <f t="shared" si="350"/>
        <v/>
      </c>
      <c r="L1194">
        <f t="shared" si="351"/>
        <v>7</v>
      </c>
      <c r="M1194">
        <f t="shared" si="352"/>
        <v>7</v>
      </c>
      <c r="N1194">
        <f t="shared" si="353"/>
        <v>-7</v>
      </c>
      <c r="O1194" s="2">
        <f t="shared" si="366"/>
        <v>5000</v>
      </c>
      <c r="P1194" s="2">
        <f t="shared" si="354"/>
        <v>35000</v>
      </c>
      <c r="Q1194" s="2">
        <f t="shared" si="355"/>
        <v>1045000</v>
      </c>
      <c r="R1194" s="2" t="str">
        <f t="shared" si="356"/>
        <v>kai</v>
      </c>
      <c r="S1194" s="2" t="str">
        <f t="shared" si="357"/>
        <v>uri</v>
      </c>
      <c r="T1194" s="2" t="str">
        <f t="shared" si="358"/>
        <v>kai</v>
      </c>
      <c r="U1194" s="2" t="str">
        <f t="shared" si="359"/>
        <v/>
      </c>
      <c r="V1194" s="2" t="str">
        <f t="shared" si="360"/>
        <v/>
      </c>
      <c r="W1194" s="2">
        <f t="shared" si="361"/>
        <v>83.6</v>
      </c>
      <c r="X1194" s="2" t="str">
        <f t="shared" si="362"/>
        <v/>
      </c>
      <c r="Y1194" s="6">
        <f t="shared" si="363"/>
        <v>1080000</v>
      </c>
      <c r="Z1194" s="6">
        <f t="shared" si="364"/>
        <v>0</v>
      </c>
      <c r="AA1194" s="4">
        <f>SUM(P1194:$P$1480)+$Z$25</f>
        <v>1180000</v>
      </c>
      <c r="AB1194" s="4">
        <f>SUM(V1194:$W$1480)</f>
        <v>139948.79999999999</v>
      </c>
      <c r="AC1194" s="4">
        <f t="shared" si="365"/>
        <v>100000</v>
      </c>
    </row>
    <row r="1195" spans="1:29" x14ac:dyDescent="0.15">
      <c r="A1195" s="22">
        <v>5</v>
      </c>
      <c r="B1195" s="1">
        <v>41369</v>
      </c>
      <c r="C1195" s="3">
        <v>220</v>
      </c>
      <c r="D1195">
        <v>223</v>
      </c>
      <c r="E1195">
        <v>208</v>
      </c>
      <c r="F1195">
        <v>209</v>
      </c>
      <c r="G1195">
        <v>1058051500</v>
      </c>
      <c r="H1195" s="2">
        <f t="shared" si="348"/>
        <v>221132763500</v>
      </c>
      <c r="I1195">
        <f t="shared" si="349"/>
        <v>3</v>
      </c>
      <c r="J1195" t="str">
        <f t="shared" si="350"/>
        <v>高値超、安値超</v>
      </c>
      <c r="L1195">
        <f t="shared" si="351"/>
        <v>3</v>
      </c>
      <c r="M1195">
        <f t="shared" si="352"/>
        <v>3</v>
      </c>
      <c r="N1195">
        <f t="shared" si="353"/>
        <v>3</v>
      </c>
      <c r="O1195" s="2">
        <f t="shared" si="366"/>
        <v>5000</v>
      </c>
      <c r="P1195" s="2">
        <f t="shared" si="354"/>
        <v>15000</v>
      </c>
      <c r="Q1195" s="2">
        <f t="shared" si="355"/>
        <v>1030000</v>
      </c>
      <c r="R1195" s="2" t="str">
        <f t="shared" si="356"/>
        <v>kai</v>
      </c>
      <c r="S1195" s="2" t="str">
        <f t="shared" si="357"/>
        <v>kai</v>
      </c>
      <c r="T1195" s="2" t="str">
        <f t="shared" si="358"/>
        <v>kai</v>
      </c>
      <c r="U1195" s="2" t="str">
        <f t="shared" si="359"/>
        <v/>
      </c>
      <c r="V1195" s="2" t="str">
        <f t="shared" si="360"/>
        <v/>
      </c>
      <c r="W1195" s="2">
        <f t="shared" si="361"/>
        <v>82.4</v>
      </c>
      <c r="X1195" s="2" t="str">
        <f t="shared" si="362"/>
        <v/>
      </c>
      <c r="Y1195" s="6">
        <f t="shared" si="363"/>
        <v>1045000</v>
      </c>
      <c r="Z1195" s="6">
        <f t="shared" si="364"/>
        <v>0</v>
      </c>
      <c r="AA1195" s="4">
        <f>SUM(P1195:$P$1480)+$Z$25</f>
        <v>1145000</v>
      </c>
      <c r="AB1195" s="4">
        <f>SUM(V1195:$W$1480)</f>
        <v>139865.19999999998</v>
      </c>
      <c r="AC1195" s="4">
        <f t="shared" si="365"/>
        <v>100000</v>
      </c>
    </row>
    <row r="1196" spans="1:29" x14ac:dyDescent="0.15">
      <c r="A1196" s="22">
        <v>5</v>
      </c>
      <c r="B1196" s="1">
        <v>41368</v>
      </c>
      <c r="C1196" s="3">
        <v>193</v>
      </c>
      <c r="D1196">
        <v>207</v>
      </c>
      <c r="E1196">
        <v>190</v>
      </c>
      <c r="F1196">
        <v>206</v>
      </c>
      <c r="G1196">
        <v>475409300</v>
      </c>
      <c r="H1196" s="2">
        <f t="shared" si="348"/>
        <v>97934315800</v>
      </c>
      <c r="I1196">
        <f t="shared" si="349"/>
        <v>10</v>
      </c>
      <c r="J1196" t="str">
        <f t="shared" si="350"/>
        <v/>
      </c>
      <c r="L1196">
        <f t="shared" si="351"/>
        <v>10</v>
      </c>
      <c r="M1196">
        <f t="shared" si="352"/>
        <v>10</v>
      </c>
      <c r="N1196">
        <f t="shared" si="353"/>
        <v>10</v>
      </c>
      <c r="O1196" s="2">
        <f t="shared" si="366"/>
        <v>5000</v>
      </c>
      <c r="P1196" s="2">
        <f t="shared" si="354"/>
        <v>50000</v>
      </c>
      <c r="Q1196" s="2">
        <f t="shared" si="355"/>
        <v>980000</v>
      </c>
      <c r="R1196" s="2" t="str">
        <f t="shared" si="356"/>
        <v>kai</v>
      </c>
      <c r="S1196" s="2" t="str">
        <f t="shared" si="357"/>
        <v>kai</v>
      </c>
      <c r="T1196" s="2" t="str">
        <f t="shared" si="358"/>
        <v>kai</v>
      </c>
      <c r="U1196" s="2">
        <f t="shared" si="359"/>
        <v>980000</v>
      </c>
      <c r="V1196" s="2">
        <f t="shared" si="360"/>
        <v>1080</v>
      </c>
      <c r="W1196" s="2">
        <f t="shared" si="361"/>
        <v>156.80000000000001</v>
      </c>
      <c r="X1196" s="2" t="str">
        <f t="shared" si="362"/>
        <v/>
      </c>
      <c r="Y1196" s="6">
        <f t="shared" si="363"/>
        <v>1030000</v>
      </c>
      <c r="Z1196" s="6">
        <f t="shared" si="364"/>
        <v>0</v>
      </c>
      <c r="AA1196" s="4">
        <f>SUM(P1196:$P$1480)+$Z$25</f>
        <v>1130000</v>
      </c>
      <c r="AB1196" s="4">
        <f>SUM(V1196:$W$1480)</f>
        <v>139782.79999999999</v>
      </c>
      <c r="AC1196" s="4">
        <f t="shared" si="365"/>
        <v>100000</v>
      </c>
    </row>
    <row r="1197" spans="1:29" x14ac:dyDescent="0.15">
      <c r="A1197" s="22">
        <v>5</v>
      </c>
      <c r="B1197" s="1">
        <v>41367</v>
      </c>
      <c r="C1197" s="3">
        <v>196</v>
      </c>
      <c r="D1197">
        <v>196</v>
      </c>
      <c r="E1197">
        <v>193</v>
      </c>
      <c r="F1197">
        <v>196</v>
      </c>
      <c r="G1197">
        <v>201375000</v>
      </c>
      <c r="H1197" s="2">
        <f t="shared" si="348"/>
        <v>39469500000</v>
      </c>
      <c r="I1197">
        <f t="shared" si="349"/>
        <v>2</v>
      </c>
      <c r="J1197" t="str">
        <f t="shared" si="350"/>
        <v/>
      </c>
      <c r="L1197">
        <f t="shared" si="351"/>
        <v>-2</v>
      </c>
      <c r="M1197">
        <f t="shared" si="352"/>
        <v>-2</v>
      </c>
      <c r="N1197">
        <f t="shared" si="353"/>
        <v>2</v>
      </c>
      <c r="O1197" s="2">
        <f t="shared" si="366"/>
        <v>5000</v>
      </c>
      <c r="P1197" s="2">
        <f t="shared" si="354"/>
        <v>-10000</v>
      </c>
      <c r="Q1197" s="2">
        <f t="shared" si="355"/>
        <v>970000</v>
      </c>
      <c r="R1197" s="2" t="str">
        <f t="shared" si="356"/>
        <v>uri</v>
      </c>
      <c r="S1197" s="2" t="str">
        <f t="shared" si="357"/>
        <v>kai</v>
      </c>
      <c r="T1197" s="2" t="str">
        <f t="shared" si="358"/>
        <v>uri</v>
      </c>
      <c r="U1197" s="2" t="str">
        <f t="shared" si="359"/>
        <v/>
      </c>
      <c r="V1197" s="2" t="str">
        <f t="shared" si="360"/>
        <v/>
      </c>
      <c r="W1197" s="2" t="str">
        <f t="shared" si="361"/>
        <v/>
      </c>
      <c r="X1197" s="2">
        <f t="shared" si="362"/>
        <v>77.599999999999994</v>
      </c>
      <c r="Y1197" s="6">
        <f t="shared" si="363"/>
        <v>980000</v>
      </c>
      <c r="Z1197" s="6">
        <f t="shared" si="364"/>
        <v>0</v>
      </c>
      <c r="AA1197" s="4">
        <f>SUM(P1197:$P$1480)+$Z$25</f>
        <v>1080000</v>
      </c>
      <c r="AB1197" s="4">
        <f>SUM(V1197:$W$1480)</f>
        <v>138546</v>
      </c>
      <c r="AC1197" s="4">
        <f t="shared" si="365"/>
        <v>100000</v>
      </c>
    </row>
    <row r="1198" spans="1:29" x14ac:dyDescent="0.15">
      <c r="A1198" s="22">
        <v>5</v>
      </c>
      <c r="B1198" s="1">
        <v>41366</v>
      </c>
      <c r="C1198" s="3">
        <v>186</v>
      </c>
      <c r="D1198">
        <v>196</v>
      </c>
      <c r="E1198">
        <v>185</v>
      </c>
      <c r="F1198">
        <v>194</v>
      </c>
      <c r="G1198">
        <v>492513900</v>
      </c>
      <c r="H1198" s="2">
        <f t="shared" si="348"/>
        <v>95547696600</v>
      </c>
      <c r="I1198">
        <f t="shared" si="349"/>
        <v>3</v>
      </c>
      <c r="J1198" t="str">
        <f t="shared" si="350"/>
        <v>高値割、安値割</v>
      </c>
      <c r="L1198">
        <f t="shared" si="351"/>
        <v>-3</v>
      </c>
      <c r="M1198">
        <f t="shared" si="352"/>
        <v>-3</v>
      </c>
      <c r="N1198">
        <f t="shared" si="353"/>
        <v>3</v>
      </c>
      <c r="O1198" s="2">
        <f t="shared" si="366"/>
        <v>5000</v>
      </c>
      <c r="P1198" s="2">
        <f t="shared" si="354"/>
        <v>-15000</v>
      </c>
      <c r="Q1198" s="2">
        <f t="shared" si="355"/>
        <v>955000</v>
      </c>
      <c r="R1198" s="2" t="str">
        <f t="shared" si="356"/>
        <v>uri</v>
      </c>
      <c r="S1198" s="2" t="str">
        <f t="shared" si="357"/>
        <v>kai</v>
      </c>
      <c r="T1198" s="2" t="str">
        <f t="shared" si="358"/>
        <v>uri</v>
      </c>
      <c r="U1198" s="2" t="str">
        <f t="shared" si="359"/>
        <v/>
      </c>
      <c r="V1198" s="2" t="str">
        <f t="shared" si="360"/>
        <v/>
      </c>
      <c r="W1198" s="2" t="str">
        <f t="shared" si="361"/>
        <v/>
      </c>
      <c r="X1198" s="2">
        <f t="shared" si="362"/>
        <v>76.400000000000006</v>
      </c>
      <c r="Y1198" s="6">
        <f t="shared" si="363"/>
        <v>970000</v>
      </c>
      <c r="Z1198" s="6">
        <f t="shared" si="364"/>
        <v>0</v>
      </c>
      <c r="AA1198" s="4">
        <f>SUM(P1198:$P$1480)+$Z$25</f>
        <v>1090000</v>
      </c>
      <c r="AB1198" s="4">
        <f>SUM(V1198:$W$1480)</f>
        <v>138546</v>
      </c>
      <c r="AC1198" s="4">
        <f t="shared" si="365"/>
        <v>120000</v>
      </c>
    </row>
    <row r="1199" spans="1:29" x14ac:dyDescent="0.15">
      <c r="A1199" s="22">
        <v>5</v>
      </c>
      <c r="B1199" s="1">
        <v>41365</v>
      </c>
      <c r="C1199" s="3">
        <v>199</v>
      </c>
      <c r="D1199">
        <v>200</v>
      </c>
      <c r="E1199">
        <v>191</v>
      </c>
      <c r="F1199">
        <v>191</v>
      </c>
      <c r="G1199">
        <v>171255500</v>
      </c>
      <c r="H1199" s="2">
        <f t="shared" si="348"/>
        <v>32709800500</v>
      </c>
      <c r="I1199">
        <f t="shared" si="349"/>
        <v>-8</v>
      </c>
      <c r="J1199" t="str">
        <f t="shared" si="350"/>
        <v>高値割、安値割</v>
      </c>
      <c r="L1199">
        <f t="shared" si="351"/>
        <v>8</v>
      </c>
      <c r="M1199">
        <f t="shared" si="352"/>
        <v>8</v>
      </c>
      <c r="N1199">
        <f t="shared" si="353"/>
        <v>-8</v>
      </c>
      <c r="O1199" s="2">
        <f t="shared" si="366"/>
        <v>5000</v>
      </c>
      <c r="P1199" s="2">
        <f t="shared" si="354"/>
        <v>40000</v>
      </c>
      <c r="Q1199" s="2">
        <f t="shared" si="355"/>
        <v>995000</v>
      </c>
      <c r="R1199" s="2" t="str">
        <f t="shared" si="356"/>
        <v>uri</v>
      </c>
      <c r="S1199" s="2" t="str">
        <f t="shared" si="357"/>
        <v>kai</v>
      </c>
      <c r="T1199" s="2" t="str">
        <f t="shared" si="358"/>
        <v>uri</v>
      </c>
      <c r="U1199" s="2" t="str">
        <f t="shared" si="359"/>
        <v/>
      </c>
      <c r="V1199" s="2" t="str">
        <f t="shared" si="360"/>
        <v/>
      </c>
      <c r="W1199" s="2" t="str">
        <f t="shared" si="361"/>
        <v/>
      </c>
      <c r="X1199" s="2">
        <f t="shared" si="362"/>
        <v>79.599999999999994</v>
      </c>
      <c r="Y1199" s="6">
        <f t="shared" si="363"/>
        <v>955000</v>
      </c>
      <c r="Z1199" s="6">
        <f t="shared" si="364"/>
        <v>0</v>
      </c>
      <c r="AA1199" s="4">
        <f>SUM(P1199:$P$1480)+$Z$25</f>
        <v>1105000</v>
      </c>
      <c r="AB1199" s="4">
        <f>SUM(V1199:$W$1480)</f>
        <v>138546</v>
      </c>
      <c r="AC1199" s="4">
        <f t="shared" si="365"/>
        <v>150000</v>
      </c>
    </row>
    <row r="1200" spans="1:29" x14ac:dyDescent="0.15">
      <c r="A1200" s="22">
        <v>5</v>
      </c>
      <c r="B1200" s="1">
        <v>41362</v>
      </c>
      <c r="C1200" s="3">
        <v>201</v>
      </c>
      <c r="D1200">
        <v>202</v>
      </c>
      <c r="E1200">
        <v>198</v>
      </c>
      <c r="F1200">
        <v>199</v>
      </c>
      <c r="G1200">
        <v>199643200</v>
      </c>
      <c r="H1200" s="2">
        <f t="shared" si="348"/>
        <v>39728996800</v>
      </c>
      <c r="I1200">
        <f t="shared" si="349"/>
        <v>-2</v>
      </c>
      <c r="J1200" t="str">
        <f t="shared" si="350"/>
        <v>高値割、安値割</v>
      </c>
      <c r="L1200">
        <f t="shared" si="351"/>
        <v>2</v>
      </c>
      <c r="M1200">
        <f t="shared" si="352"/>
        <v>2</v>
      </c>
      <c r="N1200">
        <f t="shared" si="353"/>
        <v>-2</v>
      </c>
      <c r="O1200" s="2">
        <f t="shared" si="366"/>
        <v>5000</v>
      </c>
      <c r="P1200" s="2">
        <f t="shared" si="354"/>
        <v>10000</v>
      </c>
      <c r="Q1200" s="2">
        <f t="shared" si="355"/>
        <v>1005000</v>
      </c>
      <c r="R1200" s="2" t="str">
        <f t="shared" si="356"/>
        <v>uri</v>
      </c>
      <c r="S1200" s="2" t="str">
        <f t="shared" si="357"/>
        <v>kai</v>
      </c>
      <c r="T1200" s="2" t="str">
        <f t="shared" si="358"/>
        <v>uri</v>
      </c>
      <c r="U1200" s="2" t="str">
        <f t="shared" si="359"/>
        <v/>
      </c>
      <c r="V1200" s="2" t="str">
        <f t="shared" si="360"/>
        <v/>
      </c>
      <c r="W1200" s="2" t="str">
        <f t="shared" si="361"/>
        <v/>
      </c>
      <c r="X1200" s="2">
        <f t="shared" si="362"/>
        <v>80.400000000000006</v>
      </c>
      <c r="Y1200" s="6">
        <f t="shared" si="363"/>
        <v>995000</v>
      </c>
      <c r="Z1200" s="6">
        <f t="shared" si="364"/>
        <v>0</v>
      </c>
      <c r="AA1200" s="4">
        <f>SUM(P1200:$P$1480)+$Z$25</f>
        <v>1065000</v>
      </c>
      <c r="AB1200" s="4">
        <f>SUM(V1200:$W$1480)</f>
        <v>138546</v>
      </c>
      <c r="AC1200" s="4">
        <f t="shared" si="365"/>
        <v>70000</v>
      </c>
    </row>
    <row r="1201" spans="1:29" x14ac:dyDescent="0.15">
      <c r="A1201" s="22">
        <v>5</v>
      </c>
      <c r="B1201" s="1">
        <v>41361</v>
      </c>
      <c r="C1201" s="3">
        <v>205</v>
      </c>
      <c r="D1201">
        <v>205</v>
      </c>
      <c r="E1201">
        <v>199</v>
      </c>
      <c r="F1201">
        <v>201</v>
      </c>
      <c r="G1201">
        <v>251309500</v>
      </c>
      <c r="H1201" s="2">
        <f t="shared" si="348"/>
        <v>50513209500</v>
      </c>
      <c r="I1201">
        <f t="shared" si="349"/>
        <v>-5</v>
      </c>
      <c r="J1201" t="str">
        <f t="shared" si="350"/>
        <v>高値割、安値割</v>
      </c>
      <c r="L1201">
        <f t="shared" si="351"/>
        <v>5</v>
      </c>
      <c r="M1201">
        <f t="shared" si="352"/>
        <v>5</v>
      </c>
      <c r="N1201">
        <f t="shared" si="353"/>
        <v>-5</v>
      </c>
      <c r="O1201" s="2">
        <f t="shared" si="366"/>
        <v>5000</v>
      </c>
      <c r="P1201" s="2">
        <f t="shared" si="354"/>
        <v>25000</v>
      </c>
      <c r="Q1201" s="2">
        <f t="shared" si="355"/>
        <v>1030000</v>
      </c>
      <c r="R1201" s="2" t="str">
        <f t="shared" si="356"/>
        <v>uri</v>
      </c>
      <c r="S1201" s="2" t="str">
        <f t="shared" si="357"/>
        <v>kai</v>
      </c>
      <c r="T1201" s="2" t="str">
        <f t="shared" si="358"/>
        <v>uri</v>
      </c>
      <c r="U1201" s="2" t="str">
        <f t="shared" si="359"/>
        <v/>
      </c>
      <c r="V1201" s="2" t="str">
        <f t="shared" si="360"/>
        <v/>
      </c>
      <c r="W1201" s="2" t="str">
        <f t="shared" si="361"/>
        <v/>
      </c>
      <c r="X1201" s="2">
        <f t="shared" si="362"/>
        <v>82.4</v>
      </c>
      <c r="Y1201" s="6">
        <f t="shared" si="363"/>
        <v>1005000</v>
      </c>
      <c r="Z1201" s="6">
        <f t="shared" si="364"/>
        <v>0</v>
      </c>
      <c r="AA1201" s="4">
        <f>SUM(P1201:$P$1480)+$Z$25</f>
        <v>1055000</v>
      </c>
      <c r="AB1201" s="4">
        <f>SUM(V1201:$W$1480)</f>
        <v>138546</v>
      </c>
      <c r="AC1201" s="4">
        <f t="shared" si="365"/>
        <v>50000</v>
      </c>
    </row>
    <row r="1202" spans="1:29" x14ac:dyDescent="0.15">
      <c r="A1202" s="22">
        <v>5</v>
      </c>
      <c r="B1202" s="1">
        <v>41360</v>
      </c>
      <c r="C1202" s="3">
        <v>207</v>
      </c>
      <c r="D1202">
        <v>208</v>
      </c>
      <c r="E1202">
        <v>205</v>
      </c>
      <c r="F1202">
        <v>206</v>
      </c>
      <c r="G1202">
        <v>137924400</v>
      </c>
      <c r="H1202" s="2">
        <f t="shared" si="348"/>
        <v>28412426400</v>
      </c>
      <c r="I1202">
        <f t="shared" si="349"/>
        <v>-1</v>
      </c>
      <c r="J1202" t="str">
        <f t="shared" si="350"/>
        <v>高値割、安値割</v>
      </c>
      <c r="L1202">
        <f t="shared" si="351"/>
        <v>1</v>
      </c>
      <c r="M1202">
        <f t="shared" si="352"/>
        <v>1</v>
      </c>
      <c r="N1202">
        <f t="shared" si="353"/>
        <v>-1</v>
      </c>
      <c r="O1202" s="2">
        <f t="shared" si="366"/>
        <v>5000</v>
      </c>
      <c r="P1202" s="2">
        <f t="shared" si="354"/>
        <v>5000</v>
      </c>
      <c r="Q1202" s="2">
        <f t="shared" si="355"/>
        <v>1035000</v>
      </c>
      <c r="R1202" s="2" t="str">
        <f t="shared" si="356"/>
        <v>uri</v>
      </c>
      <c r="S1202" s="2" t="str">
        <f t="shared" si="357"/>
        <v>kai</v>
      </c>
      <c r="T1202" s="2" t="str">
        <f t="shared" si="358"/>
        <v>uri</v>
      </c>
      <c r="U1202" s="2">
        <f t="shared" si="359"/>
        <v>1035000</v>
      </c>
      <c r="V1202" s="2">
        <f t="shared" si="360"/>
        <v>1512</v>
      </c>
      <c r="W1202" s="2" t="str">
        <f t="shared" si="361"/>
        <v/>
      </c>
      <c r="X1202" s="2">
        <f t="shared" si="362"/>
        <v>165.6</v>
      </c>
      <c r="Y1202" s="6">
        <f t="shared" si="363"/>
        <v>1030000</v>
      </c>
      <c r="Z1202" s="6">
        <f t="shared" si="364"/>
        <v>0</v>
      </c>
      <c r="AA1202" s="4">
        <f>SUM(P1202:$P$1480)+$Z$25</f>
        <v>1030000</v>
      </c>
      <c r="AB1202" s="4">
        <f>SUM(V1202:$W$1480)</f>
        <v>138546</v>
      </c>
      <c r="AC1202" s="4">
        <f t="shared" si="365"/>
        <v>0</v>
      </c>
    </row>
    <row r="1203" spans="1:29" x14ac:dyDescent="0.15">
      <c r="A1203" s="22">
        <v>5</v>
      </c>
      <c r="B1203" s="1">
        <v>41359</v>
      </c>
      <c r="C1203" s="3">
        <v>208</v>
      </c>
      <c r="D1203">
        <v>210</v>
      </c>
      <c r="E1203">
        <v>207</v>
      </c>
      <c r="F1203">
        <v>207</v>
      </c>
      <c r="G1203">
        <v>182697100</v>
      </c>
      <c r="H1203" s="2">
        <f t="shared" si="348"/>
        <v>37818299700</v>
      </c>
      <c r="I1203">
        <f t="shared" si="349"/>
        <v>-3</v>
      </c>
      <c r="J1203" t="str">
        <f t="shared" si="350"/>
        <v>高値割、安値割</v>
      </c>
      <c r="L1203">
        <f t="shared" si="351"/>
        <v>-3</v>
      </c>
      <c r="M1203">
        <f t="shared" si="352"/>
        <v>-3</v>
      </c>
      <c r="N1203">
        <f t="shared" si="353"/>
        <v>-3</v>
      </c>
      <c r="O1203" s="2">
        <f t="shared" si="366"/>
        <v>5000</v>
      </c>
      <c r="P1203" s="2">
        <f t="shared" si="354"/>
        <v>-15000</v>
      </c>
      <c r="Q1203" s="2">
        <f t="shared" si="355"/>
        <v>1050000</v>
      </c>
      <c r="R1203" s="2" t="str">
        <f t="shared" si="356"/>
        <v>kai</v>
      </c>
      <c r="S1203" s="2" t="str">
        <f t="shared" si="357"/>
        <v>kai</v>
      </c>
      <c r="T1203" s="2" t="str">
        <f t="shared" si="358"/>
        <v>kai</v>
      </c>
      <c r="U1203" s="2">
        <f t="shared" si="359"/>
        <v>1050000</v>
      </c>
      <c r="V1203" s="2">
        <f t="shared" si="360"/>
        <v>1512</v>
      </c>
      <c r="W1203" s="2">
        <f t="shared" si="361"/>
        <v>168</v>
      </c>
      <c r="X1203" s="2" t="str">
        <f t="shared" si="362"/>
        <v/>
      </c>
      <c r="Y1203" s="6">
        <f t="shared" si="363"/>
        <v>1035000</v>
      </c>
      <c r="Z1203" s="6">
        <f t="shared" si="364"/>
        <v>0</v>
      </c>
      <c r="AA1203" s="4">
        <f>SUM(P1203:$P$1480)+$Z$25</f>
        <v>1025000</v>
      </c>
      <c r="AB1203" s="4">
        <f>SUM(V1203:$W$1480)</f>
        <v>137034</v>
      </c>
      <c r="AC1203" s="4">
        <f t="shared" si="365"/>
        <v>-10000</v>
      </c>
    </row>
    <row r="1204" spans="1:29" x14ac:dyDescent="0.15">
      <c r="A1204" s="22">
        <v>5</v>
      </c>
      <c r="B1204" s="1">
        <v>41358</v>
      </c>
      <c r="C1204" s="3">
        <v>211</v>
      </c>
      <c r="D1204">
        <v>212</v>
      </c>
      <c r="E1204">
        <v>209</v>
      </c>
      <c r="F1204">
        <v>210</v>
      </c>
      <c r="G1204">
        <v>163442900</v>
      </c>
      <c r="H1204" s="2">
        <f t="shared" ref="H1204:H1267" si="367">+F1204*G1204</f>
        <v>34323009000</v>
      </c>
      <c r="I1204">
        <f t="shared" ref="I1204:I1267" si="368">IF(F1205="","",F1204-F1205)</f>
        <v>1</v>
      </c>
      <c r="J1204" t="str">
        <f t="shared" ref="J1204:J1267" si="369">IF(AND(D1204&lt;D1205,E1204&lt;E1205,AVERAGE(H1204:H1213)&gt;50000000),"高値割、安値割",IF(AND(D1204&gt;D1205,E1204&gt;E1205,AVERAGE(H1204:H1213)&gt;50000000),"高値超、安値超",""))</f>
        <v/>
      </c>
      <c r="L1204">
        <f t="shared" ref="L1204:L1267" si="370">IF($M$25&gt;$N$25,M1204,N1204)</f>
        <v>-1</v>
      </c>
      <c r="M1204">
        <f t="shared" ref="M1204:M1267" si="371">IF(F1205="",0,IF(J1205="高値割、安値割",F1205-F1204,-F1205+F1204))</f>
        <v>-1</v>
      </c>
      <c r="N1204">
        <f t="shared" ref="N1204:N1267" si="372">IF(F1205="",0,IF(J1205&lt;&gt;"高値超、安値超",-F1205+F1204,F1205-F1204))</f>
        <v>1</v>
      </c>
      <c r="O1204" s="2">
        <f t="shared" si="366"/>
        <v>5000</v>
      </c>
      <c r="P1204" s="2">
        <f t="shared" ref="P1204:P1267" si="373">IF(L1204&lt;&gt;"",L1204*O1204,"")</f>
        <v>-5000</v>
      </c>
      <c r="Q1204" s="2">
        <f t="shared" ref="Q1204:Q1267" si="374">IF(L1205&lt;&gt;"",F1205*O1204,0)</f>
        <v>1045000</v>
      </c>
      <c r="R1204" s="2" t="str">
        <f t="shared" ref="R1204:R1267" si="375">IF(J1205="高値割、安値割","uri","kai")</f>
        <v>uri</v>
      </c>
      <c r="S1204" s="2" t="str">
        <f t="shared" ref="S1204:S1267" si="376">IF(J1205="高値超、安値超","uri","kai")</f>
        <v>kai</v>
      </c>
      <c r="T1204" s="2" t="str">
        <f t="shared" ref="T1204:T1267" si="377">IF($M$25&gt;$N$25,R1204,S1204)</f>
        <v>uri</v>
      </c>
      <c r="U1204" s="2">
        <f t="shared" ref="U1204:U1267" si="378">IF(T1204&lt;&gt;T1205,Q1204*1,"")</f>
        <v>1045000</v>
      </c>
      <c r="V1204" s="2">
        <f t="shared" ref="V1204:V1267" si="379">IF(U1204="","",IF(U1204&lt;$AD$26,$AE$26,IF(U1204&lt;$AD$27,$AE$27,IF(U1204&lt;$AD$28,$AE$28,IF(U1204&lt;$AD$29,$AE$29,IF(U1204&lt;$AD$30,$AE$30,IF(U1204&lt;$AD$31,$AE$31,$AE$32))))))*2)</f>
        <v>1512</v>
      </c>
      <c r="W1204" s="2" t="str">
        <f t="shared" ref="W1204:W1267" si="380">IF(AND(T1205&lt;&gt;"kai",T1204="kai"),Q1204*2%/250*2,IF(AND(T1205="kai",T1204="kai"),Q1204*2%/250,""))</f>
        <v/>
      </c>
      <c r="X1204" s="2">
        <f t="shared" ref="X1204:X1267" si="381">IF(AND(T1205&lt;&gt;"uri",T1204="uri"),Q1204*2%/250*2,IF(AND(T1205="uri",T1204="uri"),Q1204*2%/250,""))</f>
        <v>167.2</v>
      </c>
      <c r="Y1204" s="6">
        <f t="shared" ref="Y1204:Y1267" si="382">+F1204*$B$3</f>
        <v>1050000</v>
      </c>
      <c r="Z1204" s="6">
        <f t="shared" ref="Z1204:Z1267" si="383">IF(AND(Y1204&gt;0,Y1205=0),Y1204,0)</f>
        <v>0</v>
      </c>
      <c r="AA1204" s="4">
        <f>SUM(P1204:$P$1480)+$Z$25</f>
        <v>1040000</v>
      </c>
      <c r="AB1204" s="4">
        <f>SUM(V1204:$W$1480)</f>
        <v>135353.99999999997</v>
      </c>
      <c r="AC1204" s="4">
        <f t="shared" ref="AC1204:AC1267" si="384">+AA1204-Y1204</f>
        <v>-10000</v>
      </c>
    </row>
    <row r="1205" spans="1:29" x14ac:dyDescent="0.15">
      <c r="A1205" s="22">
        <v>5</v>
      </c>
      <c r="B1205" s="1">
        <v>41355</v>
      </c>
      <c r="C1205" s="3">
        <v>210</v>
      </c>
      <c r="D1205">
        <v>212</v>
      </c>
      <c r="E1205">
        <v>209</v>
      </c>
      <c r="F1205">
        <v>209</v>
      </c>
      <c r="G1205">
        <v>138879600</v>
      </c>
      <c r="H1205" s="2">
        <f t="shared" si="367"/>
        <v>29025836400</v>
      </c>
      <c r="I1205">
        <f t="shared" si="368"/>
        <v>-3</v>
      </c>
      <c r="J1205" t="str">
        <f t="shared" si="369"/>
        <v>高値割、安値割</v>
      </c>
      <c r="L1205">
        <f t="shared" si="370"/>
        <v>-3</v>
      </c>
      <c r="M1205">
        <f t="shared" si="371"/>
        <v>-3</v>
      </c>
      <c r="N1205">
        <f t="shared" si="372"/>
        <v>3</v>
      </c>
      <c r="O1205" s="2">
        <f t="shared" si="366"/>
        <v>5000</v>
      </c>
      <c r="P1205" s="2">
        <f t="shared" si="373"/>
        <v>-15000</v>
      </c>
      <c r="Q1205" s="2">
        <f t="shared" si="374"/>
        <v>1060000</v>
      </c>
      <c r="R1205" s="2" t="str">
        <f t="shared" si="375"/>
        <v>kai</v>
      </c>
      <c r="S1205" s="2" t="str">
        <f t="shared" si="376"/>
        <v>uri</v>
      </c>
      <c r="T1205" s="2" t="str">
        <f t="shared" si="377"/>
        <v>kai</v>
      </c>
      <c r="U1205" s="2" t="str">
        <f t="shared" si="378"/>
        <v/>
      </c>
      <c r="V1205" s="2" t="str">
        <f t="shared" si="379"/>
        <v/>
      </c>
      <c r="W1205" s="2">
        <f t="shared" si="380"/>
        <v>84.8</v>
      </c>
      <c r="X1205" s="2" t="str">
        <f t="shared" si="381"/>
        <v/>
      </c>
      <c r="Y1205" s="6">
        <f t="shared" si="382"/>
        <v>1045000</v>
      </c>
      <c r="Z1205" s="6">
        <f t="shared" si="383"/>
        <v>0</v>
      </c>
      <c r="AA1205" s="4">
        <f>SUM(P1205:$P$1480)+$Z$25</f>
        <v>1045000</v>
      </c>
      <c r="AB1205" s="4">
        <f>SUM(V1205:$W$1480)</f>
        <v>133842</v>
      </c>
      <c r="AC1205" s="4">
        <f t="shared" si="384"/>
        <v>0</v>
      </c>
    </row>
    <row r="1206" spans="1:29" x14ac:dyDescent="0.15">
      <c r="A1206" s="22">
        <v>5</v>
      </c>
      <c r="B1206" s="1">
        <v>41354</v>
      </c>
      <c r="C1206" s="3">
        <v>212</v>
      </c>
      <c r="D1206">
        <v>214</v>
      </c>
      <c r="E1206">
        <v>211</v>
      </c>
      <c r="F1206">
        <v>212</v>
      </c>
      <c r="G1206">
        <v>196161100</v>
      </c>
      <c r="H1206" s="2">
        <f t="shared" si="367"/>
        <v>41586153200</v>
      </c>
      <c r="I1206">
        <f t="shared" si="368"/>
        <v>2</v>
      </c>
      <c r="J1206" t="str">
        <f t="shared" si="369"/>
        <v>高値超、安値超</v>
      </c>
      <c r="L1206">
        <f t="shared" si="370"/>
        <v>2</v>
      </c>
      <c r="M1206">
        <f t="shared" si="371"/>
        <v>2</v>
      </c>
      <c r="N1206">
        <f t="shared" si="372"/>
        <v>2</v>
      </c>
      <c r="O1206" s="2">
        <f t="shared" si="366"/>
        <v>5000</v>
      </c>
      <c r="P1206" s="2">
        <f t="shared" si="373"/>
        <v>10000</v>
      </c>
      <c r="Q1206" s="2">
        <f t="shared" si="374"/>
        <v>1050000</v>
      </c>
      <c r="R1206" s="2" t="str">
        <f t="shared" si="375"/>
        <v>kai</v>
      </c>
      <c r="S1206" s="2" t="str">
        <f t="shared" si="376"/>
        <v>kai</v>
      </c>
      <c r="T1206" s="2" t="str">
        <f t="shared" si="377"/>
        <v>kai</v>
      </c>
      <c r="U1206" s="2">
        <f t="shared" si="378"/>
        <v>1050000</v>
      </c>
      <c r="V1206" s="2">
        <f t="shared" si="379"/>
        <v>1512</v>
      </c>
      <c r="W1206" s="2">
        <f t="shared" si="380"/>
        <v>168</v>
      </c>
      <c r="X1206" s="2" t="str">
        <f t="shared" si="381"/>
        <v/>
      </c>
      <c r="Y1206" s="6">
        <f t="shared" si="382"/>
        <v>1060000</v>
      </c>
      <c r="Z1206" s="6">
        <f t="shared" si="383"/>
        <v>0</v>
      </c>
      <c r="AA1206" s="4">
        <f>SUM(P1206:$P$1480)+$Z$25</f>
        <v>1060000</v>
      </c>
      <c r="AB1206" s="4">
        <f>SUM(V1206:$W$1480)</f>
        <v>133757.19999999998</v>
      </c>
      <c r="AC1206" s="4">
        <f t="shared" si="384"/>
        <v>0</v>
      </c>
    </row>
    <row r="1207" spans="1:29" x14ac:dyDescent="0.15">
      <c r="A1207" s="22">
        <v>5</v>
      </c>
      <c r="B1207" s="1">
        <v>41352</v>
      </c>
      <c r="C1207" s="3">
        <v>209</v>
      </c>
      <c r="D1207">
        <v>211</v>
      </c>
      <c r="E1207">
        <v>208</v>
      </c>
      <c r="F1207">
        <v>210</v>
      </c>
      <c r="G1207">
        <v>160513100</v>
      </c>
      <c r="H1207" s="2">
        <f t="shared" si="367"/>
        <v>33707751000</v>
      </c>
      <c r="I1207">
        <f t="shared" si="368"/>
        <v>3</v>
      </c>
      <c r="J1207" t="str">
        <f t="shared" si="369"/>
        <v/>
      </c>
      <c r="L1207">
        <f t="shared" si="370"/>
        <v>-3</v>
      </c>
      <c r="M1207">
        <f t="shared" si="371"/>
        <v>-3</v>
      </c>
      <c r="N1207">
        <f t="shared" si="372"/>
        <v>3</v>
      </c>
      <c r="O1207" s="2">
        <f t="shared" si="366"/>
        <v>5000</v>
      </c>
      <c r="P1207" s="2">
        <f t="shared" si="373"/>
        <v>-15000</v>
      </c>
      <c r="Q1207" s="2">
        <f t="shared" si="374"/>
        <v>1035000</v>
      </c>
      <c r="R1207" s="2" t="str">
        <f t="shared" si="375"/>
        <v>uri</v>
      </c>
      <c r="S1207" s="2" t="str">
        <f t="shared" si="376"/>
        <v>kai</v>
      </c>
      <c r="T1207" s="2" t="str">
        <f t="shared" si="377"/>
        <v>uri</v>
      </c>
      <c r="U1207" s="2">
        <f t="shared" si="378"/>
        <v>1035000</v>
      </c>
      <c r="V1207" s="2">
        <f t="shared" si="379"/>
        <v>1512</v>
      </c>
      <c r="W1207" s="2" t="str">
        <f t="shared" si="380"/>
        <v/>
      </c>
      <c r="X1207" s="2">
        <f t="shared" si="381"/>
        <v>165.6</v>
      </c>
      <c r="Y1207" s="6">
        <f t="shared" si="382"/>
        <v>1050000</v>
      </c>
      <c r="Z1207" s="6">
        <f t="shared" si="383"/>
        <v>0</v>
      </c>
      <c r="AA1207" s="4">
        <f>SUM(P1207:$P$1480)+$Z$25</f>
        <v>1050000</v>
      </c>
      <c r="AB1207" s="4">
        <f>SUM(V1207:$W$1480)</f>
        <v>132077.19999999998</v>
      </c>
      <c r="AC1207" s="4">
        <f t="shared" si="384"/>
        <v>0</v>
      </c>
    </row>
    <row r="1208" spans="1:29" x14ac:dyDescent="0.15">
      <c r="A1208" s="22">
        <v>5</v>
      </c>
      <c r="B1208" s="1">
        <v>41351</v>
      </c>
      <c r="C1208" s="3">
        <v>210</v>
      </c>
      <c r="D1208">
        <v>211</v>
      </c>
      <c r="E1208">
        <v>207</v>
      </c>
      <c r="F1208">
        <v>207</v>
      </c>
      <c r="G1208">
        <v>220586200</v>
      </c>
      <c r="H1208" s="2">
        <f t="shared" si="367"/>
        <v>45661343400</v>
      </c>
      <c r="I1208">
        <f t="shared" si="368"/>
        <v>-5</v>
      </c>
      <c r="J1208" t="str">
        <f t="shared" si="369"/>
        <v>高値割、安値割</v>
      </c>
      <c r="L1208">
        <f t="shared" si="370"/>
        <v>-5</v>
      </c>
      <c r="M1208">
        <f t="shared" si="371"/>
        <v>-5</v>
      </c>
      <c r="N1208">
        <f t="shared" si="372"/>
        <v>-5</v>
      </c>
      <c r="O1208" s="2">
        <f t="shared" si="366"/>
        <v>5000</v>
      </c>
      <c r="P1208" s="2">
        <f t="shared" si="373"/>
        <v>-25000</v>
      </c>
      <c r="Q1208" s="2">
        <f t="shared" si="374"/>
        <v>1060000</v>
      </c>
      <c r="R1208" s="2" t="str">
        <f t="shared" si="375"/>
        <v>kai</v>
      </c>
      <c r="S1208" s="2" t="str">
        <f t="shared" si="376"/>
        <v>kai</v>
      </c>
      <c r="T1208" s="2" t="str">
        <f t="shared" si="377"/>
        <v>kai</v>
      </c>
      <c r="U1208" s="2">
        <f t="shared" si="378"/>
        <v>1060000</v>
      </c>
      <c r="V1208" s="2">
        <f t="shared" si="379"/>
        <v>1512</v>
      </c>
      <c r="W1208" s="2">
        <f t="shared" si="380"/>
        <v>169.6</v>
      </c>
      <c r="X1208" s="2" t="str">
        <f t="shared" si="381"/>
        <v/>
      </c>
      <c r="Y1208" s="6">
        <f t="shared" si="382"/>
        <v>1035000</v>
      </c>
      <c r="Z1208" s="6">
        <f t="shared" si="383"/>
        <v>0</v>
      </c>
      <c r="AA1208" s="4">
        <f>SUM(P1208:$P$1480)+$Z$25</f>
        <v>1065000</v>
      </c>
      <c r="AB1208" s="4">
        <f>SUM(V1208:$W$1480)</f>
        <v>130565.2</v>
      </c>
      <c r="AC1208" s="4">
        <f t="shared" si="384"/>
        <v>30000</v>
      </c>
    </row>
    <row r="1209" spans="1:29" x14ac:dyDescent="0.15">
      <c r="A1209" s="22">
        <v>5</v>
      </c>
      <c r="B1209" s="1">
        <v>41348</v>
      </c>
      <c r="C1209" s="3">
        <v>215</v>
      </c>
      <c r="D1209">
        <v>215</v>
      </c>
      <c r="E1209">
        <v>212</v>
      </c>
      <c r="F1209">
        <v>212</v>
      </c>
      <c r="G1209">
        <v>180918200</v>
      </c>
      <c r="H1209" s="2">
        <f t="shared" si="367"/>
        <v>38354658400</v>
      </c>
      <c r="I1209">
        <f t="shared" si="368"/>
        <v>-2</v>
      </c>
      <c r="J1209" t="str">
        <f t="shared" si="369"/>
        <v/>
      </c>
      <c r="L1209">
        <f t="shared" si="370"/>
        <v>2</v>
      </c>
      <c r="M1209">
        <f t="shared" si="371"/>
        <v>2</v>
      </c>
      <c r="N1209">
        <f t="shared" si="372"/>
        <v>-2</v>
      </c>
      <c r="O1209" s="2">
        <f t="shared" si="366"/>
        <v>5000</v>
      </c>
      <c r="P1209" s="2">
        <f t="shared" si="373"/>
        <v>10000</v>
      </c>
      <c r="Q1209" s="2">
        <f t="shared" si="374"/>
        <v>1070000</v>
      </c>
      <c r="R1209" s="2" t="str">
        <f t="shared" si="375"/>
        <v>uri</v>
      </c>
      <c r="S1209" s="2" t="str">
        <f t="shared" si="376"/>
        <v>kai</v>
      </c>
      <c r="T1209" s="2" t="str">
        <f t="shared" si="377"/>
        <v>uri</v>
      </c>
      <c r="U1209" s="2" t="str">
        <f t="shared" si="378"/>
        <v/>
      </c>
      <c r="V1209" s="2" t="str">
        <f t="shared" si="379"/>
        <v/>
      </c>
      <c r="W1209" s="2" t="str">
        <f t="shared" si="380"/>
        <v/>
      </c>
      <c r="X1209" s="2">
        <f t="shared" si="381"/>
        <v>85.6</v>
      </c>
      <c r="Y1209" s="6">
        <f t="shared" si="382"/>
        <v>1060000</v>
      </c>
      <c r="Z1209" s="6">
        <f t="shared" si="383"/>
        <v>0</v>
      </c>
      <c r="AA1209" s="4">
        <f>SUM(P1209:$P$1480)+$Z$25</f>
        <v>1090000</v>
      </c>
      <c r="AB1209" s="4">
        <f>SUM(V1209:$W$1480)</f>
        <v>128883.59999999998</v>
      </c>
      <c r="AC1209" s="4">
        <f t="shared" si="384"/>
        <v>30000</v>
      </c>
    </row>
    <row r="1210" spans="1:29" x14ac:dyDescent="0.15">
      <c r="A1210" s="22">
        <v>5</v>
      </c>
      <c r="B1210" s="1">
        <v>41347</v>
      </c>
      <c r="C1210" s="3">
        <v>214</v>
      </c>
      <c r="D1210">
        <v>215</v>
      </c>
      <c r="E1210">
        <v>210</v>
      </c>
      <c r="F1210">
        <v>214</v>
      </c>
      <c r="G1210">
        <v>196273000</v>
      </c>
      <c r="H1210" s="2">
        <f t="shared" si="367"/>
        <v>42002422000</v>
      </c>
      <c r="I1210">
        <f t="shared" si="368"/>
        <v>2</v>
      </c>
      <c r="J1210" t="str">
        <f t="shared" si="369"/>
        <v>高値割、安値割</v>
      </c>
      <c r="L1210">
        <f t="shared" si="370"/>
        <v>-2</v>
      </c>
      <c r="M1210">
        <f t="shared" si="371"/>
        <v>-2</v>
      </c>
      <c r="N1210">
        <f t="shared" si="372"/>
        <v>2</v>
      </c>
      <c r="O1210" s="2">
        <f t="shared" si="366"/>
        <v>5000</v>
      </c>
      <c r="P1210" s="2">
        <f t="shared" si="373"/>
        <v>-10000</v>
      </c>
      <c r="Q1210" s="2">
        <f t="shared" si="374"/>
        <v>1060000</v>
      </c>
      <c r="R1210" s="2" t="str">
        <f t="shared" si="375"/>
        <v>uri</v>
      </c>
      <c r="S1210" s="2" t="str">
        <f t="shared" si="376"/>
        <v>kai</v>
      </c>
      <c r="T1210" s="2" t="str">
        <f t="shared" si="377"/>
        <v>uri</v>
      </c>
      <c r="U1210" s="2">
        <f t="shared" si="378"/>
        <v>1060000</v>
      </c>
      <c r="V1210" s="2">
        <f t="shared" si="379"/>
        <v>1512</v>
      </c>
      <c r="W1210" s="2" t="str">
        <f t="shared" si="380"/>
        <v/>
      </c>
      <c r="X1210" s="2">
        <f t="shared" si="381"/>
        <v>169.6</v>
      </c>
      <c r="Y1210" s="6">
        <f t="shared" si="382"/>
        <v>1070000</v>
      </c>
      <c r="Z1210" s="6">
        <f t="shared" si="383"/>
        <v>0</v>
      </c>
      <c r="AA1210" s="4">
        <f>SUM(P1210:$P$1480)+$Z$25</f>
        <v>1080000</v>
      </c>
      <c r="AB1210" s="4">
        <f>SUM(V1210:$W$1480)</f>
        <v>128883.59999999998</v>
      </c>
      <c r="AC1210" s="4">
        <f t="shared" si="384"/>
        <v>10000</v>
      </c>
    </row>
    <row r="1211" spans="1:29" x14ac:dyDescent="0.15">
      <c r="A1211" s="22">
        <v>5</v>
      </c>
      <c r="B1211" s="1">
        <v>41346</v>
      </c>
      <c r="C1211" s="3">
        <v>212</v>
      </c>
      <c r="D1211">
        <v>216</v>
      </c>
      <c r="E1211">
        <v>211</v>
      </c>
      <c r="F1211">
        <v>212</v>
      </c>
      <c r="G1211">
        <v>287025400</v>
      </c>
      <c r="H1211" s="2">
        <f t="shared" si="367"/>
        <v>60849384800</v>
      </c>
      <c r="I1211">
        <f t="shared" si="368"/>
        <v>-1</v>
      </c>
      <c r="J1211" t="str">
        <f t="shared" si="369"/>
        <v>高値割、安値割</v>
      </c>
      <c r="L1211">
        <f t="shared" si="370"/>
        <v>-1</v>
      </c>
      <c r="M1211">
        <f t="shared" si="371"/>
        <v>-1</v>
      </c>
      <c r="N1211">
        <f t="shared" si="372"/>
        <v>1</v>
      </c>
      <c r="O1211" s="2">
        <f t="shared" si="366"/>
        <v>5000</v>
      </c>
      <c r="P1211" s="2">
        <f t="shared" si="373"/>
        <v>-5000</v>
      </c>
      <c r="Q1211" s="2">
        <f t="shared" si="374"/>
        <v>1065000</v>
      </c>
      <c r="R1211" s="2" t="str">
        <f t="shared" si="375"/>
        <v>kai</v>
      </c>
      <c r="S1211" s="2" t="str">
        <f t="shared" si="376"/>
        <v>uri</v>
      </c>
      <c r="T1211" s="2" t="str">
        <f t="shared" si="377"/>
        <v>kai</v>
      </c>
      <c r="U1211" s="2" t="str">
        <f t="shared" si="378"/>
        <v/>
      </c>
      <c r="V1211" s="2" t="str">
        <f t="shared" si="379"/>
        <v/>
      </c>
      <c r="W1211" s="2">
        <f t="shared" si="380"/>
        <v>85.2</v>
      </c>
      <c r="X1211" s="2" t="str">
        <f t="shared" si="381"/>
        <v/>
      </c>
      <c r="Y1211" s="6">
        <f t="shared" si="382"/>
        <v>1060000</v>
      </c>
      <c r="Z1211" s="6">
        <f t="shared" si="383"/>
        <v>0</v>
      </c>
      <c r="AA1211" s="4">
        <f>SUM(P1211:$P$1480)+$Z$25</f>
        <v>1090000</v>
      </c>
      <c r="AB1211" s="4">
        <f>SUM(V1211:$W$1480)</f>
        <v>127371.59999999998</v>
      </c>
      <c r="AC1211" s="4">
        <f t="shared" si="384"/>
        <v>30000</v>
      </c>
    </row>
    <row r="1212" spans="1:29" x14ac:dyDescent="0.15">
      <c r="A1212" s="22">
        <v>5</v>
      </c>
      <c r="B1212" s="1">
        <v>41345</v>
      </c>
      <c r="C1212" s="3">
        <v>219</v>
      </c>
      <c r="D1212">
        <v>221</v>
      </c>
      <c r="E1212">
        <v>212</v>
      </c>
      <c r="F1212">
        <v>213</v>
      </c>
      <c r="G1212">
        <v>633678400</v>
      </c>
      <c r="H1212" s="2">
        <f t="shared" si="367"/>
        <v>134973499200</v>
      </c>
      <c r="I1212">
        <f t="shared" si="368"/>
        <v>-2</v>
      </c>
      <c r="J1212" t="str">
        <f t="shared" si="369"/>
        <v>高値超、安値超</v>
      </c>
      <c r="L1212">
        <f t="shared" si="370"/>
        <v>-2</v>
      </c>
      <c r="M1212">
        <f t="shared" si="371"/>
        <v>-2</v>
      </c>
      <c r="N1212">
        <f t="shared" si="372"/>
        <v>2</v>
      </c>
      <c r="O1212" s="2">
        <f t="shared" si="366"/>
        <v>5000</v>
      </c>
      <c r="P1212" s="2">
        <f t="shared" si="373"/>
        <v>-10000</v>
      </c>
      <c r="Q1212" s="2">
        <f t="shared" si="374"/>
        <v>1075000</v>
      </c>
      <c r="R1212" s="2" t="str">
        <f t="shared" si="375"/>
        <v>kai</v>
      </c>
      <c r="S1212" s="2" t="str">
        <f t="shared" si="376"/>
        <v>uri</v>
      </c>
      <c r="T1212" s="2" t="str">
        <f t="shared" si="377"/>
        <v>kai</v>
      </c>
      <c r="U1212" s="2" t="str">
        <f t="shared" si="378"/>
        <v/>
      </c>
      <c r="V1212" s="2" t="str">
        <f t="shared" si="379"/>
        <v/>
      </c>
      <c r="W1212" s="2">
        <f t="shared" si="380"/>
        <v>86</v>
      </c>
      <c r="X1212" s="2" t="str">
        <f t="shared" si="381"/>
        <v/>
      </c>
      <c r="Y1212" s="6">
        <f t="shared" si="382"/>
        <v>1065000</v>
      </c>
      <c r="Z1212" s="6">
        <f t="shared" si="383"/>
        <v>0</v>
      </c>
      <c r="AA1212" s="4">
        <f>SUM(P1212:$P$1480)+$Z$25</f>
        <v>1095000</v>
      </c>
      <c r="AB1212" s="4">
        <f>SUM(V1212:$W$1480)</f>
        <v>127286.39999999999</v>
      </c>
      <c r="AC1212" s="4">
        <f t="shared" si="384"/>
        <v>30000</v>
      </c>
    </row>
    <row r="1213" spans="1:29" x14ac:dyDescent="0.15">
      <c r="A1213" s="22">
        <v>5</v>
      </c>
      <c r="B1213" s="1">
        <v>41344</v>
      </c>
      <c r="C1213" s="3">
        <v>208</v>
      </c>
      <c r="D1213">
        <v>216</v>
      </c>
      <c r="E1213">
        <v>207</v>
      </c>
      <c r="F1213">
        <v>215</v>
      </c>
      <c r="G1213">
        <v>731670800</v>
      </c>
      <c r="H1213" s="2">
        <f t="shared" si="367"/>
        <v>157309222000</v>
      </c>
      <c r="I1213">
        <f t="shared" si="368"/>
        <v>10</v>
      </c>
      <c r="J1213" t="str">
        <f t="shared" si="369"/>
        <v>高値超、安値超</v>
      </c>
      <c r="L1213">
        <f t="shared" si="370"/>
        <v>10</v>
      </c>
      <c r="M1213">
        <f t="shared" si="371"/>
        <v>10</v>
      </c>
      <c r="N1213">
        <f t="shared" si="372"/>
        <v>10</v>
      </c>
      <c r="O1213" s="2">
        <f t="shared" si="366"/>
        <v>5000</v>
      </c>
      <c r="P1213" s="2">
        <f t="shared" si="373"/>
        <v>50000</v>
      </c>
      <c r="Q1213" s="2">
        <f t="shared" si="374"/>
        <v>1025000</v>
      </c>
      <c r="R1213" s="2" t="str">
        <f t="shared" si="375"/>
        <v>kai</v>
      </c>
      <c r="S1213" s="2" t="str">
        <f t="shared" si="376"/>
        <v>kai</v>
      </c>
      <c r="T1213" s="2" t="str">
        <f t="shared" si="377"/>
        <v>kai</v>
      </c>
      <c r="U1213" s="2">
        <f t="shared" si="378"/>
        <v>1025000</v>
      </c>
      <c r="V1213" s="2">
        <f t="shared" si="379"/>
        <v>1512</v>
      </c>
      <c r="W1213" s="2">
        <f t="shared" si="380"/>
        <v>164</v>
      </c>
      <c r="X1213" s="2" t="str">
        <f t="shared" si="381"/>
        <v/>
      </c>
      <c r="Y1213" s="6">
        <f t="shared" si="382"/>
        <v>1075000</v>
      </c>
      <c r="Z1213" s="6">
        <f t="shared" si="383"/>
        <v>0</v>
      </c>
      <c r="AA1213" s="4">
        <f>SUM(P1213:$P$1480)+$Z$25</f>
        <v>1105000</v>
      </c>
      <c r="AB1213" s="4">
        <f>SUM(V1213:$W$1480)</f>
        <v>127200.4</v>
      </c>
      <c r="AC1213" s="4">
        <f t="shared" si="384"/>
        <v>30000</v>
      </c>
    </row>
    <row r="1214" spans="1:29" x14ac:dyDescent="0.15">
      <c r="A1214" s="22">
        <v>5</v>
      </c>
      <c r="B1214" s="1">
        <v>41341</v>
      </c>
      <c r="C1214" s="3">
        <v>204</v>
      </c>
      <c r="D1214">
        <v>207</v>
      </c>
      <c r="E1214">
        <v>203</v>
      </c>
      <c r="F1214">
        <v>205</v>
      </c>
      <c r="G1214">
        <v>370447900</v>
      </c>
      <c r="H1214" s="2">
        <f t="shared" si="367"/>
        <v>75941819500</v>
      </c>
      <c r="I1214">
        <f t="shared" si="368"/>
        <v>2</v>
      </c>
      <c r="J1214" t="str">
        <f t="shared" si="369"/>
        <v/>
      </c>
      <c r="L1214">
        <f t="shared" si="370"/>
        <v>-2</v>
      </c>
      <c r="M1214">
        <f t="shared" si="371"/>
        <v>-2</v>
      </c>
      <c r="N1214">
        <f t="shared" si="372"/>
        <v>2</v>
      </c>
      <c r="O1214" s="2">
        <f t="shared" si="366"/>
        <v>5000</v>
      </c>
      <c r="P1214" s="2">
        <f t="shared" si="373"/>
        <v>-10000</v>
      </c>
      <c r="Q1214" s="2">
        <f t="shared" si="374"/>
        <v>1015000</v>
      </c>
      <c r="R1214" s="2" t="str">
        <f t="shared" si="375"/>
        <v>uri</v>
      </c>
      <c r="S1214" s="2" t="str">
        <f t="shared" si="376"/>
        <v>kai</v>
      </c>
      <c r="T1214" s="2" t="str">
        <f t="shared" si="377"/>
        <v>uri</v>
      </c>
      <c r="U1214" s="2">
        <f t="shared" si="378"/>
        <v>1015000</v>
      </c>
      <c r="V1214" s="2">
        <f t="shared" si="379"/>
        <v>1512</v>
      </c>
      <c r="W1214" s="2" t="str">
        <f t="shared" si="380"/>
        <v/>
      </c>
      <c r="X1214" s="2">
        <f t="shared" si="381"/>
        <v>162.4</v>
      </c>
      <c r="Y1214" s="6">
        <f t="shared" si="382"/>
        <v>1025000</v>
      </c>
      <c r="Z1214" s="6">
        <f t="shared" si="383"/>
        <v>0</v>
      </c>
      <c r="AA1214" s="4">
        <f>SUM(P1214:$P$1480)+$Z$25</f>
        <v>1055000</v>
      </c>
      <c r="AB1214" s="4">
        <f>SUM(V1214:$W$1480)</f>
        <v>125524.4</v>
      </c>
      <c r="AC1214" s="4">
        <f t="shared" si="384"/>
        <v>30000</v>
      </c>
    </row>
    <row r="1215" spans="1:29" x14ac:dyDescent="0.15">
      <c r="A1215" s="22">
        <v>5</v>
      </c>
      <c r="B1215" s="1">
        <v>41340</v>
      </c>
      <c r="C1215" s="3">
        <v>207</v>
      </c>
      <c r="D1215">
        <v>207</v>
      </c>
      <c r="E1215">
        <v>202</v>
      </c>
      <c r="F1215">
        <v>203</v>
      </c>
      <c r="G1215">
        <v>210166700</v>
      </c>
      <c r="H1215" s="2">
        <f t="shared" si="367"/>
        <v>42663840100</v>
      </c>
      <c r="I1215">
        <f t="shared" si="368"/>
        <v>-2</v>
      </c>
      <c r="J1215" t="str">
        <f t="shared" si="369"/>
        <v>高値割、安値割</v>
      </c>
      <c r="L1215">
        <f t="shared" si="370"/>
        <v>-2</v>
      </c>
      <c r="M1215">
        <f t="shared" si="371"/>
        <v>-2</v>
      </c>
      <c r="N1215">
        <f t="shared" si="372"/>
        <v>-2</v>
      </c>
      <c r="O1215" s="2">
        <f t="shared" si="366"/>
        <v>5000</v>
      </c>
      <c r="P1215" s="2">
        <f t="shared" si="373"/>
        <v>-10000</v>
      </c>
      <c r="Q1215" s="2">
        <f t="shared" si="374"/>
        <v>1025000</v>
      </c>
      <c r="R1215" s="2" t="str">
        <f t="shared" si="375"/>
        <v>kai</v>
      </c>
      <c r="S1215" s="2" t="str">
        <f t="shared" si="376"/>
        <v>kai</v>
      </c>
      <c r="T1215" s="2" t="str">
        <f t="shared" si="377"/>
        <v>kai</v>
      </c>
      <c r="U1215" s="2" t="str">
        <f t="shared" si="378"/>
        <v/>
      </c>
      <c r="V1215" s="2" t="str">
        <f t="shared" si="379"/>
        <v/>
      </c>
      <c r="W1215" s="2">
        <f t="shared" si="380"/>
        <v>82</v>
      </c>
      <c r="X1215" s="2" t="str">
        <f t="shared" si="381"/>
        <v/>
      </c>
      <c r="Y1215" s="6">
        <f t="shared" si="382"/>
        <v>1015000</v>
      </c>
      <c r="Z1215" s="6">
        <f t="shared" si="383"/>
        <v>0</v>
      </c>
      <c r="AA1215" s="4">
        <f>SUM(P1215:$P$1480)+$Z$25</f>
        <v>1065000</v>
      </c>
      <c r="AB1215" s="4">
        <f>SUM(V1215:$W$1480)</f>
        <v>124012.4</v>
      </c>
      <c r="AC1215" s="4">
        <f t="shared" si="384"/>
        <v>50000</v>
      </c>
    </row>
    <row r="1216" spans="1:29" x14ac:dyDescent="0.15">
      <c r="A1216" s="22">
        <v>5</v>
      </c>
      <c r="B1216" s="1">
        <v>41339</v>
      </c>
      <c r="C1216" s="3">
        <v>208</v>
      </c>
      <c r="D1216">
        <v>209</v>
      </c>
      <c r="E1216">
        <v>204</v>
      </c>
      <c r="F1216">
        <v>205</v>
      </c>
      <c r="G1216">
        <v>227255700</v>
      </c>
      <c r="H1216" s="2">
        <f t="shared" si="367"/>
        <v>46587418500</v>
      </c>
      <c r="I1216">
        <f t="shared" si="368"/>
        <v>0</v>
      </c>
      <c r="J1216" t="str">
        <f t="shared" si="369"/>
        <v/>
      </c>
      <c r="L1216">
        <f t="shared" si="370"/>
        <v>0</v>
      </c>
      <c r="M1216">
        <f t="shared" si="371"/>
        <v>0</v>
      </c>
      <c r="N1216">
        <f t="shared" si="372"/>
        <v>0</v>
      </c>
      <c r="O1216" s="2">
        <f t="shared" si="366"/>
        <v>5000</v>
      </c>
      <c r="P1216" s="2">
        <f t="shared" si="373"/>
        <v>0</v>
      </c>
      <c r="Q1216" s="2">
        <f t="shared" si="374"/>
        <v>1025000</v>
      </c>
      <c r="R1216" s="2" t="str">
        <f t="shared" si="375"/>
        <v>kai</v>
      </c>
      <c r="S1216" s="2" t="str">
        <f t="shared" si="376"/>
        <v>kai</v>
      </c>
      <c r="T1216" s="2" t="str">
        <f t="shared" si="377"/>
        <v>kai</v>
      </c>
      <c r="U1216" s="2" t="str">
        <f t="shared" si="378"/>
        <v/>
      </c>
      <c r="V1216" s="2" t="str">
        <f t="shared" si="379"/>
        <v/>
      </c>
      <c r="W1216" s="2">
        <f t="shared" si="380"/>
        <v>82</v>
      </c>
      <c r="X1216" s="2" t="str">
        <f t="shared" si="381"/>
        <v/>
      </c>
      <c r="Y1216" s="6">
        <f t="shared" si="382"/>
        <v>1025000</v>
      </c>
      <c r="Z1216" s="6">
        <f t="shared" si="383"/>
        <v>0</v>
      </c>
      <c r="AA1216" s="4">
        <f>SUM(P1216:$P$1480)+$Z$25</f>
        <v>1075000</v>
      </c>
      <c r="AB1216" s="4">
        <f>SUM(V1216:$W$1480)</f>
        <v>123930.4</v>
      </c>
      <c r="AC1216" s="4">
        <f t="shared" si="384"/>
        <v>50000</v>
      </c>
    </row>
    <row r="1217" spans="1:29" x14ac:dyDescent="0.15">
      <c r="A1217" s="22">
        <v>5</v>
      </c>
      <c r="B1217" s="1">
        <v>41338</v>
      </c>
      <c r="C1217" s="3">
        <v>208</v>
      </c>
      <c r="D1217">
        <v>210</v>
      </c>
      <c r="E1217">
        <v>204</v>
      </c>
      <c r="F1217">
        <v>205</v>
      </c>
      <c r="G1217">
        <v>316507500</v>
      </c>
      <c r="H1217" s="2">
        <f t="shared" si="367"/>
        <v>64884037500</v>
      </c>
      <c r="I1217">
        <f t="shared" si="368"/>
        <v>-1</v>
      </c>
      <c r="J1217" t="str">
        <f t="shared" si="369"/>
        <v/>
      </c>
      <c r="L1217">
        <f t="shared" si="370"/>
        <v>-1</v>
      </c>
      <c r="M1217">
        <f t="shared" si="371"/>
        <v>-1</v>
      </c>
      <c r="N1217">
        <f t="shared" si="372"/>
        <v>1</v>
      </c>
      <c r="O1217" s="2">
        <f t="shared" si="366"/>
        <v>5000</v>
      </c>
      <c r="P1217" s="2">
        <f t="shared" si="373"/>
        <v>-5000</v>
      </c>
      <c r="Q1217" s="2">
        <f t="shared" si="374"/>
        <v>1030000</v>
      </c>
      <c r="R1217" s="2" t="str">
        <f t="shared" si="375"/>
        <v>kai</v>
      </c>
      <c r="S1217" s="2" t="str">
        <f t="shared" si="376"/>
        <v>uri</v>
      </c>
      <c r="T1217" s="2" t="str">
        <f t="shared" si="377"/>
        <v>kai</v>
      </c>
      <c r="U1217" s="2" t="str">
        <f t="shared" si="378"/>
        <v/>
      </c>
      <c r="V1217" s="2" t="str">
        <f t="shared" si="379"/>
        <v/>
      </c>
      <c r="W1217" s="2">
        <f t="shared" si="380"/>
        <v>82.4</v>
      </c>
      <c r="X1217" s="2" t="str">
        <f t="shared" si="381"/>
        <v/>
      </c>
      <c r="Y1217" s="6">
        <f t="shared" si="382"/>
        <v>1025000</v>
      </c>
      <c r="Z1217" s="6">
        <f t="shared" si="383"/>
        <v>0</v>
      </c>
      <c r="AA1217" s="4">
        <f>SUM(P1217:$P$1480)+$Z$25</f>
        <v>1075000</v>
      </c>
      <c r="AB1217" s="4">
        <f>SUM(V1217:$W$1480)</f>
        <v>123848.4</v>
      </c>
      <c r="AC1217" s="4">
        <f t="shared" si="384"/>
        <v>50000</v>
      </c>
    </row>
    <row r="1218" spans="1:29" x14ac:dyDescent="0.15">
      <c r="A1218" s="22">
        <v>5</v>
      </c>
      <c r="B1218" s="1">
        <v>41337</v>
      </c>
      <c r="C1218" s="3">
        <v>205</v>
      </c>
      <c r="D1218">
        <v>208</v>
      </c>
      <c r="E1218">
        <v>205</v>
      </c>
      <c r="F1218">
        <v>206</v>
      </c>
      <c r="G1218">
        <v>270756600</v>
      </c>
      <c r="H1218" s="2">
        <f t="shared" si="367"/>
        <v>55775859600</v>
      </c>
      <c r="I1218">
        <f t="shared" si="368"/>
        <v>2</v>
      </c>
      <c r="J1218" t="str">
        <f t="shared" si="369"/>
        <v>高値超、安値超</v>
      </c>
      <c r="L1218">
        <f t="shared" si="370"/>
        <v>2</v>
      </c>
      <c r="M1218">
        <f t="shared" si="371"/>
        <v>2</v>
      </c>
      <c r="N1218">
        <f t="shared" si="372"/>
        <v>2</v>
      </c>
      <c r="O1218" s="2">
        <f t="shared" si="366"/>
        <v>5000</v>
      </c>
      <c r="P1218" s="2">
        <f t="shared" si="373"/>
        <v>10000</v>
      </c>
      <c r="Q1218" s="2">
        <f t="shared" si="374"/>
        <v>1020000</v>
      </c>
      <c r="R1218" s="2" t="str">
        <f t="shared" si="375"/>
        <v>kai</v>
      </c>
      <c r="S1218" s="2" t="str">
        <f t="shared" si="376"/>
        <v>kai</v>
      </c>
      <c r="T1218" s="2" t="str">
        <f t="shared" si="377"/>
        <v>kai</v>
      </c>
      <c r="U1218" s="2" t="str">
        <f t="shared" si="378"/>
        <v/>
      </c>
      <c r="V1218" s="2" t="str">
        <f t="shared" si="379"/>
        <v/>
      </c>
      <c r="W1218" s="2">
        <f t="shared" si="380"/>
        <v>81.599999999999994</v>
      </c>
      <c r="X1218" s="2" t="str">
        <f t="shared" si="381"/>
        <v/>
      </c>
      <c r="Y1218" s="6">
        <f t="shared" si="382"/>
        <v>1030000</v>
      </c>
      <c r="Z1218" s="6">
        <f t="shared" si="383"/>
        <v>0</v>
      </c>
      <c r="AA1218" s="4">
        <f>SUM(P1218:$P$1480)+$Z$25</f>
        <v>1080000</v>
      </c>
      <c r="AB1218" s="4">
        <f>SUM(V1218:$W$1480)</f>
        <v>123765.99999999997</v>
      </c>
      <c r="AC1218" s="4">
        <f t="shared" si="384"/>
        <v>50000</v>
      </c>
    </row>
    <row r="1219" spans="1:29" x14ac:dyDescent="0.15">
      <c r="A1219" s="22">
        <v>5</v>
      </c>
      <c r="B1219" s="1">
        <v>41334</v>
      </c>
      <c r="C1219" s="3">
        <v>202</v>
      </c>
      <c r="D1219">
        <v>204</v>
      </c>
      <c r="E1219">
        <v>201</v>
      </c>
      <c r="F1219">
        <v>204</v>
      </c>
      <c r="G1219">
        <v>202218900</v>
      </c>
      <c r="H1219" s="2">
        <f t="shared" si="367"/>
        <v>41252655600</v>
      </c>
      <c r="I1219">
        <f t="shared" si="368"/>
        <v>0</v>
      </c>
      <c r="J1219" t="str">
        <f t="shared" si="369"/>
        <v/>
      </c>
      <c r="L1219">
        <f t="shared" si="370"/>
        <v>0</v>
      </c>
      <c r="M1219">
        <f t="shared" si="371"/>
        <v>0</v>
      </c>
      <c r="N1219">
        <f t="shared" si="372"/>
        <v>0</v>
      </c>
      <c r="O1219" s="2">
        <f t="shared" si="366"/>
        <v>5000</v>
      </c>
      <c r="P1219" s="2">
        <f t="shared" si="373"/>
        <v>0</v>
      </c>
      <c r="Q1219" s="2">
        <f t="shared" si="374"/>
        <v>1020000</v>
      </c>
      <c r="R1219" s="2" t="str">
        <f t="shared" si="375"/>
        <v>kai</v>
      </c>
      <c r="S1219" s="2" t="str">
        <f t="shared" si="376"/>
        <v>kai</v>
      </c>
      <c r="T1219" s="2" t="str">
        <f t="shared" si="377"/>
        <v>kai</v>
      </c>
      <c r="U1219" s="2" t="str">
        <f t="shared" si="378"/>
        <v/>
      </c>
      <c r="V1219" s="2" t="str">
        <f t="shared" si="379"/>
        <v/>
      </c>
      <c r="W1219" s="2">
        <f t="shared" si="380"/>
        <v>81.599999999999994</v>
      </c>
      <c r="X1219" s="2" t="str">
        <f t="shared" si="381"/>
        <v/>
      </c>
      <c r="Y1219" s="6">
        <f t="shared" si="382"/>
        <v>1020000</v>
      </c>
      <c r="Z1219" s="6">
        <f t="shared" si="383"/>
        <v>0</v>
      </c>
      <c r="AA1219" s="4">
        <f>SUM(P1219:$P$1480)+$Z$25</f>
        <v>1070000</v>
      </c>
      <c r="AB1219" s="4">
        <f>SUM(V1219:$W$1480)</f>
        <v>123684.39999999998</v>
      </c>
      <c r="AC1219" s="4">
        <f t="shared" si="384"/>
        <v>50000</v>
      </c>
    </row>
    <row r="1220" spans="1:29" x14ac:dyDescent="0.15">
      <c r="A1220" s="22">
        <v>5</v>
      </c>
      <c r="B1220" s="1">
        <v>41333</v>
      </c>
      <c r="C1220" s="3">
        <v>203</v>
      </c>
      <c r="D1220">
        <v>204</v>
      </c>
      <c r="E1220">
        <v>201</v>
      </c>
      <c r="F1220">
        <v>204</v>
      </c>
      <c r="G1220">
        <v>261935800</v>
      </c>
      <c r="H1220" s="2">
        <f t="shared" si="367"/>
        <v>53434903200</v>
      </c>
      <c r="I1220">
        <f t="shared" si="368"/>
        <v>5</v>
      </c>
      <c r="J1220" t="str">
        <f t="shared" si="369"/>
        <v/>
      </c>
      <c r="L1220">
        <f t="shared" si="370"/>
        <v>5</v>
      </c>
      <c r="M1220">
        <f t="shared" si="371"/>
        <v>5</v>
      </c>
      <c r="N1220">
        <f t="shared" si="372"/>
        <v>5</v>
      </c>
      <c r="O1220" s="2">
        <f t="shared" si="366"/>
        <v>5000</v>
      </c>
      <c r="P1220" s="2">
        <f t="shared" si="373"/>
        <v>25000</v>
      </c>
      <c r="Q1220" s="2">
        <f t="shared" si="374"/>
        <v>995000</v>
      </c>
      <c r="R1220" s="2" t="str">
        <f t="shared" si="375"/>
        <v>kai</v>
      </c>
      <c r="S1220" s="2" t="str">
        <f t="shared" si="376"/>
        <v>kai</v>
      </c>
      <c r="T1220" s="2" t="str">
        <f t="shared" si="377"/>
        <v>kai</v>
      </c>
      <c r="U1220" s="2">
        <f t="shared" si="378"/>
        <v>995000</v>
      </c>
      <c r="V1220" s="2">
        <f t="shared" si="379"/>
        <v>1080</v>
      </c>
      <c r="W1220" s="2">
        <f t="shared" si="380"/>
        <v>159.19999999999999</v>
      </c>
      <c r="X1220" s="2" t="str">
        <f t="shared" si="381"/>
        <v/>
      </c>
      <c r="Y1220" s="6">
        <f t="shared" si="382"/>
        <v>1020000</v>
      </c>
      <c r="Z1220" s="6">
        <f t="shared" si="383"/>
        <v>0</v>
      </c>
      <c r="AA1220" s="4">
        <f>SUM(P1220:$P$1480)+$Z$25</f>
        <v>1070000</v>
      </c>
      <c r="AB1220" s="4">
        <f>SUM(V1220:$W$1480)</f>
        <v>123602.79999999999</v>
      </c>
      <c r="AC1220" s="4">
        <f t="shared" si="384"/>
        <v>50000</v>
      </c>
    </row>
    <row r="1221" spans="1:29" x14ac:dyDescent="0.15">
      <c r="A1221" s="22">
        <v>5</v>
      </c>
      <c r="B1221" s="1">
        <v>41332</v>
      </c>
      <c r="C1221" s="3">
        <v>205</v>
      </c>
      <c r="D1221">
        <v>205</v>
      </c>
      <c r="E1221">
        <v>199</v>
      </c>
      <c r="F1221">
        <v>199</v>
      </c>
      <c r="G1221">
        <v>197042000</v>
      </c>
      <c r="H1221" s="2">
        <f t="shared" si="367"/>
        <v>39211358000</v>
      </c>
      <c r="I1221">
        <f t="shared" si="368"/>
        <v>-4</v>
      </c>
      <c r="J1221" t="str">
        <f t="shared" si="369"/>
        <v/>
      </c>
      <c r="L1221">
        <f t="shared" si="370"/>
        <v>4</v>
      </c>
      <c r="M1221">
        <f t="shared" si="371"/>
        <v>4</v>
      </c>
      <c r="N1221">
        <f t="shared" si="372"/>
        <v>-4</v>
      </c>
      <c r="O1221" s="2">
        <f t="shared" si="366"/>
        <v>5000</v>
      </c>
      <c r="P1221" s="2">
        <f t="shared" si="373"/>
        <v>20000</v>
      </c>
      <c r="Q1221" s="2">
        <f t="shared" si="374"/>
        <v>1015000</v>
      </c>
      <c r="R1221" s="2" t="str">
        <f t="shared" si="375"/>
        <v>uri</v>
      </c>
      <c r="S1221" s="2" t="str">
        <f t="shared" si="376"/>
        <v>kai</v>
      </c>
      <c r="T1221" s="2" t="str">
        <f t="shared" si="377"/>
        <v>uri</v>
      </c>
      <c r="U1221" s="2">
        <f t="shared" si="378"/>
        <v>1015000</v>
      </c>
      <c r="V1221" s="2">
        <f t="shared" si="379"/>
        <v>1512</v>
      </c>
      <c r="W1221" s="2" t="str">
        <f t="shared" si="380"/>
        <v/>
      </c>
      <c r="X1221" s="2">
        <f t="shared" si="381"/>
        <v>162.4</v>
      </c>
      <c r="Y1221" s="6">
        <f t="shared" si="382"/>
        <v>995000</v>
      </c>
      <c r="Z1221" s="6">
        <f t="shared" si="383"/>
        <v>0</v>
      </c>
      <c r="AA1221" s="4">
        <f>SUM(P1221:$P$1480)+$Z$25</f>
        <v>1045000</v>
      </c>
      <c r="AB1221" s="4">
        <f>SUM(V1221:$W$1480)</f>
        <v>122363.59999999998</v>
      </c>
      <c r="AC1221" s="4">
        <f t="shared" si="384"/>
        <v>50000</v>
      </c>
    </row>
    <row r="1222" spans="1:29" x14ac:dyDescent="0.15">
      <c r="A1222" s="22">
        <v>5</v>
      </c>
      <c r="B1222" s="1">
        <v>41331</v>
      </c>
      <c r="C1222" s="3">
        <v>199</v>
      </c>
      <c r="D1222">
        <v>206</v>
      </c>
      <c r="E1222">
        <v>198</v>
      </c>
      <c r="F1222">
        <v>203</v>
      </c>
      <c r="G1222">
        <v>453225900</v>
      </c>
      <c r="H1222" s="2">
        <f t="shared" si="367"/>
        <v>92004857700</v>
      </c>
      <c r="I1222">
        <f t="shared" si="368"/>
        <v>-3</v>
      </c>
      <c r="J1222" t="str">
        <f t="shared" si="369"/>
        <v>高値割、安値割</v>
      </c>
      <c r="L1222">
        <f t="shared" si="370"/>
        <v>-3</v>
      </c>
      <c r="M1222">
        <f t="shared" si="371"/>
        <v>-3</v>
      </c>
      <c r="N1222">
        <f t="shared" si="372"/>
        <v>3</v>
      </c>
      <c r="O1222" s="2">
        <f t="shared" si="366"/>
        <v>5000</v>
      </c>
      <c r="P1222" s="2">
        <f t="shared" si="373"/>
        <v>-15000</v>
      </c>
      <c r="Q1222" s="2">
        <f t="shared" si="374"/>
        <v>1030000</v>
      </c>
      <c r="R1222" s="2" t="str">
        <f t="shared" si="375"/>
        <v>kai</v>
      </c>
      <c r="S1222" s="2" t="str">
        <f t="shared" si="376"/>
        <v>uri</v>
      </c>
      <c r="T1222" s="2" t="str">
        <f t="shared" si="377"/>
        <v>kai</v>
      </c>
      <c r="U1222" s="2">
        <f t="shared" si="378"/>
        <v>1030000</v>
      </c>
      <c r="V1222" s="2">
        <f t="shared" si="379"/>
        <v>1512</v>
      </c>
      <c r="W1222" s="2">
        <f t="shared" si="380"/>
        <v>164.8</v>
      </c>
      <c r="X1222" s="2" t="str">
        <f t="shared" si="381"/>
        <v/>
      </c>
      <c r="Y1222" s="6">
        <f t="shared" si="382"/>
        <v>1015000</v>
      </c>
      <c r="Z1222" s="6">
        <f t="shared" si="383"/>
        <v>0</v>
      </c>
      <c r="AA1222" s="4">
        <f>SUM(P1222:$P$1480)+$Z$25</f>
        <v>1025000</v>
      </c>
      <c r="AB1222" s="4">
        <f>SUM(V1222:$W$1480)</f>
        <v>120851.59999999999</v>
      </c>
      <c r="AC1222" s="4">
        <f t="shared" si="384"/>
        <v>10000</v>
      </c>
    </row>
    <row r="1223" spans="1:29" x14ac:dyDescent="0.15">
      <c r="A1223" s="22">
        <v>5</v>
      </c>
      <c r="B1223" s="1">
        <v>41330</v>
      </c>
      <c r="C1223" s="3">
        <v>208</v>
      </c>
      <c r="D1223">
        <v>209</v>
      </c>
      <c r="E1223">
        <v>205</v>
      </c>
      <c r="F1223">
        <v>206</v>
      </c>
      <c r="G1223">
        <v>310492800</v>
      </c>
      <c r="H1223" s="2">
        <f t="shared" si="367"/>
        <v>63961516800</v>
      </c>
      <c r="I1223">
        <f t="shared" si="368"/>
        <v>4</v>
      </c>
      <c r="J1223" t="str">
        <f t="shared" si="369"/>
        <v>高値超、安値超</v>
      </c>
      <c r="L1223">
        <f t="shared" si="370"/>
        <v>-4</v>
      </c>
      <c r="M1223">
        <f t="shared" si="371"/>
        <v>-4</v>
      </c>
      <c r="N1223">
        <f t="shared" si="372"/>
        <v>4</v>
      </c>
      <c r="O1223" s="2">
        <f t="shared" si="366"/>
        <v>5000</v>
      </c>
      <c r="P1223" s="2">
        <f t="shared" si="373"/>
        <v>-20000</v>
      </c>
      <c r="Q1223" s="2">
        <f t="shared" si="374"/>
        <v>1010000</v>
      </c>
      <c r="R1223" s="2" t="str">
        <f t="shared" si="375"/>
        <v>uri</v>
      </c>
      <c r="S1223" s="2" t="str">
        <f t="shared" si="376"/>
        <v>kai</v>
      </c>
      <c r="T1223" s="2" t="str">
        <f t="shared" si="377"/>
        <v>uri</v>
      </c>
      <c r="U1223" s="2" t="str">
        <f t="shared" si="378"/>
        <v/>
      </c>
      <c r="V1223" s="2" t="str">
        <f t="shared" si="379"/>
        <v/>
      </c>
      <c r="W1223" s="2" t="str">
        <f t="shared" si="380"/>
        <v/>
      </c>
      <c r="X1223" s="2">
        <f t="shared" si="381"/>
        <v>80.8</v>
      </c>
      <c r="Y1223" s="6">
        <f t="shared" si="382"/>
        <v>1030000</v>
      </c>
      <c r="Z1223" s="6">
        <f t="shared" si="383"/>
        <v>0</v>
      </c>
      <c r="AA1223" s="4">
        <f>SUM(P1223:$P$1480)+$Z$25</f>
        <v>1040000</v>
      </c>
      <c r="AB1223" s="4">
        <f>SUM(V1223:$W$1480)</f>
        <v>119174.79999999999</v>
      </c>
      <c r="AC1223" s="4">
        <f t="shared" si="384"/>
        <v>10000</v>
      </c>
    </row>
    <row r="1224" spans="1:29" x14ac:dyDescent="0.15">
      <c r="A1224" s="22">
        <v>5</v>
      </c>
      <c r="B1224" s="1">
        <v>41327</v>
      </c>
      <c r="C1224" s="3">
        <v>196</v>
      </c>
      <c r="D1224">
        <v>203</v>
      </c>
      <c r="E1224">
        <v>194</v>
      </c>
      <c r="F1224">
        <v>202</v>
      </c>
      <c r="G1224">
        <v>416784800</v>
      </c>
      <c r="H1224" s="2">
        <f t="shared" si="367"/>
        <v>84190529600</v>
      </c>
      <c r="I1224">
        <f t="shared" si="368"/>
        <v>1</v>
      </c>
      <c r="J1224" t="str">
        <f t="shared" si="369"/>
        <v>高値割、安値割</v>
      </c>
      <c r="L1224">
        <f t="shared" si="370"/>
        <v>-1</v>
      </c>
      <c r="M1224">
        <f t="shared" si="371"/>
        <v>-1</v>
      </c>
      <c r="N1224">
        <f t="shared" si="372"/>
        <v>1</v>
      </c>
      <c r="O1224" s="2">
        <f t="shared" si="366"/>
        <v>5000</v>
      </c>
      <c r="P1224" s="2">
        <f t="shared" si="373"/>
        <v>-5000</v>
      </c>
      <c r="Q1224" s="2">
        <f t="shared" si="374"/>
        <v>1005000</v>
      </c>
      <c r="R1224" s="2" t="str">
        <f t="shared" si="375"/>
        <v>uri</v>
      </c>
      <c r="S1224" s="2" t="str">
        <f t="shared" si="376"/>
        <v>kai</v>
      </c>
      <c r="T1224" s="2" t="str">
        <f t="shared" si="377"/>
        <v>uri</v>
      </c>
      <c r="U1224" s="2">
        <f t="shared" si="378"/>
        <v>1005000</v>
      </c>
      <c r="V1224" s="2">
        <f t="shared" si="379"/>
        <v>1512</v>
      </c>
      <c r="W1224" s="2" t="str">
        <f t="shared" si="380"/>
        <v/>
      </c>
      <c r="X1224" s="2">
        <f t="shared" si="381"/>
        <v>160.80000000000001</v>
      </c>
      <c r="Y1224" s="6">
        <f t="shared" si="382"/>
        <v>1010000</v>
      </c>
      <c r="Z1224" s="6">
        <f t="shared" si="383"/>
        <v>0</v>
      </c>
      <c r="AA1224" s="4">
        <f>SUM(P1224:$P$1480)+$Z$25</f>
        <v>1060000</v>
      </c>
      <c r="AB1224" s="4">
        <f>SUM(V1224:$W$1480)</f>
        <v>119174.79999999999</v>
      </c>
      <c r="AC1224" s="4">
        <f t="shared" si="384"/>
        <v>50000</v>
      </c>
    </row>
    <row r="1225" spans="1:29" x14ac:dyDescent="0.15">
      <c r="A1225" s="22">
        <v>5</v>
      </c>
      <c r="B1225" s="1">
        <v>41326</v>
      </c>
      <c r="C1225" s="3">
        <v>203</v>
      </c>
      <c r="D1225">
        <v>204</v>
      </c>
      <c r="E1225">
        <v>200</v>
      </c>
      <c r="F1225">
        <v>201</v>
      </c>
      <c r="G1225">
        <v>264599500</v>
      </c>
      <c r="H1225" s="2">
        <f t="shared" si="367"/>
        <v>53184499500</v>
      </c>
      <c r="I1225">
        <f t="shared" si="368"/>
        <v>-4</v>
      </c>
      <c r="J1225" t="str">
        <f t="shared" si="369"/>
        <v>高値割、安値割</v>
      </c>
      <c r="L1225">
        <f t="shared" si="370"/>
        <v>-4</v>
      </c>
      <c r="M1225">
        <f t="shared" si="371"/>
        <v>-4</v>
      </c>
      <c r="N1225">
        <f t="shared" si="372"/>
        <v>4</v>
      </c>
      <c r="O1225" s="2">
        <f t="shared" si="366"/>
        <v>5000</v>
      </c>
      <c r="P1225" s="2">
        <f t="shared" si="373"/>
        <v>-20000</v>
      </c>
      <c r="Q1225" s="2">
        <f t="shared" si="374"/>
        <v>1025000</v>
      </c>
      <c r="R1225" s="2" t="str">
        <f t="shared" si="375"/>
        <v>kai</v>
      </c>
      <c r="S1225" s="2" t="str">
        <f t="shared" si="376"/>
        <v>uri</v>
      </c>
      <c r="T1225" s="2" t="str">
        <f t="shared" si="377"/>
        <v>kai</v>
      </c>
      <c r="U1225" s="2" t="str">
        <f t="shared" si="378"/>
        <v/>
      </c>
      <c r="V1225" s="2" t="str">
        <f t="shared" si="379"/>
        <v/>
      </c>
      <c r="W1225" s="2">
        <f t="shared" si="380"/>
        <v>82</v>
      </c>
      <c r="X1225" s="2" t="str">
        <f t="shared" si="381"/>
        <v/>
      </c>
      <c r="Y1225" s="6">
        <f t="shared" si="382"/>
        <v>1005000</v>
      </c>
      <c r="Z1225" s="6">
        <f t="shared" si="383"/>
        <v>0</v>
      </c>
      <c r="AA1225" s="4">
        <f>SUM(P1225:$P$1480)+$Z$25</f>
        <v>1065000</v>
      </c>
      <c r="AB1225" s="4">
        <f>SUM(V1225:$W$1480)</f>
        <v>117662.79999999999</v>
      </c>
      <c r="AC1225" s="4">
        <f t="shared" si="384"/>
        <v>60000</v>
      </c>
    </row>
    <row r="1226" spans="1:29" x14ac:dyDescent="0.15">
      <c r="A1226" s="22">
        <v>5</v>
      </c>
      <c r="B1226" s="1">
        <v>41325</v>
      </c>
      <c r="C1226" s="3">
        <v>207</v>
      </c>
      <c r="D1226">
        <v>208</v>
      </c>
      <c r="E1226">
        <v>204</v>
      </c>
      <c r="F1226">
        <v>205</v>
      </c>
      <c r="G1226">
        <v>264147500</v>
      </c>
      <c r="H1226" s="2">
        <f t="shared" si="367"/>
        <v>54150237500</v>
      </c>
      <c r="I1226">
        <f t="shared" si="368"/>
        <v>1</v>
      </c>
      <c r="J1226" t="str">
        <f t="shared" si="369"/>
        <v>高値超、安値超</v>
      </c>
      <c r="L1226">
        <f t="shared" si="370"/>
        <v>1</v>
      </c>
      <c r="M1226">
        <f t="shared" si="371"/>
        <v>1</v>
      </c>
      <c r="N1226">
        <f t="shared" si="372"/>
        <v>1</v>
      </c>
      <c r="O1226" s="2">
        <f t="shared" si="366"/>
        <v>5000</v>
      </c>
      <c r="P1226" s="2">
        <f t="shared" si="373"/>
        <v>5000</v>
      </c>
      <c r="Q1226" s="2">
        <f t="shared" si="374"/>
        <v>1020000</v>
      </c>
      <c r="R1226" s="2" t="str">
        <f t="shared" si="375"/>
        <v>kai</v>
      </c>
      <c r="S1226" s="2" t="str">
        <f t="shared" si="376"/>
        <v>kai</v>
      </c>
      <c r="T1226" s="2" t="str">
        <f t="shared" si="377"/>
        <v>kai</v>
      </c>
      <c r="U1226" s="2" t="str">
        <f t="shared" si="378"/>
        <v/>
      </c>
      <c r="V1226" s="2" t="str">
        <f t="shared" si="379"/>
        <v/>
      </c>
      <c r="W1226" s="2">
        <f t="shared" si="380"/>
        <v>81.599999999999994</v>
      </c>
      <c r="X1226" s="2" t="str">
        <f t="shared" si="381"/>
        <v/>
      </c>
      <c r="Y1226" s="6">
        <f t="shared" si="382"/>
        <v>1025000</v>
      </c>
      <c r="Z1226" s="6">
        <f t="shared" si="383"/>
        <v>0</v>
      </c>
      <c r="AA1226" s="4">
        <f>SUM(P1226:$P$1480)+$Z$25</f>
        <v>1085000</v>
      </c>
      <c r="AB1226" s="4">
        <f>SUM(V1226:$W$1480)</f>
        <v>117580.79999999999</v>
      </c>
      <c r="AC1226" s="4">
        <f t="shared" si="384"/>
        <v>60000</v>
      </c>
    </row>
    <row r="1227" spans="1:29" x14ac:dyDescent="0.15">
      <c r="A1227" s="22">
        <v>5</v>
      </c>
      <c r="B1227" s="1">
        <v>41324</v>
      </c>
      <c r="C1227" s="3">
        <v>203</v>
      </c>
      <c r="D1227">
        <v>206</v>
      </c>
      <c r="E1227">
        <v>202</v>
      </c>
      <c r="F1227">
        <v>204</v>
      </c>
      <c r="G1227">
        <v>313485800</v>
      </c>
      <c r="H1227" s="2">
        <f t="shared" si="367"/>
        <v>63951103200</v>
      </c>
      <c r="I1227">
        <f t="shared" si="368"/>
        <v>0</v>
      </c>
      <c r="J1227" t="str">
        <f t="shared" si="369"/>
        <v/>
      </c>
      <c r="L1227">
        <f t="shared" si="370"/>
        <v>0</v>
      </c>
      <c r="M1227">
        <f t="shared" si="371"/>
        <v>0</v>
      </c>
      <c r="N1227">
        <f t="shared" si="372"/>
        <v>0</v>
      </c>
      <c r="O1227" s="2">
        <f t="shared" si="366"/>
        <v>5000</v>
      </c>
      <c r="P1227" s="2">
        <f t="shared" si="373"/>
        <v>0</v>
      </c>
      <c r="Q1227" s="2">
        <f t="shared" si="374"/>
        <v>1020000</v>
      </c>
      <c r="R1227" s="2" t="str">
        <f t="shared" si="375"/>
        <v>kai</v>
      </c>
      <c r="S1227" s="2" t="str">
        <f t="shared" si="376"/>
        <v>uri</v>
      </c>
      <c r="T1227" s="2" t="str">
        <f t="shared" si="377"/>
        <v>kai</v>
      </c>
      <c r="U1227" s="2">
        <f t="shared" si="378"/>
        <v>1020000</v>
      </c>
      <c r="V1227" s="2">
        <f t="shared" si="379"/>
        <v>1512</v>
      </c>
      <c r="W1227" s="2">
        <f t="shared" si="380"/>
        <v>163.19999999999999</v>
      </c>
      <c r="X1227" s="2" t="str">
        <f t="shared" si="381"/>
        <v/>
      </c>
      <c r="Y1227" s="6">
        <f t="shared" si="382"/>
        <v>1020000</v>
      </c>
      <c r="Z1227" s="6">
        <f t="shared" si="383"/>
        <v>0</v>
      </c>
      <c r="AA1227" s="4">
        <f>SUM(P1227:$P$1480)+$Z$25</f>
        <v>1080000</v>
      </c>
      <c r="AB1227" s="4">
        <f>SUM(V1227:$W$1480)</f>
        <v>117499.19999999998</v>
      </c>
      <c r="AC1227" s="4">
        <f t="shared" si="384"/>
        <v>60000</v>
      </c>
    </row>
    <row r="1228" spans="1:29" x14ac:dyDescent="0.15">
      <c r="A1228" s="22">
        <v>5</v>
      </c>
      <c r="B1228" s="1">
        <v>41323</v>
      </c>
      <c r="C1228" s="3">
        <v>201</v>
      </c>
      <c r="D1228">
        <v>206</v>
      </c>
      <c r="E1228">
        <v>200</v>
      </c>
      <c r="F1228">
        <v>204</v>
      </c>
      <c r="G1228">
        <v>487858200</v>
      </c>
      <c r="H1228" s="2">
        <f t="shared" si="367"/>
        <v>99523072800</v>
      </c>
      <c r="I1228">
        <f t="shared" si="368"/>
        <v>8</v>
      </c>
      <c r="J1228" t="str">
        <f t="shared" si="369"/>
        <v>高値超、安値超</v>
      </c>
      <c r="L1228">
        <f t="shared" si="370"/>
        <v>-8</v>
      </c>
      <c r="M1228">
        <f t="shared" si="371"/>
        <v>-8</v>
      </c>
      <c r="N1228">
        <f t="shared" si="372"/>
        <v>8</v>
      </c>
      <c r="O1228" s="2">
        <f t="shared" si="366"/>
        <v>5000</v>
      </c>
      <c r="P1228" s="2">
        <f t="shared" si="373"/>
        <v>-40000</v>
      </c>
      <c r="Q1228" s="2">
        <f t="shared" si="374"/>
        <v>980000</v>
      </c>
      <c r="R1228" s="2" t="str">
        <f t="shared" si="375"/>
        <v>uri</v>
      </c>
      <c r="S1228" s="2" t="str">
        <f t="shared" si="376"/>
        <v>kai</v>
      </c>
      <c r="T1228" s="2" t="str">
        <f t="shared" si="377"/>
        <v>uri</v>
      </c>
      <c r="U1228" s="2" t="str">
        <f t="shared" si="378"/>
        <v/>
      </c>
      <c r="V1228" s="2" t="str">
        <f t="shared" si="379"/>
        <v/>
      </c>
      <c r="W1228" s="2" t="str">
        <f t="shared" si="380"/>
        <v/>
      </c>
      <c r="X1228" s="2">
        <f t="shared" si="381"/>
        <v>78.400000000000006</v>
      </c>
      <c r="Y1228" s="6">
        <f t="shared" si="382"/>
        <v>1020000</v>
      </c>
      <c r="Z1228" s="6">
        <f t="shared" si="383"/>
        <v>0</v>
      </c>
      <c r="AA1228" s="4">
        <f>SUM(P1228:$P$1480)+$Z$25</f>
        <v>1080000</v>
      </c>
      <c r="AB1228" s="4">
        <f>SUM(V1228:$W$1480)</f>
        <v>115824</v>
      </c>
      <c r="AC1228" s="4">
        <f t="shared" si="384"/>
        <v>60000</v>
      </c>
    </row>
    <row r="1229" spans="1:29" x14ac:dyDescent="0.15">
      <c r="A1229" s="22">
        <v>5</v>
      </c>
      <c r="B1229" s="1">
        <v>41320</v>
      </c>
      <c r="C1229" s="3">
        <v>201</v>
      </c>
      <c r="D1229">
        <v>204</v>
      </c>
      <c r="E1229">
        <v>189</v>
      </c>
      <c r="F1229">
        <v>196</v>
      </c>
      <c r="G1229">
        <v>935415700</v>
      </c>
      <c r="H1229" s="2">
        <f t="shared" si="367"/>
        <v>183341477200</v>
      </c>
      <c r="I1229">
        <f t="shared" si="368"/>
        <v>-12</v>
      </c>
      <c r="J1229" t="str">
        <f t="shared" si="369"/>
        <v>高値割、安値割</v>
      </c>
      <c r="L1229">
        <f t="shared" si="370"/>
        <v>12</v>
      </c>
      <c r="M1229">
        <f t="shared" si="371"/>
        <v>12</v>
      </c>
      <c r="N1229">
        <f t="shared" si="372"/>
        <v>-12</v>
      </c>
      <c r="O1229" s="2">
        <f t="shared" si="366"/>
        <v>5000</v>
      </c>
      <c r="P1229" s="2">
        <f t="shared" si="373"/>
        <v>60000</v>
      </c>
      <c r="Q1229" s="2">
        <f t="shared" si="374"/>
        <v>1040000</v>
      </c>
      <c r="R1229" s="2" t="str">
        <f t="shared" si="375"/>
        <v>uri</v>
      </c>
      <c r="S1229" s="2" t="str">
        <f t="shared" si="376"/>
        <v>kai</v>
      </c>
      <c r="T1229" s="2" t="str">
        <f t="shared" si="377"/>
        <v>uri</v>
      </c>
      <c r="U1229" s="2">
        <f t="shared" si="378"/>
        <v>1040000</v>
      </c>
      <c r="V1229" s="2">
        <f t="shared" si="379"/>
        <v>1512</v>
      </c>
      <c r="W1229" s="2" t="str">
        <f t="shared" si="380"/>
        <v/>
      </c>
      <c r="X1229" s="2">
        <f t="shared" si="381"/>
        <v>166.4</v>
      </c>
      <c r="Y1229" s="6">
        <f t="shared" si="382"/>
        <v>980000</v>
      </c>
      <c r="Z1229" s="6">
        <f t="shared" si="383"/>
        <v>0</v>
      </c>
      <c r="AA1229" s="4">
        <f>SUM(P1229:$P$1480)+$Z$25</f>
        <v>1120000</v>
      </c>
      <c r="AB1229" s="4">
        <f>SUM(V1229:$W$1480)</f>
        <v>115824</v>
      </c>
      <c r="AC1229" s="4">
        <f t="shared" si="384"/>
        <v>140000</v>
      </c>
    </row>
    <row r="1230" spans="1:29" x14ac:dyDescent="0.15">
      <c r="A1230" s="22">
        <v>5</v>
      </c>
      <c r="B1230" s="1">
        <v>41319</v>
      </c>
      <c r="C1230" s="3">
        <v>212</v>
      </c>
      <c r="D1230">
        <v>214</v>
      </c>
      <c r="E1230">
        <v>205</v>
      </c>
      <c r="F1230">
        <v>208</v>
      </c>
      <c r="G1230">
        <v>558381200</v>
      </c>
      <c r="H1230" s="2">
        <f t="shared" si="367"/>
        <v>116143289600</v>
      </c>
      <c r="I1230">
        <f t="shared" si="368"/>
        <v>-4</v>
      </c>
      <c r="J1230" t="str">
        <f t="shared" si="369"/>
        <v>高値割、安値割</v>
      </c>
      <c r="L1230">
        <f t="shared" si="370"/>
        <v>-4</v>
      </c>
      <c r="M1230">
        <f t="shared" si="371"/>
        <v>-4</v>
      </c>
      <c r="N1230">
        <f t="shared" si="372"/>
        <v>-4</v>
      </c>
      <c r="O1230" s="2">
        <f t="shared" si="366"/>
        <v>5000</v>
      </c>
      <c r="P1230" s="2">
        <f t="shared" si="373"/>
        <v>-20000</v>
      </c>
      <c r="Q1230" s="2">
        <f t="shared" si="374"/>
        <v>1060000</v>
      </c>
      <c r="R1230" s="2" t="str">
        <f t="shared" si="375"/>
        <v>kai</v>
      </c>
      <c r="S1230" s="2" t="str">
        <f t="shared" si="376"/>
        <v>kai</v>
      </c>
      <c r="T1230" s="2" t="str">
        <f t="shared" si="377"/>
        <v>kai</v>
      </c>
      <c r="U1230" s="2" t="str">
        <f t="shared" si="378"/>
        <v/>
      </c>
      <c r="V1230" s="2" t="str">
        <f t="shared" si="379"/>
        <v/>
      </c>
      <c r="W1230" s="2">
        <f t="shared" si="380"/>
        <v>84.8</v>
      </c>
      <c r="X1230" s="2" t="str">
        <f t="shared" si="381"/>
        <v/>
      </c>
      <c r="Y1230" s="6">
        <f t="shared" si="382"/>
        <v>1040000</v>
      </c>
      <c r="Z1230" s="6">
        <f t="shared" si="383"/>
        <v>0</v>
      </c>
      <c r="AA1230" s="4">
        <f>SUM(P1230:$P$1480)+$Z$25</f>
        <v>1060000</v>
      </c>
      <c r="AB1230" s="4">
        <f>SUM(V1230:$W$1480)</f>
        <v>114311.99999999996</v>
      </c>
      <c r="AC1230" s="4">
        <f t="shared" si="384"/>
        <v>20000</v>
      </c>
    </row>
    <row r="1231" spans="1:29" x14ac:dyDescent="0.15">
      <c r="A1231" s="22">
        <v>5</v>
      </c>
      <c r="B1231" s="1">
        <v>41318</v>
      </c>
      <c r="C1231" s="3">
        <v>218</v>
      </c>
      <c r="D1231">
        <v>219</v>
      </c>
      <c r="E1231">
        <v>211</v>
      </c>
      <c r="F1231">
        <v>212</v>
      </c>
      <c r="G1231">
        <v>441595300</v>
      </c>
      <c r="H1231" s="2">
        <f t="shared" si="367"/>
        <v>93618203600</v>
      </c>
      <c r="I1231">
        <f t="shared" si="368"/>
        <v>-5</v>
      </c>
      <c r="J1231" t="str">
        <f t="shared" si="369"/>
        <v/>
      </c>
      <c r="L1231">
        <f t="shared" si="370"/>
        <v>-5</v>
      </c>
      <c r="M1231">
        <f t="shared" si="371"/>
        <v>-5</v>
      </c>
      <c r="N1231">
        <f t="shared" si="372"/>
        <v>5</v>
      </c>
      <c r="O1231" s="2">
        <f t="shared" si="366"/>
        <v>5000</v>
      </c>
      <c r="P1231" s="2">
        <f t="shared" si="373"/>
        <v>-25000</v>
      </c>
      <c r="Q1231" s="2">
        <f t="shared" si="374"/>
        <v>1085000</v>
      </c>
      <c r="R1231" s="2" t="str">
        <f t="shared" si="375"/>
        <v>kai</v>
      </c>
      <c r="S1231" s="2" t="str">
        <f t="shared" si="376"/>
        <v>uri</v>
      </c>
      <c r="T1231" s="2" t="str">
        <f t="shared" si="377"/>
        <v>kai</v>
      </c>
      <c r="U1231" s="2" t="str">
        <f t="shared" si="378"/>
        <v/>
      </c>
      <c r="V1231" s="2" t="str">
        <f t="shared" si="379"/>
        <v/>
      </c>
      <c r="W1231" s="2">
        <f t="shared" si="380"/>
        <v>86.8</v>
      </c>
      <c r="X1231" s="2" t="str">
        <f t="shared" si="381"/>
        <v/>
      </c>
      <c r="Y1231" s="6">
        <f t="shared" si="382"/>
        <v>1060000</v>
      </c>
      <c r="Z1231" s="6">
        <f t="shared" si="383"/>
        <v>0</v>
      </c>
      <c r="AA1231" s="4">
        <f>SUM(P1231:$P$1480)+$Z$25</f>
        <v>1080000</v>
      </c>
      <c r="AB1231" s="4">
        <f>SUM(V1231:$W$1480)</f>
        <v>114227.19999999995</v>
      </c>
      <c r="AC1231" s="4">
        <f t="shared" si="384"/>
        <v>20000</v>
      </c>
    </row>
    <row r="1232" spans="1:29" x14ac:dyDescent="0.15">
      <c r="A1232" s="22">
        <v>5</v>
      </c>
      <c r="B1232" s="1">
        <v>41317</v>
      </c>
      <c r="C1232" s="3">
        <v>214</v>
      </c>
      <c r="D1232">
        <v>219</v>
      </c>
      <c r="E1232">
        <v>213</v>
      </c>
      <c r="F1232">
        <v>217</v>
      </c>
      <c r="G1232">
        <v>487638800</v>
      </c>
      <c r="H1232" s="2">
        <f t="shared" si="367"/>
        <v>105817619600</v>
      </c>
      <c r="I1232">
        <f t="shared" si="368"/>
        <v>10</v>
      </c>
      <c r="J1232" t="str">
        <f t="shared" si="369"/>
        <v>高値超、安値超</v>
      </c>
      <c r="L1232">
        <f t="shared" si="370"/>
        <v>10</v>
      </c>
      <c r="M1232">
        <f t="shared" si="371"/>
        <v>10</v>
      </c>
      <c r="N1232">
        <f t="shared" si="372"/>
        <v>-10</v>
      </c>
      <c r="O1232" s="2">
        <f t="shared" si="366"/>
        <v>5000</v>
      </c>
      <c r="P1232" s="2">
        <f t="shared" si="373"/>
        <v>50000</v>
      </c>
      <c r="Q1232" s="2">
        <f t="shared" si="374"/>
        <v>1035000</v>
      </c>
      <c r="R1232" s="2" t="str">
        <f t="shared" si="375"/>
        <v>kai</v>
      </c>
      <c r="S1232" s="2" t="str">
        <f t="shared" si="376"/>
        <v>uri</v>
      </c>
      <c r="T1232" s="2" t="str">
        <f t="shared" si="377"/>
        <v>kai</v>
      </c>
      <c r="U1232" s="2" t="str">
        <f t="shared" si="378"/>
        <v/>
      </c>
      <c r="V1232" s="2" t="str">
        <f t="shared" si="379"/>
        <v/>
      </c>
      <c r="W1232" s="2">
        <f t="shared" si="380"/>
        <v>82.8</v>
      </c>
      <c r="X1232" s="2" t="str">
        <f t="shared" si="381"/>
        <v/>
      </c>
      <c r="Y1232" s="6">
        <f t="shared" si="382"/>
        <v>1085000</v>
      </c>
      <c r="Z1232" s="6">
        <f t="shared" si="383"/>
        <v>0</v>
      </c>
      <c r="AA1232" s="4">
        <f>SUM(P1232:$P$1480)+$Z$25</f>
        <v>1105000</v>
      </c>
      <c r="AB1232" s="4">
        <f>SUM(V1232:$W$1480)</f>
        <v>114140.39999999997</v>
      </c>
      <c r="AC1232" s="4">
        <f t="shared" si="384"/>
        <v>20000</v>
      </c>
    </row>
    <row r="1233" spans="1:29" x14ac:dyDescent="0.15">
      <c r="A1233" s="22">
        <v>5</v>
      </c>
      <c r="B1233" s="1">
        <v>41313</v>
      </c>
      <c r="C1233" s="3">
        <v>208</v>
      </c>
      <c r="D1233">
        <v>211</v>
      </c>
      <c r="E1233">
        <v>205</v>
      </c>
      <c r="F1233">
        <v>207</v>
      </c>
      <c r="G1233">
        <v>414488800</v>
      </c>
      <c r="H1233" s="2">
        <f t="shared" si="367"/>
        <v>85799181600</v>
      </c>
      <c r="I1233">
        <f t="shared" si="368"/>
        <v>-2</v>
      </c>
      <c r="J1233" t="str">
        <f t="shared" si="369"/>
        <v>高値超、安値超</v>
      </c>
      <c r="L1233">
        <f t="shared" si="370"/>
        <v>-2</v>
      </c>
      <c r="M1233">
        <f t="shared" si="371"/>
        <v>-2</v>
      </c>
      <c r="N1233">
        <f t="shared" si="372"/>
        <v>2</v>
      </c>
      <c r="O1233" s="2">
        <f t="shared" si="366"/>
        <v>5000</v>
      </c>
      <c r="P1233" s="2">
        <f t="shared" si="373"/>
        <v>-10000</v>
      </c>
      <c r="Q1233" s="2">
        <f t="shared" si="374"/>
        <v>1045000</v>
      </c>
      <c r="R1233" s="2" t="str">
        <f t="shared" si="375"/>
        <v>kai</v>
      </c>
      <c r="S1233" s="2" t="str">
        <f t="shared" si="376"/>
        <v>uri</v>
      </c>
      <c r="T1233" s="2" t="str">
        <f t="shared" si="377"/>
        <v>kai</v>
      </c>
      <c r="U1233" s="2" t="str">
        <f t="shared" si="378"/>
        <v/>
      </c>
      <c r="V1233" s="2" t="str">
        <f t="shared" si="379"/>
        <v/>
      </c>
      <c r="W1233" s="2">
        <f t="shared" si="380"/>
        <v>83.6</v>
      </c>
      <c r="X1233" s="2" t="str">
        <f t="shared" si="381"/>
        <v/>
      </c>
      <c r="Y1233" s="6">
        <f t="shared" si="382"/>
        <v>1035000</v>
      </c>
      <c r="Z1233" s="6">
        <f t="shared" si="383"/>
        <v>0</v>
      </c>
      <c r="AA1233" s="4">
        <f>SUM(P1233:$P$1480)+$Z$25</f>
        <v>1055000</v>
      </c>
      <c r="AB1233" s="4">
        <f>SUM(V1233:$W$1480)</f>
        <v>114057.59999999996</v>
      </c>
      <c r="AC1233" s="4">
        <f t="shared" si="384"/>
        <v>20000</v>
      </c>
    </row>
    <row r="1234" spans="1:29" x14ac:dyDescent="0.15">
      <c r="A1234" s="22">
        <v>5</v>
      </c>
      <c r="B1234" s="1">
        <v>41312</v>
      </c>
      <c r="C1234" s="3">
        <v>201</v>
      </c>
      <c r="D1234">
        <v>209</v>
      </c>
      <c r="E1234">
        <v>200</v>
      </c>
      <c r="F1234">
        <v>209</v>
      </c>
      <c r="G1234">
        <v>659551900</v>
      </c>
      <c r="H1234" s="2">
        <f t="shared" si="367"/>
        <v>137846347100</v>
      </c>
      <c r="I1234">
        <f t="shared" si="368"/>
        <v>7</v>
      </c>
      <c r="J1234" t="str">
        <f t="shared" si="369"/>
        <v>高値超、安値超</v>
      </c>
      <c r="L1234">
        <f t="shared" si="370"/>
        <v>7</v>
      </c>
      <c r="M1234">
        <f t="shared" si="371"/>
        <v>7</v>
      </c>
      <c r="N1234">
        <f t="shared" si="372"/>
        <v>-7</v>
      </c>
      <c r="O1234" s="2">
        <f t="shared" si="366"/>
        <v>5000</v>
      </c>
      <c r="P1234" s="2">
        <f t="shared" si="373"/>
        <v>35000</v>
      </c>
      <c r="Q1234" s="2">
        <f t="shared" si="374"/>
        <v>1010000</v>
      </c>
      <c r="R1234" s="2" t="str">
        <f t="shared" si="375"/>
        <v>kai</v>
      </c>
      <c r="S1234" s="2" t="str">
        <f t="shared" si="376"/>
        <v>uri</v>
      </c>
      <c r="T1234" s="2" t="str">
        <f t="shared" si="377"/>
        <v>kai</v>
      </c>
      <c r="U1234" s="2" t="str">
        <f t="shared" si="378"/>
        <v/>
      </c>
      <c r="V1234" s="2" t="str">
        <f t="shared" si="379"/>
        <v/>
      </c>
      <c r="W1234" s="2">
        <f t="shared" si="380"/>
        <v>80.8</v>
      </c>
      <c r="X1234" s="2" t="str">
        <f t="shared" si="381"/>
        <v/>
      </c>
      <c r="Y1234" s="6">
        <f t="shared" si="382"/>
        <v>1045000</v>
      </c>
      <c r="Z1234" s="6">
        <f t="shared" si="383"/>
        <v>0</v>
      </c>
      <c r="AA1234" s="4">
        <f>SUM(P1234:$P$1480)+$Z$25</f>
        <v>1065000</v>
      </c>
      <c r="AB1234" s="4">
        <f>SUM(V1234:$W$1480)</f>
        <v>113973.99999999996</v>
      </c>
      <c r="AC1234" s="4">
        <f t="shared" si="384"/>
        <v>20000</v>
      </c>
    </row>
    <row r="1235" spans="1:29" x14ac:dyDescent="0.15">
      <c r="A1235" s="22">
        <v>5</v>
      </c>
      <c r="B1235" s="1">
        <v>41311</v>
      </c>
      <c r="C1235" s="3">
        <v>200</v>
      </c>
      <c r="D1235">
        <v>203</v>
      </c>
      <c r="E1235">
        <v>199</v>
      </c>
      <c r="F1235">
        <v>202</v>
      </c>
      <c r="G1235">
        <v>441419900</v>
      </c>
      <c r="H1235" s="2">
        <f t="shared" si="367"/>
        <v>89166819800</v>
      </c>
      <c r="I1235">
        <f t="shared" si="368"/>
        <v>10</v>
      </c>
      <c r="J1235" t="str">
        <f t="shared" si="369"/>
        <v>高値超、安値超</v>
      </c>
      <c r="L1235">
        <f t="shared" si="370"/>
        <v>10</v>
      </c>
      <c r="M1235">
        <f t="shared" si="371"/>
        <v>10</v>
      </c>
      <c r="N1235">
        <f t="shared" si="372"/>
        <v>-10</v>
      </c>
      <c r="O1235" s="2">
        <f t="shared" si="366"/>
        <v>5000</v>
      </c>
      <c r="P1235" s="2">
        <f t="shared" si="373"/>
        <v>50000</v>
      </c>
      <c r="Q1235" s="2">
        <f t="shared" si="374"/>
        <v>960000</v>
      </c>
      <c r="R1235" s="2" t="str">
        <f t="shared" si="375"/>
        <v>kai</v>
      </c>
      <c r="S1235" s="2" t="str">
        <f t="shared" si="376"/>
        <v>uri</v>
      </c>
      <c r="T1235" s="2" t="str">
        <f t="shared" si="377"/>
        <v>kai</v>
      </c>
      <c r="U1235" s="2" t="str">
        <f t="shared" si="378"/>
        <v/>
      </c>
      <c r="V1235" s="2" t="str">
        <f t="shared" si="379"/>
        <v/>
      </c>
      <c r="W1235" s="2">
        <f t="shared" si="380"/>
        <v>76.8</v>
      </c>
      <c r="X1235" s="2" t="str">
        <f t="shared" si="381"/>
        <v/>
      </c>
      <c r="Y1235" s="6">
        <f t="shared" si="382"/>
        <v>1010000</v>
      </c>
      <c r="Z1235" s="6">
        <f t="shared" si="383"/>
        <v>0</v>
      </c>
      <c r="AA1235" s="4">
        <f>SUM(P1235:$P$1480)+$Z$25</f>
        <v>1030000</v>
      </c>
      <c r="AB1235" s="4">
        <f>SUM(V1235:$W$1480)</f>
        <v>113893.19999999995</v>
      </c>
      <c r="AC1235" s="4">
        <f t="shared" si="384"/>
        <v>20000</v>
      </c>
    </row>
    <row r="1236" spans="1:29" x14ac:dyDescent="0.15">
      <c r="A1236" s="22">
        <v>5</v>
      </c>
      <c r="B1236" s="1">
        <v>41310</v>
      </c>
      <c r="C1236" s="3">
        <v>190</v>
      </c>
      <c r="D1236">
        <v>199</v>
      </c>
      <c r="E1236">
        <v>189</v>
      </c>
      <c r="F1236">
        <v>192</v>
      </c>
      <c r="G1236">
        <v>551236500</v>
      </c>
      <c r="H1236" s="2">
        <f t="shared" si="367"/>
        <v>105837408000</v>
      </c>
      <c r="I1236">
        <f t="shared" si="368"/>
        <v>-1</v>
      </c>
      <c r="J1236" t="str">
        <f t="shared" si="369"/>
        <v>高値超、安値超</v>
      </c>
      <c r="L1236">
        <f t="shared" si="370"/>
        <v>-1</v>
      </c>
      <c r="M1236">
        <f t="shared" si="371"/>
        <v>-1</v>
      </c>
      <c r="N1236">
        <f t="shared" si="372"/>
        <v>1</v>
      </c>
      <c r="O1236" s="2">
        <f t="shared" si="366"/>
        <v>5000</v>
      </c>
      <c r="P1236" s="2">
        <f t="shared" si="373"/>
        <v>-5000</v>
      </c>
      <c r="Q1236" s="2">
        <f t="shared" si="374"/>
        <v>965000</v>
      </c>
      <c r="R1236" s="2" t="str">
        <f t="shared" si="375"/>
        <v>kai</v>
      </c>
      <c r="S1236" s="2" t="str">
        <f t="shared" si="376"/>
        <v>uri</v>
      </c>
      <c r="T1236" s="2" t="str">
        <f t="shared" si="377"/>
        <v>kai</v>
      </c>
      <c r="U1236" s="2" t="str">
        <f t="shared" si="378"/>
        <v/>
      </c>
      <c r="V1236" s="2" t="str">
        <f t="shared" si="379"/>
        <v/>
      </c>
      <c r="W1236" s="2">
        <f t="shared" si="380"/>
        <v>77.2</v>
      </c>
      <c r="X1236" s="2" t="str">
        <f t="shared" si="381"/>
        <v/>
      </c>
      <c r="Y1236" s="6">
        <f t="shared" si="382"/>
        <v>960000</v>
      </c>
      <c r="Z1236" s="6">
        <f t="shared" si="383"/>
        <v>0</v>
      </c>
      <c r="AA1236" s="4">
        <f>SUM(P1236:$P$1480)+$Z$25</f>
        <v>980000</v>
      </c>
      <c r="AB1236" s="4">
        <f>SUM(V1236:$W$1480)</f>
        <v>113816.39999999997</v>
      </c>
      <c r="AC1236" s="4">
        <f t="shared" si="384"/>
        <v>20000</v>
      </c>
    </row>
    <row r="1237" spans="1:29" x14ac:dyDescent="0.15">
      <c r="A1237" s="22">
        <v>5</v>
      </c>
      <c r="B1237" s="1">
        <v>41309</v>
      </c>
      <c r="C1237" s="3">
        <v>186</v>
      </c>
      <c r="D1237">
        <v>194</v>
      </c>
      <c r="E1237">
        <v>185</v>
      </c>
      <c r="F1237">
        <v>193</v>
      </c>
      <c r="G1237">
        <v>457482400</v>
      </c>
      <c r="H1237" s="2">
        <f t="shared" si="367"/>
        <v>88294103200</v>
      </c>
      <c r="I1237">
        <f t="shared" si="368"/>
        <v>9</v>
      </c>
      <c r="J1237" t="str">
        <f t="shared" si="369"/>
        <v>高値超、安値超</v>
      </c>
      <c r="L1237">
        <f t="shared" si="370"/>
        <v>9</v>
      </c>
      <c r="M1237">
        <f t="shared" si="371"/>
        <v>9</v>
      </c>
      <c r="N1237">
        <f t="shared" si="372"/>
        <v>-9</v>
      </c>
      <c r="O1237" s="2">
        <f t="shared" si="366"/>
        <v>5000</v>
      </c>
      <c r="P1237" s="2">
        <f t="shared" si="373"/>
        <v>45000</v>
      </c>
      <c r="Q1237" s="2">
        <f t="shared" si="374"/>
        <v>920000</v>
      </c>
      <c r="R1237" s="2" t="str">
        <f t="shared" si="375"/>
        <v>kai</v>
      </c>
      <c r="S1237" s="2" t="str">
        <f t="shared" si="376"/>
        <v>uri</v>
      </c>
      <c r="T1237" s="2" t="str">
        <f t="shared" si="377"/>
        <v>kai</v>
      </c>
      <c r="U1237" s="2" t="str">
        <f t="shared" si="378"/>
        <v/>
      </c>
      <c r="V1237" s="2" t="str">
        <f t="shared" si="379"/>
        <v/>
      </c>
      <c r="W1237" s="2">
        <f t="shared" si="380"/>
        <v>73.599999999999994</v>
      </c>
      <c r="X1237" s="2" t="str">
        <f t="shared" si="381"/>
        <v/>
      </c>
      <c r="Y1237" s="6">
        <f t="shared" si="382"/>
        <v>965000</v>
      </c>
      <c r="Z1237" s="6">
        <f t="shared" si="383"/>
        <v>0</v>
      </c>
      <c r="AA1237" s="4">
        <f>SUM(P1237:$P$1480)+$Z$25</f>
        <v>985000</v>
      </c>
      <c r="AB1237" s="4">
        <f>SUM(V1237:$W$1480)</f>
        <v>113739.19999999997</v>
      </c>
      <c r="AC1237" s="4">
        <f t="shared" si="384"/>
        <v>20000</v>
      </c>
    </row>
    <row r="1238" spans="1:29" x14ac:dyDescent="0.15">
      <c r="A1238" s="22">
        <v>5</v>
      </c>
      <c r="B1238" s="1">
        <v>41306</v>
      </c>
      <c r="C1238" s="3">
        <v>186</v>
      </c>
      <c r="D1238">
        <v>186</v>
      </c>
      <c r="E1238">
        <v>181</v>
      </c>
      <c r="F1238">
        <v>184</v>
      </c>
      <c r="G1238">
        <v>333796500</v>
      </c>
      <c r="H1238" s="2">
        <f t="shared" si="367"/>
        <v>61418556000</v>
      </c>
      <c r="I1238">
        <f t="shared" si="368"/>
        <v>1</v>
      </c>
      <c r="J1238" t="str">
        <f t="shared" si="369"/>
        <v>高値超、安値超</v>
      </c>
      <c r="L1238">
        <f t="shared" si="370"/>
        <v>1</v>
      </c>
      <c r="M1238">
        <f t="shared" si="371"/>
        <v>1</v>
      </c>
      <c r="N1238">
        <f t="shared" si="372"/>
        <v>-1</v>
      </c>
      <c r="O1238" s="2">
        <f t="shared" si="366"/>
        <v>5000</v>
      </c>
      <c r="P1238" s="2">
        <f t="shared" si="373"/>
        <v>5000</v>
      </c>
      <c r="Q1238" s="2">
        <f t="shared" si="374"/>
        <v>915000</v>
      </c>
      <c r="R1238" s="2" t="str">
        <f t="shared" si="375"/>
        <v>kai</v>
      </c>
      <c r="S1238" s="2" t="str">
        <f t="shared" si="376"/>
        <v>uri</v>
      </c>
      <c r="T1238" s="2" t="str">
        <f t="shared" si="377"/>
        <v>kai</v>
      </c>
      <c r="U1238" s="2" t="str">
        <f t="shared" si="378"/>
        <v/>
      </c>
      <c r="V1238" s="2" t="str">
        <f t="shared" si="379"/>
        <v/>
      </c>
      <c r="W1238" s="2">
        <f t="shared" si="380"/>
        <v>73.2</v>
      </c>
      <c r="X1238" s="2" t="str">
        <f t="shared" si="381"/>
        <v/>
      </c>
      <c r="Y1238" s="6">
        <f t="shared" si="382"/>
        <v>920000</v>
      </c>
      <c r="Z1238" s="6">
        <f t="shared" si="383"/>
        <v>0</v>
      </c>
      <c r="AA1238" s="4">
        <f>SUM(P1238:$P$1480)+$Z$25</f>
        <v>940000</v>
      </c>
      <c r="AB1238" s="4">
        <f>SUM(V1238:$W$1480)</f>
        <v>113665.59999999998</v>
      </c>
      <c r="AC1238" s="4">
        <f t="shared" si="384"/>
        <v>20000</v>
      </c>
    </row>
    <row r="1239" spans="1:29" x14ac:dyDescent="0.15">
      <c r="A1239" s="22">
        <v>5</v>
      </c>
      <c r="B1239" s="1">
        <v>41305</v>
      </c>
      <c r="C1239" s="3">
        <v>180</v>
      </c>
      <c r="D1239">
        <v>185</v>
      </c>
      <c r="E1239">
        <v>179</v>
      </c>
      <c r="F1239">
        <v>183</v>
      </c>
      <c r="G1239">
        <v>324500100</v>
      </c>
      <c r="H1239" s="2">
        <f t="shared" si="367"/>
        <v>59383518300</v>
      </c>
      <c r="I1239">
        <f t="shared" si="368"/>
        <v>5</v>
      </c>
      <c r="J1239" t="str">
        <f t="shared" si="369"/>
        <v>高値超、安値超</v>
      </c>
      <c r="L1239">
        <f t="shared" si="370"/>
        <v>5</v>
      </c>
      <c r="M1239">
        <f t="shared" si="371"/>
        <v>5</v>
      </c>
      <c r="N1239">
        <f t="shared" si="372"/>
        <v>-5</v>
      </c>
      <c r="O1239" s="2">
        <f t="shared" si="366"/>
        <v>5000</v>
      </c>
      <c r="P1239" s="2">
        <f t="shared" si="373"/>
        <v>25000</v>
      </c>
      <c r="Q1239" s="2">
        <f t="shared" si="374"/>
        <v>890000</v>
      </c>
      <c r="R1239" s="2" t="str">
        <f t="shared" si="375"/>
        <v>kai</v>
      </c>
      <c r="S1239" s="2" t="str">
        <f t="shared" si="376"/>
        <v>uri</v>
      </c>
      <c r="T1239" s="2" t="str">
        <f t="shared" si="377"/>
        <v>kai</v>
      </c>
      <c r="U1239" s="2" t="str">
        <f t="shared" si="378"/>
        <v/>
      </c>
      <c r="V1239" s="2" t="str">
        <f t="shared" si="379"/>
        <v/>
      </c>
      <c r="W1239" s="2">
        <f t="shared" si="380"/>
        <v>71.2</v>
      </c>
      <c r="X1239" s="2" t="str">
        <f t="shared" si="381"/>
        <v/>
      </c>
      <c r="Y1239" s="6">
        <f t="shared" si="382"/>
        <v>915000</v>
      </c>
      <c r="Z1239" s="6">
        <f t="shared" si="383"/>
        <v>0</v>
      </c>
      <c r="AA1239" s="4">
        <f>SUM(P1239:$P$1480)+$Z$25</f>
        <v>935000</v>
      </c>
      <c r="AB1239" s="4">
        <f>SUM(V1239:$W$1480)</f>
        <v>113592.39999999997</v>
      </c>
      <c r="AC1239" s="4">
        <f t="shared" si="384"/>
        <v>20000</v>
      </c>
    </row>
    <row r="1240" spans="1:29" x14ac:dyDescent="0.15">
      <c r="A1240" s="22">
        <v>5</v>
      </c>
      <c r="B1240" s="1">
        <v>41304</v>
      </c>
      <c r="C1240" s="3">
        <v>176</v>
      </c>
      <c r="D1240">
        <v>178</v>
      </c>
      <c r="E1240">
        <v>174</v>
      </c>
      <c r="F1240">
        <v>178</v>
      </c>
      <c r="G1240">
        <v>234947900</v>
      </c>
      <c r="H1240" s="2">
        <f t="shared" si="367"/>
        <v>41820726200</v>
      </c>
      <c r="I1240">
        <f t="shared" si="368"/>
        <v>3</v>
      </c>
      <c r="J1240" t="str">
        <f t="shared" si="369"/>
        <v>高値超、安値超</v>
      </c>
      <c r="L1240">
        <f t="shared" si="370"/>
        <v>3</v>
      </c>
      <c r="M1240">
        <f t="shared" si="371"/>
        <v>3</v>
      </c>
      <c r="N1240">
        <f t="shared" si="372"/>
        <v>3</v>
      </c>
      <c r="O1240" s="2">
        <f t="shared" si="366"/>
        <v>5000</v>
      </c>
      <c r="P1240" s="2">
        <f t="shared" si="373"/>
        <v>15000</v>
      </c>
      <c r="Q1240" s="2">
        <f t="shared" si="374"/>
        <v>875000</v>
      </c>
      <c r="R1240" s="2" t="str">
        <f t="shared" si="375"/>
        <v>kai</v>
      </c>
      <c r="S1240" s="2" t="str">
        <f t="shared" si="376"/>
        <v>kai</v>
      </c>
      <c r="T1240" s="2" t="str">
        <f t="shared" si="377"/>
        <v>kai</v>
      </c>
      <c r="U1240" s="2" t="str">
        <f t="shared" si="378"/>
        <v/>
      </c>
      <c r="V1240" s="2" t="str">
        <f t="shared" si="379"/>
        <v/>
      </c>
      <c r="W1240" s="2">
        <f t="shared" si="380"/>
        <v>70</v>
      </c>
      <c r="X1240" s="2" t="str">
        <f t="shared" si="381"/>
        <v/>
      </c>
      <c r="Y1240" s="6">
        <f t="shared" si="382"/>
        <v>890000</v>
      </c>
      <c r="Z1240" s="6">
        <f t="shared" si="383"/>
        <v>0</v>
      </c>
      <c r="AA1240" s="4">
        <f>SUM(P1240:$P$1480)+$Z$25</f>
        <v>910000</v>
      </c>
      <c r="AB1240" s="4">
        <f>SUM(V1240:$W$1480)</f>
        <v>113521.19999999997</v>
      </c>
      <c r="AC1240" s="4">
        <f t="shared" si="384"/>
        <v>20000</v>
      </c>
    </row>
    <row r="1241" spans="1:29" x14ac:dyDescent="0.15">
      <c r="A1241" s="22">
        <v>5</v>
      </c>
      <c r="B1241" s="1">
        <v>41303</v>
      </c>
      <c r="C1241" s="3">
        <v>169</v>
      </c>
      <c r="D1241">
        <v>176</v>
      </c>
      <c r="E1241">
        <v>169</v>
      </c>
      <c r="F1241">
        <v>175</v>
      </c>
      <c r="G1241">
        <v>377140900</v>
      </c>
      <c r="H1241" s="2">
        <f t="shared" si="367"/>
        <v>65999657500</v>
      </c>
      <c r="I1241">
        <f t="shared" si="368"/>
        <v>5</v>
      </c>
      <c r="J1241" t="str">
        <f t="shared" si="369"/>
        <v/>
      </c>
      <c r="L1241">
        <f t="shared" si="370"/>
        <v>5</v>
      </c>
      <c r="M1241">
        <f t="shared" si="371"/>
        <v>5</v>
      </c>
      <c r="N1241">
        <f t="shared" si="372"/>
        <v>-5</v>
      </c>
      <c r="O1241" s="2">
        <f t="shared" si="366"/>
        <v>5000</v>
      </c>
      <c r="P1241" s="2">
        <f t="shared" si="373"/>
        <v>25000</v>
      </c>
      <c r="Q1241" s="2">
        <f t="shared" si="374"/>
        <v>850000</v>
      </c>
      <c r="R1241" s="2" t="str">
        <f t="shared" si="375"/>
        <v>kai</v>
      </c>
      <c r="S1241" s="2" t="str">
        <f t="shared" si="376"/>
        <v>uri</v>
      </c>
      <c r="T1241" s="2" t="str">
        <f t="shared" si="377"/>
        <v>kai</v>
      </c>
      <c r="U1241" s="2" t="str">
        <f t="shared" si="378"/>
        <v/>
      </c>
      <c r="V1241" s="2" t="str">
        <f t="shared" si="379"/>
        <v/>
      </c>
      <c r="W1241" s="2">
        <f t="shared" si="380"/>
        <v>68</v>
      </c>
      <c r="X1241" s="2" t="str">
        <f t="shared" si="381"/>
        <v/>
      </c>
      <c r="Y1241" s="6">
        <f t="shared" si="382"/>
        <v>875000</v>
      </c>
      <c r="Z1241" s="6">
        <f t="shared" si="383"/>
        <v>0</v>
      </c>
      <c r="AA1241" s="4">
        <f>SUM(P1241:$P$1480)+$Z$25</f>
        <v>895000</v>
      </c>
      <c r="AB1241" s="4">
        <f>SUM(V1241:$W$1480)</f>
        <v>113451.19999999997</v>
      </c>
      <c r="AC1241" s="4">
        <f t="shared" si="384"/>
        <v>20000</v>
      </c>
    </row>
    <row r="1242" spans="1:29" x14ac:dyDescent="0.15">
      <c r="A1242" s="22">
        <v>5</v>
      </c>
      <c r="B1242" s="1">
        <v>41302</v>
      </c>
      <c r="C1242" s="3">
        <v>172</v>
      </c>
      <c r="D1242">
        <v>173</v>
      </c>
      <c r="E1242">
        <v>170</v>
      </c>
      <c r="F1242">
        <v>170</v>
      </c>
      <c r="G1242">
        <v>134534600</v>
      </c>
      <c r="H1242" s="2">
        <f t="shared" si="367"/>
        <v>22870882000</v>
      </c>
      <c r="I1242">
        <f t="shared" si="368"/>
        <v>-1</v>
      </c>
      <c r="J1242" t="str">
        <f t="shared" si="369"/>
        <v>高値超、安値超</v>
      </c>
      <c r="L1242">
        <f t="shared" si="370"/>
        <v>-1</v>
      </c>
      <c r="M1242">
        <f t="shared" si="371"/>
        <v>-1</v>
      </c>
      <c r="N1242">
        <f t="shared" si="372"/>
        <v>1</v>
      </c>
      <c r="O1242" s="2">
        <f t="shared" ref="O1242:O1305" si="385">$B$3*1</f>
        <v>5000</v>
      </c>
      <c r="P1242" s="2">
        <f t="shared" si="373"/>
        <v>-5000</v>
      </c>
      <c r="Q1242" s="2">
        <f t="shared" si="374"/>
        <v>855000</v>
      </c>
      <c r="R1242" s="2" t="str">
        <f t="shared" si="375"/>
        <v>kai</v>
      </c>
      <c r="S1242" s="2" t="str">
        <f t="shared" si="376"/>
        <v>uri</v>
      </c>
      <c r="T1242" s="2" t="str">
        <f t="shared" si="377"/>
        <v>kai</v>
      </c>
      <c r="U1242" s="2" t="str">
        <f t="shared" si="378"/>
        <v/>
      </c>
      <c r="V1242" s="2" t="str">
        <f t="shared" si="379"/>
        <v/>
      </c>
      <c r="W1242" s="2">
        <f t="shared" si="380"/>
        <v>68.400000000000006</v>
      </c>
      <c r="X1242" s="2" t="str">
        <f t="shared" si="381"/>
        <v/>
      </c>
      <c r="Y1242" s="6">
        <f t="shared" si="382"/>
        <v>850000</v>
      </c>
      <c r="Z1242" s="6">
        <f t="shared" si="383"/>
        <v>0</v>
      </c>
      <c r="AA1242" s="4">
        <f>SUM(P1242:$P$1480)+$Z$25</f>
        <v>870000</v>
      </c>
      <c r="AB1242" s="4">
        <f>SUM(V1242:$W$1480)</f>
        <v>113383.19999999997</v>
      </c>
      <c r="AC1242" s="4">
        <f t="shared" si="384"/>
        <v>20000</v>
      </c>
    </row>
    <row r="1243" spans="1:29" x14ac:dyDescent="0.15">
      <c r="A1243" s="22">
        <v>5</v>
      </c>
      <c r="B1243" s="1">
        <v>41299</v>
      </c>
      <c r="C1243" s="3">
        <v>170</v>
      </c>
      <c r="D1243">
        <v>172</v>
      </c>
      <c r="E1243">
        <v>169</v>
      </c>
      <c r="F1243">
        <v>171</v>
      </c>
      <c r="G1243">
        <v>148334400</v>
      </c>
      <c r="H1243" s="2">
        <f t="shared" si="367"/>
        <v>25365182400</v>
      </c>
      <c r="I1243">
        <f t="shared" si="368"/>
        <v>3</v>
      </c>
      <c r="J1243" t="str">
        <f t="shared" si="369"/>
        <v>高値超、安値超</v>
      </c>
      <c r="L1243">
        <f t="shared" si="370"/>
        <v>3</v>
      </c>
      <c r="M1243">
        <f t="shared" si="371"/>
        <v>3</v>
      </c>
      <c r="N1243">
        <f t="shared" si="372"/>
        <v>3</v>
      </c>
      <c r="O1243" s="2">
        <f t="shared" si="385"/>
        <v>5000</v>
      </c>
      <c r="P1243" s="2">
        <f t="shared" si="373"/>
        <v>15000</v>
      </c>
      <c r="Q1243" s="2">
        <f t="shared" si="374"/>
        <v>840000</v>
      </c>
      <c r="R1243" s="2" t="str">
        <f t="shared" si="375"/>
        <v>kai</v>
      </c>
      <c r="S1243" s="2" t="str">
        <f t="shared" si="376"/>
        <v>kai</v>
      </c>
      <c r="T1243" s="2" t="str">
        <f t="shared" si="377"/>
        <v>kai</v>
      </c>
      <c r="U1243" s="2">
        <f t="shared" si="378"/>
        <v>840000</v>
      </c>
      <c r="V1243" s="2">
        <f t="shared" si="379"/>
        <v>1080</v>
      </c>
      <c r="W1243" s="2">
        <f t="shared" si="380"/>
        <v>134.4</v>
      </c>
      <c r="X1243" s="2" t="str">
        <f t="shared" si="381"/>
        <v/>
      </c>
      <c r="Y1243" s="6">
        <f t="shared" si="382"/>
        <v>855000</v>
      </c>
      <c r="Z1243" s="6">
        <f t="shared" si="383"/>
        <v>0</v>
      </c>
      <c r="AA1243" s="4">
        <f>SUM(P1243:$P$1480)+$Z$25</f>
        <v>875000</v>
      </c>
      <c r="AB1243" s="4">
        <f>SUM(V1243:$W$1480)</f>
        <v>113314.79999999997</v>
      </c>
      <c r="AC1243" s="4">
        <f t="shared" si="384"/>
        <v>20000</v>
      </c>
    </row>
    <row r="1244" spans="1:29" x14ac:dyDescent="0.15">
      <c r="A1244" s="22">
        <v>5</v>
      </c>
      <c r="B1244" s="1">
        <v>41298</v>
      </c>
      <c r="C1244" s="3">
        <v>166</v>
      </c>
      <c r="D1244">
        <v>169</v>
      </c>
      <c r="E1244">
        <v>166</v>
      </c>
      <c r="F1244">
        <v>168</v>
      </c>
      <c r="G1244">
        <v>137554400</v>
      </c>
      <c r="H1244" s="2">
        <f t="shared" si="367"/>
        <v>23109139200</v>
      </c>
      <c r="I1244">
        <f t="shared" si="368"/>
        <v>1</v>
      </c>
      <c r="J1244" t="str">
        <f t="shared" si="369"/>
        <v/>
      </c>
      <c r="L1244">
        <f t="shared" si="370"/>
        <v>-1</v>
      </c>
      <c r="M1244">
        <f t="shared" si="371"/>
        <v>-1</v>
      </c>
      <c r="N1244">
        <f t="shared" si="372"/>
        <v>1</v>
      </c>
      <c r="O1244" s="2">
        <f t="shared" si="385"/>
        <v>5000</v>
      </c>
      <c r="P1244" s="2">
        <f t="shared" si="373"/>
        <v>-5000</v>
      </c>
      <c r="Q1244" s="2">
        <f t="shared" si="374"/>
        <v>835000</v>
      </c>
      <c r="R1244" s="2" t="str">
        <f t="shared" si="375"/>
        <v>uri</v>
      </c>
      <c r="S1244" s="2" t="str">
        <f t="shared" si="376"/>
        <v>kai</v>
      </c>
      <c r="T1244" s="2" t="str">
        <f t="shared" si="377"/>
        <v>uri</v>
      </c>
      <c r="U1244" s="2" t="str">
        <f t="shared" si="378"/>
        <v/>
      </c>
      <c r="V1244" s="2" t="str">
        <f t="shared" si="379"/>
        <v/>
      </c>
      <c r="W1244" s="2" t="str">
        <f t="shared" si="380"/>
        <v/>
      </c>
      <c r="X1244" s="2">
        <f t="shared" si="381"/>
        <v>66.8</v>
      </c>
      <c r="Y1244" s="6">
        <f t="shared" si="382"/>
        <v>840000</v>
      </c>
      <c r="Z1244" s="6">
        <f t="shared" si="383"/>
        <v>0</v>
      </c>
      <c r="AA1244" s="4">
        <f>SUM(P1244:$P$1480)+$Z$25</f>
        <v>860000</v>
      </c>
      <c r="AB1244" s="4">
        <f>SUM(V1244:$W$1480)</f>
        <v>112100.39999999998</v>
      </c>
      <c r="AC1244" s="4">
        <f t="shared" si="384"/>
        <v>20000</v>
      </c>
    </row>
    <row r="1245" spans="1:29" x14ac:dyDescent="0.15">
      <c r="A1245" s="22">
        <v>5</v>
      </c>
      <c r="B1245" s="1">
        <v>41297</v>
      </c>
      <c r="C1245" s="3">
        <v>167</v>
      </c>
      <c r="D1245">
        <v>170</v>
      </c>
      <c r="E1245">
        <v>166</v>
      </c>
      <c r="F1245">
        <v>167</v>
      </c>
      <c r="G1245">
        <v>181120200</v>
      </c>
      <c r="H1245" s="2">
        <f t="shared" si="367"/>
        <v>30247073400</v>
      </c>
      <c r="I1245">
        <f t="shared" si="368"/>
        <v>-2</v>
      </c>
      <c r="J1245" t="str">
        <f t="shared" si="369"/>
        <v>高値割、安値割</v>
      </c>
      <c r="L1245">
        <f t="shared" si="370"/>
        <v>2</v>
      </c>
      <c r="M1245">
        <f t="shared" si="371"/>
        <v>2</v>
      </c>
      <c r="N1245">
        <f t="shared" si="372"/>
        <v>-2</v>
      </c>
      <c r="O1245" s="2">
        <f t="shared" si="385"/>
        <v>5000</v>
      </c>
      <c r="P1245" s="2">
        <f t="shared" si="373"/>
        <v>10000</v>
      </c>
      <c r="Q1245" s="2">
        <f t="shared" si="374"/>
        <v>845000</v>
      </c>
      <c r="R1245" s="2" t="str">
        <f t="shared" si="375"/>
        <v>uri</v>
      </c>
      <c r="S1245" s="2" t="str">
        <f t="shared" si="376"/>
        <v>kai</v>
      </c>
      <c r="T1245" s="2" t="str">
        <f t="shared" si="377"/>
        <v>uri</v>
      </c>
      <c r="U1245" s="2">
        <f t="shared" si="378"/>
        <v>845000</v>
      </c>
      <c r="V1245" s="2">
        <f t="shared" si="379"/>
        <v>1080</v>
      </c>
      <c r="W1245" s="2" t="str">
        <f t="shared" si="380"/>
        <v/>
      </c>
      <c r="X1245" s="2">
        <f t="shared" si="381"/>
        <v>135.19999999999999</v>
      </c>
      <c r="Y1245" s="6">
        <f t="shared" si="382"/>
        <v>835000</v>
      </c>
      <c r="Z1245" s="6">
        <f t="shared" si="383"/>
        <v>0</v>
      </c>
      <c r="AA1245" s="4">
        <f>SUM(P1245:$P$1480)+$Z$25</f>
        <v>865000</v>
      </c>
      <c r="AB1245" s="4">
        <f>SUM(V1245:$W$1480)</f>
        <v>112100.39999999998</v>
      </c>
      <c r="AC1245" s="4">
        <f t="shared" si="384"/>
        <v>30000</v>
      </c>
    </row>
    <row r="1246" spans="1:29" x14ac:dyDescent="0.15">
      <c r="A1246" s="22">
        <v>5</v>
      </c>
      <c r="B1246" s="1">
        <v>41296</v>
      </c>
      <c r="C1246" s="3">
        <v>170</v>
      </c>
      <c r="D1246">
        <v>172</v>
      </c>
      <c r="E1246">
        <v>168</v>
      </c>
      <c r="F1246">
        <v>169</v>
      </c>
      <c r="G1246">
        <v>305399900</v>
      </c>
      <c r="H1246" s="2">
        <f t="shared" si="367"/>
        <v>51612583100</v>
      </c>
      <c r="I1246">
        <f t="shared" si="368"/>
        <v>-1</v>
      </c>
      <c r="J1246" t="str">
        <f t="shared" si="369"/>
        <v>高値割、安値割</v>
      </c>
      <c r="L1246">
        <f t="shared" si="370"/>
        <v>-1</v>
      </c>
      <c r="M1246">
        <f t="shared" si="371"/>
        <v>-1</v>
      </c>
      <c r="N1246">
        <f t="shared" si="372"/>
        <v>1</v>
      </c>
      <c r="O1246" s="2">
        <f t="shared" si="385"/>
        <v>5000</v>
      </c>
      <c r="P1246" s="2">
        <f t="shared" si="373"/>
        <v>-5000</v>
      </c>
      <c r="Q1246" s="2">
        <f t="shared" si="374"/>
        <v>850000</v>
      </c>
      <c r="R1246" s="2" t="str">
        <f t="shared" si="375"/>
        <v>kai</v>
      </c>
      <c r="S1246" s="2" t="str">
        <f t="shared" si="376"/>
        <v>uri</v>
      </c>
      <c r="T1246" s="2" t="str">
        <f t="shared" si="377"/>
        <v>kai</v>
      </c>
      <c r="U1246" s="2" t="str">
        <f t="shared" si="378"/>
        <v/>
      </c>
      <c r="V1246" s="2" t="str">
        <f t="shared" si="379"/>
        <v/>
      </c>
      <c r="W1246" s="2">
        <f t="shared" si="380"/>
        <v>68</v>
      </c>
      <c r="X1246" s="2" t="str">
        <f t="shared" si="381"/>
        <v/>
      </c>
      <c r="Y1246" s="6">
        <f t="shared" si="382"/>
        <v>845000</v>
      </c>
      <c r="Z1246" s="6">
        <f t="shared" si="383"/>
        <v>0</v>
      </c>
      <c r="AA1246" s="4">
        <f>SUM(P1246:$P$1480)+$Z$25</f>
        <v>855000</v>
      </c>
      <c r="AB1246" s="4">
        <f>SUM(V1246:$W$1480)</f>
        <v>111020.4</v>
      </c>
      <c r="AC1246" s="4">
        <f t="shared" si="384"/>
        <v>10000</v>
      </c>
    </row>
    <row r="1247" spans="1:29" x14ac:dyDescent="0.15">
      <c r="A1247" s="22">
        <v>5</v>
      </c>
      <c r="B1247" s="1">
        <v>41295</v>
      </c>
      <c r="C1247" s="3">
        <v>173</v>
      </c>
      <c r="D1247">
        <v>174</v>
      </c>
      <c r="E1247">
        <v>170</v>
      </c>
      <c r="F1247">
        <v>170</v>
      </c>
      <c r="G1247">
        <v>169929900</v>
      </c>
      <c r="H1247" s="2">
        <f t="shared" si="367"/>
        <v>28888083000</v>
      </c>
      <c r="I1247">
        <f t="shared" si="368"/>
        <v>-3</v>
      </c>
      <c r="J1247" t="str">
        <f t="shared" si="369"/>
        <v>高値超、安値超</v>
      </c>
      <c r="L1247">
        <f t="shared" si="370"/>
        <v>-3</v>
      </c>
      <c r="M1247">
        <f t="shared" si="371"/>
        <v>-3</v>
      </c>
      <c r="N1247">
        <f t="shared" si="372"/>
        <v>3</v>
      </c>
      <c r="O1247" s="2">
        <f t="shared" si="385"/>
        <v>5000</v>
      </c>
      <c r="P1247" s="2">
        <f t="shared" si="373"/>
        <v>-15000</v>
      </c>
      <c r="Q1247" s="2">
        <f t="shared" si="374"/>
        <v>865000</v>
      </c>
      <c r="R1247" s="2" t="str">
        <f t="shared" si="375"/>
        <v>kai</v>
      </c>
      <c r="S1247" s="2" t="str">
        <f t="shared" si="376"/>
        <v>uri</v>
      </c>
      <c r="T1247" s="2" t="str">
        <f t="shared" si="377"/>
        <v>kai</v>
      </c>
      <c r="U1247" s="2" t="str">
        <f t="shared" si="378"/>
        <v/>
      </c>
      <c r="V1247" s="2" t="str">
        <f t="shared" si="379"/>
        <v/>
      </c>
      <c r="W1247" s="2">
        <f t="shared" si="380"/>
        <v>69.2</v>
      </c>
      <c r="X1247" s="2" t="str">
        <f t="shared" si="381"/>
        <v/>
      </c>
      <c r="Y1247" s="6">
        <f t="shared" si="382"/>
        <v>850000</v>
      </c>
      <c r="Z1247" s="6">
        <f t="shared" si="383"/>
        <v>0</v>
      </c>
      <c r="AA1247" s="4">
        <f>SUM(P1247:$P$1480)+$Z$25</f>
        <v>860000</v>
      </c>
      <c r="AB1247" s="4">
        <f>SUM(V1247:$W$1480)</f>
        <v>110952.4</v>
      </c>
      <c r="AC1247" s="4">
        <f t="shared" si="384"/>
        <v>10000</v>
      </c>
    </row>
    <row r="1248" spans="1:29" x14ac:dyDescent="0.15">
      <c r="A1248" s="22">
        <v>5</v>
      </c>
      <c r="B1248" s="1">
        <v>41292</v>
      </c>
      <c r="C1248" s="3">
        <v>171</v>
      </c>
      <c r="D1248">
        <v>173</v>
      </c>
      <c r="E1248">
        <v>169</v>
      </c>
      <c r="F1248">
        <v>173</v>
      </c>
      <c r="G1248">
        <v>319511400</v>
      </c>
      <c r="H1248" s="2">
        <f t="shared" si="367"/>
        <v>55275472200</v>
      </c>
      <c r="I1248">
        <f t="shared" si="368"/>
        <v>6</v>
      </c>
      <c r="J1248" t="str">
        <f t="shared" si="369"/>
        <v>高値超、安値超</v>
      </c>
      <c r="L1248">
        <f t="shared" si="370"/>
        <v>6</v>
      </c>
      <c r="M1248">
        <f t="shared" si="371"/>
        <v>6</v>
      </c>
      <c r="N1248">
        <f t="shared" si="372"/>
        <v>6</v>
      </c>
      <c r="O1248" s="2">
        <f t="shared" si="385"/>
        <v>5000</v>
      </c>
      <c r="P1248" s="2">
        <f t="shared" si="373"/>
        <v>30000</v>
      </c>
      <c r="Q1248" s="2">
        <f t="shared" si="374"/>
        <v>835000</v>
      </c>
      <c r="R1248" s="2" t="str">
        <f t="shared" si="375"/>
        <v>kai</v>
      </c>
      <c r="S1248" s="2" t="str">
        <f t="shared" si="376"/>
        <v>kai</v>
      </c>
      <c r="T1248" s="2" t="str">
        <f t="shared" si="377"/>
        <v>kai</v>
      </c>
      <c r="U1248" s="2">
        <f t="shared" si="378"/>
        <v>835000</v>
      </c>
      <c r="V1248" s="2">
        <f t="shared" si="379"/>
        <v>1080</v>
      </c>
      <c r="W1248" s="2">
        <f t="shared" si="380"/>
        <v>133.6</v>
      </c>
      <c r="X1248" s="2" t="str">
        <f t="shared" si="381"/>
        <v/>
      </c>
      <c r="Y1248" s="6">
        <f t="shared" si="382"/>
        <v>865000</v>
      </c>
      <c r="Z1248" s="6">
        <f t="shared" si="383"/>
        <v>0</v>
      </c>
      <c r="AA1248" s="4">
        <f>SUM(P1248:$P$1480)+$Z$25</f>
        <v>875000</v>
      </c>
      <c r="AB1248" s="4">
        <f>SUM(V1248:$W$1480)</f>
        <v>110883.2</v>
      </c>
      <c r="AC1248" s="4">
        <f t="shared" si="384"/>
        <v>10000</v>
      </c>
    </row>
    <row r="1249" spans="1:29" x14ac:dyDescent="0.15">
      <c r="A1249" s="22">
        <v>5</v>
      </c>
      <c r="B1249" s="1">
        <v>41291</v>
      </c>
      <c r="C1249" s="3">
        <v>167</v>
      </c>
      <c r="D1249">
        <v>168</v>
      </c>
      <c r="E1249">
        <v>164</v>
      </c>
      <c r="F1249">
        <v>167</v>
      </c>
      <c r="G1249">
        <v>217838500</v>
      </c>
      <c r="H1249" s="2">
        <f t="shared" si="367"/>
        <v>36379029500</v>
      </c>
      <c r="I1249">
        <f t="shared" si="368"/>
        <v>2</v>
      </c>
      <c r="J1249" t="str">
        <f t="shared" si="369"/>
        <v/>
      </c>
      <c r="L1249">
        <f t="shared" si="370"/>
        <v>-2</v>
      </c>
      <c r="M1249">
        <f t="shared" si="371"/>
        <v>-2</v>
      </c>
      <c r="N1249">
        <f t="shared" si="372"/>
        <v>2</v>
      </c>
      <c r="O1249" s="2">
        <f t="shared" si="385"/>
        <v>5000</v>
      </c>
      <c r="P1249" s="2">
        <f t="shared" si="373"/>
        <v>-10000</v>
      </c>
      <c r="Q1249" s="2">
        <f t="shared" si="374"/>
        <v>825000</v>
      </c>
      <c r="R1249" s="2" t="str">
        <f t="shared" si="375"/>
        <v>uri</v>
      </c>
      <c r="S1249" s="2" t="str">
        <f t="shared" si="376"/>
        <v>kai</v>
      </c>
      <c r="T1249" s="2" t="str">
        <f t="shared" si="377"/>
        <v>uri</v>
      </c>
      <c r="U1249" s="2">
        <f t="shared" si="378"/>
        <v>825000</v>
      </c>
      <c r="V1249" s="2">
        <f t="shared" si="379"/>
        <v>1080</v>
      </c>
      <c r="W1249" s="2" t="str">
        <f t="shared" si="380"/>
        <v/>
      </c>
      <c r="X1249" s="2">
        <f t="shared" si="381"/>
        <v>132</v>
      </c>
      <c r="Y1249" s="6">
        <f t="shared" si="382"/>
        <v>835000</v>
      </c>
      <c r="Z1249" s="6">
        <f t="shared" si="383"/>
        <v>0</v>
      </c>
      <c r="AA1249" s="4">
        <f>SUM(P1249:$P$1480)+$Z$25</f>
        <v>845000</v>
      </c>
      <c r="AB1249" s="4">
        <f>SUM(V1249:$W$1480)</f>
        <v>109669.59999999999</v>
      </c>
      <c r="AC1249" s="4">
        <f t="shared" si="384"/>
        <v>10000</v>
      </c>
    </row>
    <row r="1250" spans="1:29" x14ac:dyDescent="0.15">
      <c r="A1250" s="22">
        <v>5</v>
      </c>
      <c r="B1250" s="1">
        <v>41290</v>
      </c>
      <c r="C1250" s="3">
        <v>169</v>
      </c>
      <c r="D1250">
        <v>170</v>
      </c>
      <c r="E1250">
        <v>164</v>
      </c>
      <c r="F1250">
        <v>165</v>
      </c>
      <c r="G1250">
        <v>273198400</v>
      </c>
      <c r="H1250" s="2">
        <f t="shared" si="367"/>
        <v>45077736000</v>
      </c>
      <c r="I1250">
        <f t="shared" si="368"/>
        <v>-4</v>
      </c>
      <c r="J1250" t="str">
        <f t="shared" si="369"/>
        <v>高値割、安値割</v>
      </c>
      <c r="L1250">
        <f t="shared" si="370"/>
        <v>-4</v>
      </c>
      <c r="M1250">
        <f t="shared" si="371"/>
        <v>-4</v>
      </c>
      <c r="N1250">
        <f t="shared" si="372"/>
        <v>4</v>
      </c>
      <c r="O1250" s="2">
        <f t="shared" si="385"/>
        <v>5000</v>
      </c>
      <c r="P1250" s="2">
        <f t="shared" si="373"/>
        <v>-20000</v>
      </c>
      <c r="Q1250" s="2">
        <f t="shared" si="374"/>
        <v>845000</v>
      </c>
      <c r="R1250" s="2" t="str">
        <f t="shared" si="375"/>
        <v>kai</v>
      </c>
      <c r="S1250" s="2" t="str">
        <f t="shared" si="376"/>
        <v>uri</v>
      </c>
      <c r="T1250" s="2" t="str">
        <f t="shared" si="377"/>
        <v>kai</v>
      </c>
      <c r="U1250" s="2" t="str">
        <f t="shared" si="378"/>
        <v/>
      </c>
      <c r="V1250" s="2" t="str">
        <f t="shared" si="379"/>
        <v/>
      </c>
      <c r="W1250" s="2">
        <f t="shared" si="380"/>
        <v>67.599999999999994</v>
      </c>
      <c r="X1250" s="2" t="str">
        <f t="shared" si="381"/>
        <v/>
      </c>
      <c r="Y1250" s="6">
        <f t="shared" si="382"/>
        <v>825000</v>
      </c>
      <c r="Z1250" s="6">
        <f t="shared" si="383"/>
        <v>0</v>
      </c>
      <c r="AA1250" s="4">
        <f>SUM(P1250:$P$1480)+$Z$25</f>
        <v>855000</v>
      </c>
      <c r="AB1250" s="4">
        <f>SUM(V1250:$W$1480)</f>
        <v>108589.59999999999</v>
      </c>
      <c r="AC1250" s="4">
        <f t="shared" si="384"/>
        <v>30000</v>
      </c>
    </row>
    <row r="1251" spans="1:29" x14ac:dyDescent="0.15">
      <c r="A1251" s="22">
        <v>5</v>
      </c>
      <c r="B1251" s="1">
        <v>41289</v>
      </c>
      <c r="C1251" s="3">
        <v>171</v>
      </c>
      <c r="D1251">
        <v>172</v>
      </c>
      <c r="E1251">
        <v>169</v>
      </c>
      <c r="F1251">
        <v>169</v>
      </c>
      <c r="G1251">
        <v>202028300</v>
      </c>
      <c r="H1251" s="2">
        <f t="shared" si="367"/>
        <v>34142782700</v>
      </c>
      <c r="I1251">
        <f t="shared" si="368"/>
        <v>0</v>
      </c>
      <c r="J1251" t="str">
        <f t="shared" si="369"/>
        <v>高値超、安値超</v>
      </c>
      <c r="L1251">
        <f t="shared" si="370"/>
        <v>0</v>
      </c>
      <c r="M1251">
        <f t="shared" si="371"/>
        <v>0</v>
      </c>
      <c r="N1251">
        <f t="shared" si="372"/>
        <v>0</v>
      </c>
      <c r="O1251" s="2">
        <f t="shared" si="385"/>
        <v>5000</v>
      </c>
      <c r="P1251" s="2">
        <f t="shared" si="373"/>
        <v>0</v>
      </c>
      <c r="Q1251" s="2">
        <f t="shared" si="374"/>
        <v>845000</v>
      </c>
      <c r="R1251" s="2" t="str">
        <f t="shared" si="375"/>
        <v>kai</v>
      </c>
      <c r="S1251" s="2" t="str">
        <f t="shared" si="376"/>
        <v>uri</v>
      </c>
      <c r="T1251" s="2" t="str">
        <f t="shared" si="377"/>
        <v>kai</v>
      </c>
      <c r="U1251" s="2" t="str">
        <f t="shared" si="378"/>
        <v/>
      </c>
      <c r="V1251" s="2" t="str">
        <f t="shared" si="379"/>
        <v/>
      </c>
      <c r="W1251" s="2">
        <f t="shared" si="380"/>
        <v>67.599999999999994</v>
      </c>
      <c r="X1251" s="2" t="str">
        <f t="shared" si="381"/>
        <v/>
      </c>
      <c r="Y1251" s="6">
        <f t="shared" si="382"/>
        <v>845000</v>
      </c>
      <c r="Z1251" s="6">
        <f t="shared" si="383"/>
        <v>0</v>
      </c>
      <c r="AA1251" s="4">
        <f>SUM(P1251:$P$1480)+$Z$25</f>
        <v>875000</v>
      </c>
      <c r="AB1251" s="4">
        <f>SUM(V1251:$W$1480)</f>
        <v>108522</v>
      </c>
      <c r="AC1251" s="4">
        <f t="shared" si="384"/>
        <v>30000</v>
      </c>
    </row>
    <row r="1252" spans="1:29" x14ac:dyDescent="0.15">
      <c r="A1252" s="22">
        <v>5</v>
      </c>
      <c r="B1252" s="1">
        <v>41285</v>
      </c>
      <c r="C1252" s="3">
        <v>170</v>
      </c>
      <c r="D1252">
        <v>171</v>
      </c>
      <c r="E1252">
        <v>168</v>
      </c>
      <c r="F1252">
        <v>169</v>
      </c>
      <c r="G1252">
        <v>252239600</v>
      </c>
      <c r="H1252" s="2">
        <f t="shared" si="367"/>
        <v>42628492400</v>
      </c>
      <c r="I1252">
        <f t="shared" si="368"/>
        <v>2</v>
      </c>
      <c r="J1252" t="str">
        <f t="shared" si="369"/>
        <v>高値超、安値超</v>
      </c>
      <c r="L1252">
        <f t="shared" si="370"/>
        <v>2</v>
      </c>
      <c r="M1252">
        <f t="shared" si="371"/>
        <v>2</v>
      </c>
      <c r="N1252">
        <f t="shared" si="372"/>
        <v>-2</v>
      </c>
      <c r="O1252" s="2">
        <f t="shared" si="385"/>
        <v>5000</v>
      </c>
      <c r="P1252" s="2">
        <f t="shared" si="373"/>
        <v>10000</v>
      </c>
      <c r="Q1252" s="2">
        <f t="shared" si="374"/>
        <v>835000</v>
      </c>
      <c r="R1252" s="2" t="str">
        <f t="shared" si="375"/>
        <v>kai</v>
      </c>
      <c r="S1252" s="2" t="str">
        <f t="shared" si="376"/>
        <v>uri</v>
      </c>
      <c r="T1252" s="2" t="str">
        <f t="shared" si="377"/>
        <v>kai</v>
      </c>
      <c r="U1252" s="2" t="str">
        <f t="shared" si="378"/>
        <v/>
      </c>
      <c r="V1252" s="2" t="str">
        <f t="shared" si="379"/>
        <v/>
      </c>
      <c r="W1252" s="2">
        <f t="shared" si="380"/>
        <v>66.8</v>
      </c>
      <c r="X1252" s="2" t="str">
        <f t="shared" si="381"/>
        <v/>
      </c>
      <c r="Y1252" s="6">
        <f t="shared" si="382"/>
        <v>845000</v>
      </c>
      <c r="Z1252" s="6">
        <f t="shared" si="383"/>
        <v>0</v>
      </c>
      <c r="AA1252" s="4">
        <f>SUM(P1252:$P$1480)+$Z$25</f>
        <v>875000</v>
      </c>
      <c r="AB1252" s="4">
        <f>SUM(V1252:$W$1480)</f>
        <v>108454.40000000001</v>
      </c>
      <c r="AC1252" s="4">
        <f t="shared" si="384"/>
        <v>30000</v>
      </c>
    </row>
    <row r="1253" spans="1:29" x14ac:dyDescent="0.15">
      <c r="A1253" s="22">
        <v>5</v>
      </c>
      <c r="B1253" s="1">
        <v>41284</v>
      </c>
      <c r="C1253" s="3">
        <v>164</v>
      </c>
      <c r="D1253">
        <v>170</v>
      </c>
      <c r="E1253">
        <v>163</v>
      </c>
      <c r="F1253">
        <v>167</v>
      </c>
      <c r="G1253">
        <v>425452400</v>
      </c>
      <c r="H1253" s="2">
        <f t="shared" si="367"/>
        <v>71050550800</v>
      </c>
      <c r="I1253">
        <f t="shared" si="368"/>
        <v>4</v>
      </c>
      <c r="J1253" t="str">
        <f t="shared" si="369"/>
        <v>高値超、安値超</v>
      </c>
      <c r="L1253">
        <f t="shared" si="370"/>
        <v>4</v>
      </c>
      <c r="M1253">
        <f t="shared" si="371"/>
        <v>4</v>
      </c>
      <c r="N1253">
        <f t="shared" si="372"/>
        <v>4</v>
      </c>
      <c r="O1253" s="2">
        <f t="shared" si="385"/>
        <v>5000</v>
      </c>
      <c r="P1253" s="2">
        <f t="shared" si="373"/>
        <v>20000</v>
      </c>
      <c r="Q1253" s="2">
        <f t="shared" si="374"/>
        <v>815000</v>
      </c>
      <c r="R1253" s="2" t="str">
        <f t="shared" si="375"/>
        <v>kai</v>
      </c>
      <c r="S1253" s="2" t="str">
        <f t="shared" si="376"/>
        <v>kai</v>
      </c>
      <c r="T1253" s="2" t="str">
        <f t="shared" si="377"/>
        <v>kai</v>
      </c>
      <c r="U1253" s="2">
        <f t="shared" si="378"/>
        <v>815000</v>
      </c>
      <c r="V1253" s="2">
        <f t="shared" si="379"/>
        <v>1080</v>
      </c>
      <c r="W1253" s="2">
        <f t="shared" si="380"/>
        <v>130.4</v>
      </c>
      <c r="X1253" s="2" t="str">
        <f t="shared" si="381"/>
        <v/>
      </c>
      <c r="Y1253" s="6">
        <f t="shared" si="382"/>
        <v>835000</v>
      </c>
      <c r="Z1253" s="6">
        <f t="shared" si="383"/>
        <v>0</v>
      </c>
      <c r="AA1253" s="4">
        <f>SUM(P1253:$P$1480)+$Z$25</f>
        <v>865000</v>
      </c>
      <c r="AB1253" s="4">
        <f>SUM(V1253:$W$1480)</f>
        <v>108387.59999999999</v>
      </c>
      <c r="AC1253" s="4">
        <f t="shared" si="384"/>
        <v>30000</v>
      </c>
    </row>
    <row r="1254" spans="1:29" x14ac:dyDescent="0.15">
      <c r="A1254" s="22">
        <v>5</v>
      </c>
      <c r="B1254" s="1">
        <v>41283</v>
      </c>
      <c r="C1254" s="3">
        <v>158</v>
      </c>
      <c r="D1254">
        <v>164</v>
      </c>
      <c r="E1254">
        <v>158</v>
      </c>
      <c r="F1254">
        <v>163</v>
      </c>
      <c r="G1254">
        <v>215319200</v>
      </c>
      <c r="H1254" s="2">
        <f t="shared" si="367"/>
        <v>35097029600</v>
      </c>
      <c r="I1254">
        <f t="shared" si="368"/>
        <v>2</v>
      </c>
      <c r="J1254" t="str">
        <f t="shared" si="369"/>
        <v/>
      </c>
      <c r="L1254">
        <f t="shared" si="370"/>
        <v>-2</v>
      </c>
      <c r="M1254">
        <f t="shared" si="371"/>
        <v>-2</v>
      </c>
      <c r="N1254">
        <f t="shared" si="372"/>
        <v>2</v>
      </c>
      <c r="O1254" s="2">
        <f t="shared" si="385"/>
        <v>5000</v>
      </c>
      <c r="P1254" s="2">
        <f t="shared" si="373"/>
        <v>-10000</v>
      </c>
      <c r="Q1254" s="2">
        <f t="shared" si="374"/>
        <v>805000</v>
      </c>
      <c r="R1254" s="2" t="str">
        <f t="shared" si="375"/>
        <v>uri</v>
      </c>
      <c r="S1254" s="2" t="str">
        <f t="shared" si="376"/>
        <v>kai</v>
      </c>
      <c r="T1254" s="2" t="str">
        <f t="shared" si="377"/>
        <v>uri</v>
      </c>
      <c r="U1254" s="2">
        <f t="shared" si="378"/>
        <v>805000</v>
      </c>
      <c r="V1254" s="2">
        <f t="shared" si="379"/>
        <v>1080</v>
      </c>
      <c r="W1254" s="2" t="str">
        <f t="shared" si="380"/>
        <v/>
      </c>
      <c r="X1254" s="2">
        <f t="shared" si="381"/>
        <v>128.80000000000001</v>
      </c>
      <c r="Y1254" s="6">
        <f t="shared" si="382"/>
        <v>815000</v>
      </c>
      <c r="Z1254" s="6">
        <f t="shared" si="383"/>
        <v>0</v>
      </c>
      <c r="AA1254" s="4">
        <f>SUM(P1254:$P$1480)+$Z$25</f>
        <v>845000</v>
      </c>
      <c r="AB1254" s="4">
        <f>SUM(V1254:$W$1480)</f>
        <v>107177.2</v>
      </c>
      <c r="AC1254" s="4">
        <f t="shared" si="384"/>
        <v>30000</v>
      </c>
    </row>
    <row r="1255" spans="1:29" x14ac:dyDescent="0.15">
      <c r="A1255" s="22">
        <v>5</v>
      </c>
      <c r="B1255" s="1">
        <v>41282</v>
      </c>
      <c r="C1255" s="3">
        <v>161</v>
      </c>
      <c r="D1255">
        <v>162</v>
      </c>
      <c r="E1255">
        <v>159</v>
      </c>
      <c r="F1255">
        <v>161</v>
      </c>
      <c r="G1255">
        <v>251703800</v>
      </c>
      <c r="H1255" s="2">
        <f t="shared" si="367"/>
        <v>40524311800</v>
      </c>
      <c r="I1255">
        <f t="shared" si="368"/>
        <v>-1</v>
      </c>
      <c r="J1255" t="str">
        <f t="shared" si="369"/>
        <v>高値割、安値割</v>
      </c>
      <c r="L1255">
        <f t="shared" si="370"/>
        <v>-1</v>
      </c>
      <c r="M1255">
        <f t="shared" si="371"/>
        <v>-1</v>
      </c>
      <c r="N1255">
        <f t="shared" si="372"/>
        <v>1</v>
      </c>
      <c r="O1255" s="2">
        <f t="shared" si="385"/>
        <v>5000</v>
      </c>
      <c r="P1255" s="2">
        <f t="shared" si="373"/>
        <v>-5000</v>
      </c>
      <c r="Q1255" s="2">
        <f t="shared" si="374"/>
        <v>810000</v>
      </c>
      <c r="R1255" s="2" t="str">
        <f t="shared" si="375"/>
        <v>kai</v>
      </c>
      <c r="S1255" s="2" t="str">
        <f t="shared" si="376"/>
        <v>uri</v>
      </c>
      <c r="T1255" s="2" t="str">
        <f t="shared" si="377"/>
        <v>kai</v>
      </c>
      <c r="U1255" s="2" t="str">
        <f t="shared" si="378"/>
        <v/>
      </c>
      <c r="V1255" s="2" t="str">
        <f t="shared" si="379"/>
        <v/>
      </c>
      <c r="W1255" s="2">
        <f t="shared" si="380"/>
        <v>64.8</v>
      </c>
      <c r="X1255" s="2" t="str">
        <f t="shared" si="381"/>
        <v/>
      </c>
      <c r="Y1255" s="6">
        <f t="shared" si="382"/>
        <v>805000</v>
      </c>
      <c r="Z1255" s="6">
        <f t="shared" si="383"/>
        <v>0</v>
      </c>
      <c r="AA1255" s="4">
        <f>SUM(P1255:$P$1480)+$Z$25</f>
        <v>855000</v>
      </c>
      <c r="AB1255" s="4">
        <f>SUM(V1255:$W$1480)</f>
        <v>106097.2</v>
      </c>
      <c r="AC1255" s="4">
        <f t="shared" si="384"/>
        <v>50000</v>
      </c>
    </row>
    <row r="1256" spans="1:29" x14ac:dyDescent="0.15">
      <c r="A1256" s="22">
        <v>5</v>
      </c>
      <c r="B1256" s="1">
        <v>41281</v>
      </c>
      <c r="C1256" s="3">
        <v>165</v>
      </c>
      <c r="D1256">
        <v>165</v>
      </c>
      <c r="E1256">
        <v>162</v>
      </c>
      <c r="F1256">
        <v>162</v>
      </c>
      <c r="G1256">
        <v>219453300</v>
      </c>
      <c r="H1256" s="2">
        <f t="shared" si="367"/>
        <v>35551434600</v>
      </c>
      <c r="I1256">
        <f t="shared" si="368"/>
        <v>-1</v>
      </c>
      <c r="J1256" t="str">
        <f t="shared" si="369"/>
        <v>高値超、安値超</v>
      </c>
      <c r="L1256">
        <f t="shared" si="370"/>
        <v>-1</v>
      </c>
      <c r="M1256">
        <f t="shared" si="371"/>
        <v>-1</v>
      </c>
      <c r="N1256">
        <f t="shared" si="372"/>
        <v>1</v>
      </c>
      <c r="O1256" s="2">
        <f t="shared" si="385"/>
        <v>5000</v>
      </c>
      <c r="P1256" s="2">
        <f t="shared" si="373"/>
        <v>-5000</v>
      </c>
      <c r="Q1256" s="2">
        <f t="shared" si="374"/>
        <v>815000</v>
      </c>
      <c r="R1256" s="2" t="str">
        <f t="shared" si="375"/>
        <v>kai</v>
      </c>
      <c r="S1256" s="2" t="str">
        <f t="shared" si="376"/>
        <v>uri</v>
      </c>
      <c r="T1256" s="2" t="str">
        <f t="shared" si="377"/>
        <v>kai</v>
      </c>
      <c r="U1256" s="2" t="str">
        <f t="shared" si="378"/>
        <v/>
      </c>
      <c r="V1256" s="2" t="str">
        <f t="shared" si="379"/>
        <v/>
      </c>
      <c r="W1256" s="2">
        <f t="shared" si="380"/>
        <v>65.2</v>
      </c>
      <c r="X1256" s="2" t="str">
        <f t="shared" si="381"/>
        <v/>
      </c>
      <c r="Y1256" s="6">
        <f t="shared" si="382"/>
        <v>810000</v>
      </c>
      <c r="Z1256" s="6">
        <f t="shared" si="383"/>
        <v>0</v>
      </c>
      <c r="AA1256" s="4">
        <f>SUM(P1256:$P$1480)+$Z$25</f>
        <v>860000</v>
      </c>
      <c r="AB1256" s="4">
        <f>SUM(V1256:$W$1480)</f>
        <v>106032.40000000001</v>
      </c>
      <c r="AC1256" s="4">
        <f t="shared" si="384"/>
        <v>50000</v>
      </c>
    </row>
    <row r="1257" spans="1:29" x14ac:dyDescent="0.15">
      <c r="A1257" s="22">
        <v>5</v>
      </c>
      <c r="B1257" s="1">
        <v>41278</v>
      </c>
      <c r="C1257" s="3">
        <v>162</v>
      </c>
      <c r="D1257">
        <v>163</v>
      </c>
      <c r="E1257">
        <v>160</v>
      </c>
      <c r="F1257">
        <v>163</v>
      </c>
      <c r="G1257">
        <v>272760900</v>
      </c>
      <c r="H1257" s="2">
        <f t="shared" si="367"/>
        <v>44460026700</v>
      </c>
      <c r="I1257">
        <f t="shared" si="368"/>
        <v>6</v>
      </c>
      <c r="J1257" t="str">
        <f t="shared" si="369"/>
        <v>高値超、安値超</v>
      </c>
      <c r="L1257">
        <f t="shared" si="370"/>
        <v>6</v>
      </c>
      <c r="M1257">
        <f t="shared" si="371"/>
        <v>6</v>
      </c>
      <c r="N1257">
        <f t="shared" si="372"/>
        <v>6</v>
      </c>
      <c r="O1257" s="2">
        <f t="shared" si="385"/>
        <v>5000</v>
      </c>
      <c r="P1257" s="2">
        <f t="shared" si="373"/>
        <v>30000</v>
      </c>
      <c r="Q1257" s="2">
        <f t="shared" si="374"/>
        <v>785000</v>
      </c>
      <c r="R1257" s="2" t="str">
        <f t="shared" si="375"/>
        <v>kai</v>
      </c>
      <c r="S1257" s="2" t="str">
        <f t="shared" si="376"/>
        <v>kai</v>
      </c>
      <c r="T1257" s="2" t="str">
        <f t="shared" si="377"/>
        <v>kai</v>
      </c>
      <c r="U1257" s="2" t="str">
        <f t="shared" si="378"/>
        <v/>
      </c>
      <c r="V1257" s="2" t="str">
        <f t="shared" si="379"/>
        <v/>
      </c>
      <c r="W1257" s="2">
        <f t="shared" si="380"/>
        <v>62.8</v>
      </c>
      <c r="X1257" s="2" t="str">
        <f t="shared" si="381"/>
        <v/>
      </c>
      <c r="Y1257" s="6">
        <f t="shared" si="382"/>
        <v>815000</v>
      </c>
      <c r="Z1257" s="6">
        <f t="shared" si="383"/>
        <v>0</v>
      </c>
      <c r="AA1257" s="4">
        <f>SUM(P1257:$P$1480)+$Z$25</f>
        <v>865000</v>
      </c>
      <c r="AB1257" s="4">
        <f>SUM(V1257:$W$1480)</f>
        <v>105967.2</v>
      </c>
      <c r="AC1257" s="4">
        <f t="shared" si="384"/>
        <v>50000</v>
      </c>
    </row>
    <row r="1258" spans="1:29" x14ac:dyDescent="0.15">
      <c r="A1258" s="22">
        <v>5</v>
      </c>
      <c r="B1258" s="1">
        <v>41271</v>
      </c>
      <c r="C1258" s="3">
        <v>156</v>
      </c>
      <c r="D1258">
        <v>157</v>
      </c>
      <c r="E1258">
        <v>153</v>
      </c>
      <c r="F1258">
        <v>157</v>
      </c>
      <c r="G1258">
        <v>294161200</v>
      </c>
      <c r="H1258" s="2">
        <f t="shared" si="367"/>
        <v>46183308400</v>
      </c>
      <c r="I1258">
        <f t="shared" si="368"/>
        <v>3</v>
      </c>
      <c r="J1258" t="str">
        <f t="shared" si="369"/>
        <v/>
      </c>
      <c r="L1258">
        <f t="shared" si="370"/>
        <v>3</v>
      </c>
      <c r="M1258">
        <f t="shared" si="371"/>
        <v>3</v>
      </c>
      <c r="N1258">
        <f t="shared" si="372"/>
        <v>-3</v>
      </c>
      <c r="O1258" s="2">
        <f t="shared" si="385"/>
        <v>5000</v>
      </c>
      <c r="P1258" s="2">
        <f t="shared" si="373"/>
        <v>15000</v>
      </c>
      <c r="Q1258" s="2">
        <f t="shared" si="374"/>
        <v>770000</v>
      </c>
      <c r="R1258" s="2" t="str">
        <f t="shared" si="375"/>
        <v>kai</v>
      </c>
      <c r="S1258" s="2" t="str">
        <f t="shared" si="376"/>
        <v>uri</v>
      </c>
      <c r="T1258" s="2" t="str">
        <f t="shared" si="377"/>
        <v>kai</v>
      </c>
      <c r="U1258" s="2" t="str">
        <f t="shared" si="378"/>
        <v/>
      </c>
      <c r="V1258" s="2" t="str">
        <f t="shared" si="379"/>
        <v/>
      </c>
      <c r="W1258" s="2">
        <f t="shared" si="380"/>
        <v>61.6</v>
      </c>
      <c r="X1258" s="2" t="str">
        <f t="shared" si="381"/>
        <v/>
      </c>
      <c r="Y1258" s="6">
        <f t="shared" si="382"/>
        <v>785000</v>
      </c>
      <c r="Z1258" s="6">
        <f t="shared" si="383"/>
        <v>0</v>
      </c>
      <c r="AA1258" s="4">
        <f>SUM(P1258:$P$1480)+$Z$25</f>
        <v>835000</v>
      </c>
      <c r="AB1258" s="4">
        <f>SUM(V1258:$W$1480)</f>
        <v>105904.40000000001</v>
      </c>
      <c r="AC1258" s="4">
        <f t="shared" si="384"/>
        <v>50000</v>
      </c>
    </row>
    <row r="1259" spans="1:29" x14ac:dyDescent="0.15">
      <c r="A1259" s="22">
        <v>5</v>
      </c>
      <c r="B1259" s="1">
        <v>41270</v>
      </c>
      <c r="C1259" s="3">
        <v>154</v>
      </c>
      <c r="D1259">
        <v>157</v>
      </c>
      <c r="E1259">
        <v>153</v>
      </c>
      <c r="F1259">
        <v>154</v>
      </c>
      <c r="G1259">
        <v>285789400</v>
      </c>
      <c r="H1259" s="2">
        <f t="shared" si="367"/>
        <v>44011567600</v>
      </c>
      <c r="I1259">
        <f t="shared" si="368"/>
        <v>2</v>
      </c>
      <c r="J1259" t="str">
        <f t="shared" si="369"/>
        <v>高値超、安値超</v>
      </c>
      <c r="L1259">
        <f t="shared" si="370"/>
        <v>2</v>
      </c>
      <c r="M1259">
        <f t="shared" si="371"/>
        <v>2</v>
      </c>
      <c r="N1259">
        <f t="shared" si="372"/>
        <v>-2</v>
      </c>
      <c r="O1259" s="2">
        <f t="shared" si="385"/>
        <v>5000</v>
      </c>
      <c r="P1259" s="2">
        <f t="shared" si="373"/>
        <v>10000</v>
      </c>
      <c r="Q1259" s="2">
        <f t="shared" si="374"/>
        <v>760000</v>
      </c>
      <c r="R1259" s="2" t="str">
        <f t="shared" si="375"/>
        <v>kai</v>
      </c>
      <c r="S1259" s="2" t="str">
        <f t="shared" si="376"/>
        <v>uri</v>
      </c>
      <c r="T1259" s="2" t="str">
        <f t="shared" si="377"/>
        <v>kai</v>
      </c>
      <c r="U1259" s="2" t="str">
        <f t="shared" si="378"/>
        <v/>
      </c>
      <c r="V1259" s="2" t="str">
        <f t="shared" si="379"/>
        <v/>
      </c>
      <c r="W1259" s="2">
        <f t="shared" si="380"/>
        <v>60.8</v>
      </c>
      <c r="X1259" s="2" t="str">
        <f t="shared" si="381"/>
        <v/>
      </c>
      <c r="Y1259" s="6">
        <f t="shared" si="382"/>
        <v>770000</v>
      </c>
      <c r="Z1259" s="6">
        <f t="shared" si="383"/>
        <v>0</v>
      </c>
      <c r="AA1259" s="4">
        <f>SUM(P1259:$P$1480)+$Z$25</f>
        <v>820000</v>
      </c>
      <c r="AB1259" s="4">
        <f>SUM(V1259:$W$1480)</f>
        <v>105842.80000000002</v>
      </c>
      <c r="AC1259" s="4">
        <f t="shared" si="384"/>
        <v>50000</v>
      </c>
    </row>
    <row r="1260" spans="1:29" x14ac:dyDescent="0.15">
      <c r="A1260" s="22">
        <v>5</v>
      </c>
      <c r="B1260" s="1">
        <v>41269</v>
      </c>
      <c r="C1260" s="3">
        <v>150</v>
      </c>
      <c r="D1260">
        <v>152</v>
      </c>
      <c r="E1260">
        <v>149</v>
      </c>
      <c r="F1260">
        <v>152</v>
      </c>
      <c r="G1260">
        <v>188564900</v>
      </c>
      <c r="H1260" s="2">
        <f t="shared" si="367"/>
        <v>28661864800</v>
      </c>
      <c r="I1260">
        <f t="shared" si="368"/>
        <v>3</v>
      </c>
      <c r="J1260" t="str">
        <f t="shared" si="369"/>
        <v>高値超、安値超</v>
      </c>
      <c r="L1260">
        <f t="shared" si="370"/>
        <v>3</v>
      </c>
      <c r="M1260">
        <f t="shared" si="371"/>
        <v>3</v>
      </c>
      <c r="N1260">
        <f t="shared" si="372"/>
        <v>3</v>
      </c>
      <c r="O1260" s="2">
        <f t="shared" si="385"/>
        <v>5000</v>
      </c>
      <c r="P1260" s="2">
        <f t="shared" si="373"/>
        <v>15000</v>
      </c>
      <c r="Q1260" s="2">
        <f t="shared" si="374"/>
        <v>745000</v>
      </c>
      <c r="R1260" s="2" t="str">
        <f t="shared" si="375"/>
        <v>kai</v>
      </c>
      <c r="S1260" s="2" t="str">
        <f t="shared" si="376"/>
        <v>kai</v>
      </c>
      <c r="T1260" s="2" t="str">
        <f t="shared" si="377"/>
        <v>kai</v>
      </c>
      <c r="U1260" s="2" t="str">
        <f t="shared" si="378"/>
        <v/>
      </c>
      <c r="V1260" s="2" t="str">
        <f t="shared" si="379"/>
        <v/>
      </c>
      <c r="W1260" s="2">
        <f t="shared" si="380"/>
        <v>59.6</v>
      </c>
      <c r="X1260" s="2" t="str">
        <f t="shared" si="381"/>
        <v/>
      </c>
      <c r="Y1260" s="6">
        <f t="shared" si="382"/>
        <v>760000</v>
      </c>
      <c r="Z1260" s="6">
        <f t="shared" si="383"/>
        <v>0</v>
      </c>
      <c r="AA1260" s="4">
        <f>SUM(P1260:$P$1480)+$Z$25</f>
        <v>810000</v>
      </c>
      <c r="AB1260" s="4">
        <f>SUM(V1260:$W$1480)</f>
        <v>105782.00000000001</v>
      </c>
      <c r="AC1260" s="4">
        <f t="shared" si="384"/>
        <v>50000</v>
      </c>
    </row>
    <row r="1261" spans="1:29" x14ac:dyDescent="0.15">
      <c r="A1261" s="22">
        <v>5</v>
      </c>
      <c r="B1261" s="1">
        <v>41268</v>
      </c>
      <c r="C1261" s="3">
        <v>149</v>
      </c>
      <c r="D1261">
        <v>150</v>
      </c>
      <c r="E1261">
        <v>148</v>
      </c>
      <c r="F1261">
        <v>149</v>
      </c>
      <c r="G1261">
        <v>131755100</v>
      </c>
      <c r="H1261" s="2">
        <f t="shared" si="367"/>
        <v>19631509900</v>
      </c>
      <c r="I1261">
        <f t="shared" si="368"/>
        <v>2</v>
      </c>
      <c r="J1261" t="str">
        <f t="shared" si="369"/>
        <v/>
      </c>
      <c r="L1261">
        <f t="shared" si="370"/>
        <v>2</v>
      </c>
      <c r="M1261">
        <f t="shared" si="371"/>
        <v>2</v>
      </c>
      <c r="N1261">
        <f t="shared" si="372"/>
        <v>2</v>
      </c>
      <c r="O1261" s="2">
        <f t="shared" si="385"/>
        <v>5000</v>
      </c>
      <c r="P1261" s="2">
        <f t="shared" si="373"/>
        <v>10000</v>
      </c>
      <c r="Q1261" s="2">
        <f t="shared" si="374"/>
        <v>735000</v>
      </c>
      <c r="R1261" s="2" t="str">
        <f t="shared" si="375"/>
        <v>kai</v>
      </c>
      <c r="S1261" s="2" t="str">
        <f t="shared" si="376"/>
        <v>kai</v>
      </c>
      <c r="T1261" s="2" t="str">
        <f t="shared" si="377"/>
        <v>kai</v>
      </c>
      <c r="U1261" s="2" t="str">
        <f t="shared" si="378"/>
        <v/>
      </c>
      <c r="V1261" s="2" t="str">
        <f t="shared" si="379"/>
        <v/>
      </c>
      <c r="W1261" s="2">
        <f t="shared" si="380"/>
        <v>58.8</v>
      </c>
      <c r="X1261" s="2" t="str">
        <f t="shared" si="381"/>
        <v/>
      </c>
      <c r="Y1261" s="6">
        <f t="shared" si="382"/>
        <v>745000</v>
      </c>
      <c r="Z1261" s="6">
        <f t="shared" si="383"/>
        <v>0</v>
      </c>
      <c r="AA1261" s="4">
        <f>SUM(P1261:$P$1480)+$Z$25</f>
        <v>795000</v>
      </c>
      <c r="AB1261" s="4">
        <f>SUM(V1261:$W$1480)</f>
        <v>105722.40000000002</v>
      </c>
      <c r="AC1261" s="4">
        <f t="shared" si="384"/>
        <v>50000</v>
      </c>
    </row>
    <row r="1262" spans="1:29" x14ac:dyDescent="0.15">
      <c r="A1262" s="22">
        <v>5</v>
      </c>
      <c r="B1262" s="1">
        <v>41264</v>
      </c>
      <c r="C1262" s="3">
        <v>150</v>
      </c>
      <c r="D1262">
        <v>151</v>
      </c>
      <c r="E1262">
        <v>144</v>
      </c>
      <c r="F1262">
        <v>147</v>
      </c>
      <c r="G1262">
        <v>399933400</v>
      </c>
      <c r="H1262" s="2">
        <f t="shared" si="367"/>
        <v>58790209800</v>
      </c>
      <c r="I1262">
        <f t="shared" si="368"/>
        <v>0</v>
      </c>
      <c r="J1262" t="str">
        <f t="shared" si="369"/>
        <v/>
      </c>
      <c r="L1262">
        <f t="shared" si="370"/>
        <v>0</v>
      </c>
      <c r="M1262">
        <f t="shared" si="371"/>
        <v>0</v>
      </c>
      <c r="N1262">
        <f t="shared" si="372"/>
        <v>0</v>
      </c>
      <c r="O1262" s="2">
        <f t="shared" si="385"/>
        <v>5000</v>
      </c>
      <c r="P1262" s="2">
        <f t="shared" si="373"/>
        <v>0</v>
      </c>
      <c r="Q1262" s="2">
        <f t="shared" si="374"/>
        <v>735000</v>
      </c>
      <c r="R1262" s="2" t="str">
        <f t="shared" si="375"/>
        <v>kai</v>
      </c>
      <c r="S1262" s="2" t="str">
        <f t="shared" si="376"/>
        <v>uri</v>
      </c>
      <c r="T1262" s="2" t="str">
        <f t="shared" si="377"/>
        <v>kai</v>
      </c>
      <c r="U1262" s="2" t="str">
        <f t="shared" si="378"/>
        <v/>
      </c>
      <c r="V1262" s="2" t="str">
        <f t="shared" si="379"/>
        <v/>
      </c>
      <c r="W1262" s="2">
        <f t="shared" si="380"/>
        <v>58.8</v>
      </c>
      <c r="X1262" s="2" t="str">
        <f t="shared" si="381"/>
        <v/>
      </c>
      <c r="Y1262" s="6">
        <f t="shared" si="382"/>
        <v>735000</v>
      </c>
      <c r="Z1262" s="6">
        <f t="shared" si="383"/>
        <v>0</v>
      </c>
      <c r="AA1262" s="4">
        <f>SUM(P1262:$P$1480)+$Z$25</f>
        <v>785000</v>
      </c>
      <c r="AB1262" s="4">
        <f>SUM(V1262:$W$1480)</f>
        <v>105663.60000000003</v>
      </c>
      <c r="AC1262" s="4">
        <f t="shared" si="384"/>
        <v>50000</v>
      </c>
    </row>
    <row r="1263" spans="1:29" x14ac:dyDescent="0.15">
      <c r="A1263" s="22">
        <v>5</v>
      </c>
      <c r="B1263" s="1">
        <v>41263</v>
      </c>
      <c r="C1263" s="3">
        <v>147</v>
      </c>
      <c r="D1263">
        <v>149</v>
      </c>
      <c r="E1263">
        <v>145</v>
      </c>
      <c r="F1263">
        <v>147</v>
      </c>
      <c r="G1263">
        <v>386916600</v>
      </c>
      <c r="H1263" s="2">
        <f t="shared" si="367"/>
        <v>56876740200</v>
      </c>
      <c r="I1263">
        <f t="shared" si="368"/>
        <v>0</v>
      </c>
      <c r="J1263" t="str">
        <f t="shared" si="369"/>
        <v>高値超、安値超</v>
      </c>
      <c r="L1263">
        <f t="shared" si="370"/>
        <v>0</v>
      </c>
      <c r="M1263">
        <f t="shared" si="371"/>
        <v>0</v>
      </c>
      <c r="N1263">
        <f t="shared" si="372"/>
        <v>0</v>
      </c>
      <c r="O1263" s="2">
        <f t="shared" si="385"/>
        <v>5000</v>
      </c>
      <c r="P1263" s="2">
        <f t="shared" si="373"/>
        <v>0</v>
      </c>
      <c r="Q1263" s="2">
        <f t="shared" si="374"/>
        <v>735000</v>
      </c>
      <c r="R1263" s="2" t="str">
        <f t="shared" si="375"/>
        <v>kai</v>
      </c>
      <c r="S1263" s="2" t="str">
        <f t="shared" si="376"/>
        <v>uri</v>
      </c>
      <c r="T1263" s="2" t="str">
        <f t="shared" si="377"/>
        <v>kai</v>
      </c>
      <c r="U1263" s="2" t="str">
        <f t="shared" si="378"/>
        <v/>
      </c>
      <c r="V1263" s="2" t="str">
        <f t="shared" si="379"/>
        <v/>
      </c>
      <c r="W1263" s="2">
        <f t="shared" si="380"/>
        <v>58.8</v>
      </c>
      <c r="X1263" s="2" t="str">
        <f t="shared" si="381"/>
        <v/>
      </c>
      <c r="Y1263" s="6">
        <f t="shared" si="382"/>
        <v>735000</v>
      </c>
      <c r="Z1263" s="6">
        <f t="shared" si="383"/>
        <v>0</v>
      </c>
      <c r="AA1263" s="4">
        <f>SUM(P1263:$P$1480)+$Z$25</f>
        <v>785000</v>
      </c>
      <c r="AB1263" s="4">
        <f>SUM(V1263:$W$1480)</f>
        <v>105604.80000000003</v>
      </c>
      <c r="AC1263" s="4">
        <f t="shared" si="384"/>
        <v>50000</v>
      </c>
    </row>
    <row r="1264" spans="1:29" x14ac:dyDescent="0.15">
      <c r="A1264" s="22">
        <v>5</v>
      </c>
      <c r="B1264" s="1">
        <v>41262</v>
      </c>
      <c r="C1264" s="3">
        <v>144</v>
      </c>
      <c r="D1264">
        <v>147</v>
      </c>
      <c r="E1264">
        <v>143</v>
      </c>
      <c r="F1264">
        <v>147</v>
      </c>
      <c r="G1264">
        <v>339973100</v>
      </c>
      <c r="H1264" s="2">
        <f t="shared" si="367"/>
        <v>49976045700</v>
      </c>
      <c r="I1264">
        <f t="shared" si="368"/>
        <v>6</v>
      </c>
      <c r="J1264" t="str">
        <f t="shared" si="369"/>
        <v>高値超、安値超</v>
      </c>
      <c r="L1264">
        <f t="shared" si="370"/>
        <v>6</v>
      </c>
      <c r="M1264">
        <f t="shared" si="371"/>
        <v>6</v>
      </c>
      <c r="N1264">
        <f t="shared" si="372"/>
        <v>-6</v>
      </c>
      <c r="O1264" s="2">
        <f t="shared" si="385"/>
        <v>5000</v>
      </c>
      <c r="P1264" s="2">
        <f t="shared" si="373"/>
        <v>30000</v>
      </c>
      <c r="Q1264" s="2">
        <f t="shared" si="374"/>
        <v>705000</v>
      </c>
      <c r="R1264" s="2" t="str">
        <f t="shared" si="375"/>
        <v>kai</v>
      </c>
      <c r="S1264" s="2" t="str">
        <f t="shared" si="376"/>
        <v>uri</v>
      </c>
      <c r="T1264" s="2" t="str">
        <f t="shared" si="377"/>
        <v>kai</v>
      </c>
      <c r="U1264" s="2" t="str">
        <f t="shared" si="378"/>
        <v/>
      </c>
      <c r="V1264" s="2" t="str">
        <f t="shared" si="379"/>
        <v/>
      </c>
      <c r="W1264" s="2">
        <f t="shared" si="380"/>
        <v>56.4</v>
      </c>
      <c r="X1264" s="2" t="str">
        <f t="shared" si="381"/>
        <v/>
      </c>
      <c r="Y1264" s="6">
        <f t="shared" si="382"/>
        <v>735000</v>
      </c>
      <c r="Z1264" s="6">
        <f t="shared" si="383"/>
        <v>0</v>
      </c>
      <c r="AA1264" s="4">
        <f>SUM(P1264:$P$1480)+$Z$25</f>
        <v>785000</v>
      </c>
      <c r="AB1264" s="4">
        <f>SUM(V1264:$W$1480)</f>
        <v>105546.00000000001</v>
      </c>
      <c r="AC1264" s="4">
        <f t="shared" si="384"/>
        <v>50000</v>
      </c>
    </row>
    <row r="1265" spans="1:29" x14ac:dyDescent="0.15">
      <c r="A1265" s="22">
        <v>5</v>
      </c>
      <c r="B1265" s="1">
        <v>41261</v>
      </c>
      <c r="C1265" s="3">
        <v>137</v>
      </c>
      <c r="D1265">
        <v>142</v>
      </c>
      <c r="E1265">
        <v>137</v>
      </c>
      <c r="F1265">
        <v>141</v>
      </c>
      <c r="G1265">
        <v>284530300</v>
      </c>
      <c r="H1265" s="2">
        <f t="shared" si="367"/>
        <v>40118772300</v>
      </c>
      <c r="I1265">
        <f t="shared" si="368"/>
        <v>4</v>
      </c>
      <c r="J1265" t="str">
        <f t="shared" si="369"/>
        <v>高値超、安値超</v>
      </c>
      <c r="L1265">
        <f t="shared" si="370"/>
        <v>4</v>
      </c>
      <c r="M1265">
        <f t="shared" si="371"/>
        <v>4</v>
      </c>
      <c r="N1265">
        <f t="shared" si="372"/>
        <v>-4</v>
      </c>
      <c r="O1265" s="2">
        <f t="shared" si="385"/>
        <v>5000</v>
      </c>
      <c r="P1265" s="2">
        <f t="shared" si="373"/>
        <v>20000</v>
      </c>
      <c r="Q1265" s="2">
        <f t="shared" si="374"/>
        <v>685000</v>
      </c>
      <c r="R1265" s="2" t="str">
        <f t="shared" si="375"/>
        <v>kai</v>
      </c>
      <c r="S1265" s="2" t="str">
        <f t="shared" si="376"/>
        <v>uri</v>
      </c>
      <c r="T1265" s="2" t="str">
        <f t="shared" si="377"/>
        <v>kai</v>
      </c>
      <c r="U1265" s="2" t="str">
        <f t="shared" si="378"/>
        <v/>
      </c>
      <c r="V1265" s="2" t="str">
        <f t="shared" si="379"/>
        <v/>
      </c>
      <c r="W1265" s="2">
        <f t="shared" si="380"/>
        <v>54.8</v>
      </c>
      <c r="X1265" s="2" t="str">
        <f t="shared" si="381"/>
        <v/>
      </c>
      <c r="Y1265" s="6">
        <f t="shared" si="382"/>
        <v>705000</v>
      </c>
      <c r="Z1265" s="6">
        <f t="shared" si="383"/>
        <v>0</v>
      </c>
      <c r="AA1265" s="4">
        <f>SUM(P1265:$P$1480)+$Z$25</f>
        <v>755000</v>
      </c>
      <c r="AB1265" s="4">
        <f>SUM(V1265:$W$1480)</f>
        <v>105489.60000000002</v>
      </c>
      <c r="AC1265" s="4">
        <f t="shared" si="384"/>
        <v>50000</v>
      </c>
    </row>
    <row r="1266" spans="1:29" x14ac:dyDescent="0.15">
      <c r="A1266" s="22">
        <v>5</v>
      </c>
      <c r="B1266" s="1">
        <v>41260</v>
      </c>
      <c r="C1266" s="3">
        <v>137</v>
      </c>
      <c r="D1266">
        <v>138</v>
      </c>
      <c r="E1266">
        <v>136</v>
      </c>
      <c r="F1266">
        <v>137</v>
      </c>
      <c r="G1266">
        <v>144476000</v>
      </c>
      <c r="H1266" s="2">
        <f t="shared" si="367"/>
        <v>19793212000</v>
      </c>
      <c r="I1266">
        <f t="shared" si="368"/>
        <v>2</v>
      </c>
      <c r="J1266" t="str">
        <f t="shared" si="369"/>
        <v>高値超、安値超</v>
      </c>
      <c r="L1266">
        <f t="shared" si="370"/>
        <v>2</v>
      </c>
      <c r="M1266">
        <f t="shared" si="371"/>
        <v>2</v>
      </c>
      <c r="N1266">
        <f t="shared" si="372"/>
        <v>2</v>
      </c>
      <c r="O1266" s="2">
        <f t="shared" si="385"/>
        <v>5000</v>
      </c>
      <c r="P1266" s="2">
        <f t="shared" si="373"/>
        <v>10000</v>
      </c>
      <c r="Q1266" s="2">
        <f t="shared" si="374"/>
        <v>675000</v>
      </c>
      <c r="R1266" s="2" t="str">
        <f t="shared" si="375"/>
        <v>kai</v>
      </c>
      <c r="S1266" s="2" t="str">
        <f t="shared" si="376"/>
        <v>kai</v>
      </c>
      <c r="T1266" s="2" t="str">
        <f t="shared" si="377"/>
        <v>kai</v>
      </c>
      <c r="U1266" s="2" t="str">
        <f t="shared" si="378"/>
        <v/>
      </c>
      <c r="V1266" s="2" t="str">
        <f t="shared" si="379"/>
        <v/>
      </c>
      <c r="W1266" s="2">
        <f t="shared" si="380"/>
        <v>54</v>
      </c>
      <c r="X1266" s="2" t="str">
        <f t="shared" si="381"/>
        <v/>
      </c>
      <c r="Y1266" s="6">
        <f t="shared" si="382"/>
        <v>685000</v>
      </c>
      <c r="Z1266" s="6">
        <f t="shared" si="383"/>
        <v>0</v>
      </c>
      <c r="AA1266" s="4">
        <f>SUM(P1266:$P$1480)+$Z$25</f>
        <v>735000</v>
      </c>
      <c r="AB1266" s="4">
        <f>SUM(V1266:$W$1480)</f>
        <v>105434.80000000003</v>
      </c>
      <c r="AC1266" s="4">
        <f t="shared" si="384"/>
        <v>50000</v>
      </c>
    </row>
    <row r="1267" spans="1:29" x14ac:dyDescent="0.15">
      <c r="A1267" s="22">
        <v>5</v>
      </c>
      <c r="B1267" s="1">
        <v>41257</v>
      </c>
      <c r="C1267" s="3">
        <v>135</v>
      </c>
      <c r="D1267">
        <v>136</v>
      </c>
      <c r="E1267">
        <v>133</v>
      </c>
      <c r="F1267">
        <v>135</v>
      </c>
      <c r="G1267">
        <v>165205200</v>
      </c>
      <c r="H1267" s="2">
        <f t="shared" si="367"/>
        <v>22302702000</v>
      </c>
      <c r="I1267">
        <f t="shared" si="368"/>
        <v>0</v>
      </c>
      <c r="J1267" t="str">
        <f t="shared" si="369"/>
        <v/>
      </c>
      <c r="L1267">
        <f t="shared" si="370"/>
        <v>0</v>
      </c>
      <c r="M1267">
        <f t="shared" si="371"/>
        <v>0</v>
      </c>
      <c r="N1267">
        <f t="shared" si="372"/>
        <v>0</v>
      </c>
      <c r="O1267" s="2">
        <f t="shared" si="385"/>
        <v>5000</v>
      </c>
      <c r="P1267" s="2">
        <f t="shared" si="373"/>
        <v>0</v>
      </c>
      <c r="Q1267" s="2">
        <f t="shared" si="374"/>
        <v>675000</v>
      </c>
      <c r="R1267" s="2" t="str">
        <f t="shared" si="375"/>
        <v>kai</v>
      </c>
      <c r="S1267" s="2" t="str">
        <f t="shared" si="376"/>
        <v>uri</v>
      </c>
      <c r="T1267" s="2" t="str">
        <f t="shared" si="377"/>
        <v>kai</v>
      </c>
      <c r="U1267" s="2" t="str">
        <f t="shared" si="378"/>
        <v/>
      </c>
      <c r="V1267" s="2" t="str">
        <f t="shared" si="379"/>
        <v/>
      </c>
      <c r="W1267" s="2">
        <f t="shared" si="380"/>
        <v>54</v>
      </c>
      <c r="X1267" s="2" t="str">
        <f t="shared" si="381"/>
        <v/>
      </c>
      <c r="Y1267" s="6">
        <f t="shared" si="382"/>
        <v>675000</v>
      </c>
      <c r="Z1267" s="6">
        <f t="shared" si="383"/>
        <v>0</v>
      </c>
      <c r="AA1267" s="4">
        <f>SUM(P1267:$P$1480)+$Z$25</f>
        <v>725000</v>
      </c>
      <c r="AB1267" s="4">
        <f>SUM(V1267:$W$1480)</f>
        <v>105380.80000000003</v>
      </c>
      <c r="AC1267" s="4">
        <f t="shared" si="384"/>
        <v>50000</v>
      </c>
    </row>
    <row r="1268" spans="1:29" x14ac:dyDescent="0.15">
      <c r="A1268" s="22">
        <v>5</v>
      </c>
      <c r="B1268" s="1">
        <v>41256</v>
      </c>
      <c r="C1268" s="3">
        <v>133</v>
      </c>
      <c r="D1268">
        <v>136</v>
      </c>
      <c r="E1268">
        <v>133</v>
      </c>
      <c r="F1268">
        <v>135</v>
      </c>
      <c r="G1268">
        <v>200153200</v>
      </c>
      <c r="H1268" s="2">
        <f t="shared" ref="H1268:H1331" si="386">+F1268*G1268</f>
        <v>27020682000</v>
      </c>
      <c r="I1268">
        <f t="shared" ref="I1268:I1331" si="387">IF(F1269="","",F1268-F1269)</f>
        <v>2</v>
      </c>
      <c r="J1268" t="str">
        <f t="shared" ref="J1268:J1331" si="388">IF(AND(D1268&lt;D1269,E1268&lt;E1269,AVERAGE(H1268:H1277)&gt;50000000),"高値割、安値割",IF(AND(D1268&gt;D1269,E1268&gt;E1269,AVERAGE(H1268:H1277)&gt;50000000),"高値超、安値超",""))</f>
        <v>高値超、安値超</v>
      </c>
      <c r="L1268">
        <f t="shared" ref="L1268:L1331" si="389">IF($M$25&gt;$N$25,M1268,N1268)</f>
        <v>2</v>
      </c>
      <c r="M1268">
        <f t="shared" ref="M1268:M1331" si="390">IF(F1269="",0,IF(J1269="高値割、安値割",F1269-F1268,-F1269+F1268))</f>
        <v>2</v>
      </c>
      <c r="N1268">
        <f t="shared" ref="N1268:N1331" si="391">IF(F1269="",0,IF(J1269&lt;&gt;"高値超、安値超",-F1269+F1268,F1269-F1268))</f>
        <v>-2</v>
      </c>
      <c r="O1268" s="2">
        <f t="shared" si="385"/>
        <v>5000</v>
      </c>
      <c r="P1268" s="2">
        <f t="shared" ref="P1268:P1331" si="392">IF(L1268&lt;&gt;"",L1268*O1268,"")</f>
        <v>10000</v>
      </c>
      <c r="Q1268" s="2">
        <f t="shared" ref="Q1268:Q1331" si="393">IF(L1269&lt;&gt;"",F1269*O1268,0)</f>
        <v>665000</v>
      </c>
      <c r="R1268" s="2" t="str">
        <f t="shared" ref="R1268:R1331" si="394">IF(J1269="高値割、安値割","uri","kai")</f>
        <v>kai</v>
      </c>
      <c r="S1268" s="2" t="str">
        <f t="shared" ref="S1268:S1331" si="395">IF(J1269="高値超、安値超","uri","kai")</f>
        <v>uri</v>
      </c>
      <c r="T1268" s="2" t="str">
        <f t="shared" ref="T1268:T1331" si="396">IF($M$25&gt;$N$25,R1268,S1268)</f>
        <v>kai</v>
      </c>
      <c r="U1268" s="2" t="str">
        <f t="shared" ref="U1268:U1331" si="397">IF(T1268&lt;&gt;T1269,Q1268*1,"")</f>
        <v/>
      </c>
      <c r="V1268" s="2" t="str">
        <f t="shared" ref="V1268:V1331" si="398">IF(U1268="","",IF(U1268&lt;$AD$26,$AE$26,IF(U1268&lt;$AD$27,$AE$27,IF(U1268&lt;$AD$28,$AE$28,IF(U1268&lt;$AD$29,$AE$29,IF(U1268&lt;$AD$30,$AE$30,IF(U1268&lt;$AD$31,$AE$31,$AE$32))))))*2)</f>
        <v/>
      </c>
      <c r="W1268" s="2">
        <f t="shared" ref="W1268:W1331" si="399">IF(AND(T1269&lt;&gt;"kai",T1268="kai"),Q1268*2%/250*2,IF(AND(T1269="kai",T1268="kai"),Q1268*2%/250,""))</f>
        <v>53.2</v>
      </c>
      <c r="X1268" s="2" t="str">
        <f t="shared" ref="X1268:X1331" si="400">IF(AND(T1269&lt;&gt;"uri",T1268="uri"),Q1268*2%/250*2,IF(AND(T1269="uri",T1268="uri"),Q1268*2%/250,""))</f>
        <v/>
      </c>
      <c r="Y1268" s="6">
        <f t="shared" ref="Y1268:Y1331" si="401">+F1268*$B$3</f>
        <v>675000</v>
      </c>
      <c r="Z1268" s="6">
        <f t="shared" ref="Z1268:Z1331" si="402">IF(AND(Y1268&gt;0,Y1269=0),Y1268,0)</f>
        <v>0</v>
      </c>
      <c r="AA1268" s="4">
        <f>SUM(P1268:$P$1480)+$Z$25</f>
        <v>725000</v>
      </c>
      <c r="AB1268" s="4">
        <f>SUM(V1268:$W$1480)</f>
        <v>105326.80000000003</v>
      </c>
      <c r="AC1268" s="4">
        <f t="shared" ref="AC1268:AC1331" si="403">+AA1268-Y1268</f>
        <v>50000</v>
      </c>
    </row>
    <row r="1269" spans="1:29" x14ac:dyDescent="0.15">
      <c r="A1269" s="22">
        <v>5</v>
      </c>
      <c r="B1269" s="1">
        <v>41255</v>
      </c>
      <c r="C1269" s="3">
        <v>132</v>
      </c>
      <c r="D1269">
        <v>133</v>
      </c>
      <c r="E1269">
        <v>132</v>
      </c>
      <c r="F1269">
        <v>133</v>
      </c>
      <c r="G1269">
        <v>37900900</v>
      </c>
      <c r="H1269" s="2">
        <f t="shared" si="386"/>
        <v>5040819700</v>
      </c>
      <c r="I1269">
        <f t="shared" si="387"/>
        <v>1</v>
      </c>
      <c r="J1269" t="str">
        <f t="shared" si="388"/>
        <v>高値超、安値超</v>
      </c>
      <c r="L1269">
        <f t="shared" si="389"/>
        <v>1</v>
      </c>
      <c r="M1269">
        <f t="shared" si="390"/>
        <v>1</v>
      </c>
      <c r="N1269">
        <f t="shared" si="391"/>
        <v>1</v>
      </c>
      <c r="O1269" s="2">
        <f t="shared" si="385"/>
        <v>5000</v>
      </c>
      <c r="P1269" s="2">
        <f t="shared" si="392"/>
        <v>5000</v>
      </c>
      <c r="Q1269" s="2">
        <f t="shared" si="393"/>
        <v>660000</v>
      </c>
      <c r="R1269" s="2" t="str">
        <f t="shared" si="394"/>
        <v>kai</v>
      </c>
      <c r="S1269" s="2" t="str">
        <f t="shared" si="395"/>
        <v>kai</v>
      </c>
      <c r="T1269" s="2" t="str">
        <f t="shared" si="396"/>
        <v>kai</v>
      </c>
      <c r="U1269" s="2" t="str">
        <f t="shared" si="397"/>
        <v/>
      </c>
      <c r="V1269" s="2" t="str">
        <f t="shared" si="398"/>
        <v/>
      </c>
      <c r="W1269" s="2">
        <f t="shared" si="399"/>
        <v>52.8</v>
      </c>
      <c r="X1269" s="2" t="str">
        <f t="shared" si="400"/>
        <v/>
      </c>
      <c r="Y1269" s="6">
        <f t="shared" si="401"/>
        <v>665000</v>
      </c>
      <c r="Z1269" s="6">
        <f t="shared" si="402"/>
        <v>0</v>
      </c>
      <c r="AA1269" s="4">
        <f>SUM(P1269:$P$1480)+$Z$25</f>
        <v>715000</v>
      </c>
      <c r="AB1269" s="4">
        <f>SUM(V1269:$W$1480)</f>
        <v>105273.60000000002</v>
      </c>
      <c r="AC1269" s="4">
        <f t="shared" si="403"/>
        <v>50000</v>
      </c>
    </row>
    <row r="1270" spans="1:29" x14ac:dyDescent="0.15">
      <c r="A1270" s="22">
        <v>5</v>
      </c>
      <c r="B1270" s="1">
        <v>41254</v>
      </c>
      <c r="C1270" s="3">
        <v>132</v>
      </c>
      <c r="D1270">
        <v>132</v>
      </c>
      <c r="E1270">
        <v>131</v>
      </c>
      <c r="F1270">
        <v>132</v>
      </c>
      <c r="G1270">
        <v>32502200</v>
      </c>
      <c r="H1270" s="2">
        <f t="shared" si="386"/>
        <v>4290290400</v>
      </c>
      <c r="I1270">
        <f t="shared" si="387"/>
        <v>0</v>
      </c>
      <c r="J1270" t="str">
        <f t="shared" si="388"/>
        <v/>
      </c>
      <c r="L1270">
        <f t="shared" si="389"/>
        <v>0</v>
      </c>
      <c r="M1270">
        <f t="shared" si="390"/>
        <v>0</v>
      </c>
      <c r="N1270">
        <f t="shared" si="391"/>
        <v>0</v>
      </c>
      <c r="O1270" s="2">
        <f t="shared" si="385"/>
        <v>5000</v>
      </c>
      <c r="P1270" s="2">
        <f t="shared" si="392"/>
        <v>0</v>
      </c>
      <c r="Q1270" s="2">
        <f t="shared" si="393"/>
        <v>660000</v>
      </c>
      <c r="R1270" s="2" t="str">
        <f t="shared" si="394"/>
        <v>kai</v>
      </c>
      <c r="S1270" s="2" t="str">
        <f t="shared" si="395"/>
        <v>kai</v>
      </c>
      <c r="T1270" s="2" t="str">
        <f t="shared" si="396"/>
        <v>kai</v>
      </c>
      <c r="U1270" s="2" t="str">
        <f t="shared" si="397"/>
        <v/>
      </c>
      <c r="V1270" s="2" t="str">
        <f t="shared" si="398"/>
        <v/>
      </c>
      <c r="W1270" s="2">
        <f t="shared" si="399"/>
        <v>52.8</v>
      </c>
      <c r="X1270" s="2" t="str">
        <f t="shared" si="400"/>
        <v/>
      </c>
      <c r="Y1270" s="6">
        <f t="shared" si="401"/>
        <v>660000</v>
      </c>
      <c r="Z1270" s="6">
        <f t="shared" si="402"/>
        <v>0</v>
      </c>
      <c r="AA1270" s="4">
        <f>SUM(P1270:$P$1480)+$Z$25</f>
        <v>710000</v>
      </c>
      <c r="AB1270" s="4">
        <f>SUM(V1270:$W$1480)</f>
        <v>105220.80000000003</v>
      </c>
      <c r="AC1270" s="4">
        <f t="shared" si="403"/>
        <v>50000</v>
      </c>
    </row>
    <row r="1271" spans="1:29" x14ac:dyDescent="0.15">
      <c r="A1271" s="22">
        <v>5</v>
      </c>
      <c r="B1271" s="1">
        <v>41253</v>
      </c>
      <c r="C1271" s="3">
        <v>133</v>
      </c>
      <c r="D1271">
        <v>133</v>
      </c>
      <c r="E1271">
        <v>131</v>
      </c>
      <c r="F1271">
        <v>132</v>
      </c>
      <c r="G1271">
        <v>50429000</v>
      </c>
      <c r="H1271" s="2">
        <f t="shared" si="386"/>
        <v>6656628000</v>
      </c>
      <c r="I1271">
        <f t="shared" si="387"/>
        <v>0</v>
      </c>
      <c r="J1271" t="str">
        <f t="shared" si="388"/>
        <v/>
      </c>
      <c r="L1271">
        <f t="shared" si="389"/>
        <v>0</v>
      </c>
      <c r="M1271">
        <f t="shared" si="390"/>
        <v>0</v>
      </c>
      <c r="N1271">
        <f t="shared" si="391"/>
        <v>0</v>
      </c>
      <c r="O1271" s="2">
        <f t="shared" si="385"/>
        <v>5000</v>
      </c>
      <c r="P1271" s="2">
        <f t="shared" si="392"/>
        <v>0</v>
      </c>
      <c r="Q1271" s="2">
        <f t="shared" si="393"/>
        <v>660000</v>
      </c>
      <c r="R1271" s="2" t="str">
        <f t="shared" si="394"/>
        <v>kai</v>
      </c>
      <c r="S1271" s="2" t="str">
        <f t="shared" si="395"/>
        <v>kai</v>
      </c>
      <c r="T1271" s="2" t="str">
        <f t="shared" si="396"/>
        <v>kai</v>
      </c>
      <c r="U1271" s="2" t="str">
        <f t="shared" si="397"/>
        <v/>
      </c>
      <c r="V1271" s="2" t="str">
        <f t="shared" si="398"/>
        <v/>
      </c>
      <c r="W1271" s="2">
        <f t="shared" si="399"/>
        <v>52.8</v>
      </c>
      <c r="X1271" s="2" t="str">
        <f t="shared" si="400"/>
        <v/>
      </c>
      <c r="Y1271" s="6">
        <f t="shared" si="401"/>
        <v>660000</v>
      </c>
      <c r="Z1271" s="6">
        <f t="shared" si="402"/>
        <v>0</v>
      </c>
      <c r="AA1271" s="4">
        <f>SUM(P1271:$P$1480)+$Z$25</f>
        <v>710000</v>
      </c>
      <c r="AB1271" s="4">
        <f>SUM(V1271:$W$1480)</f>
        <v>105168.00000000001</v>
      </c>
      <c r="AC1271" s="4">
        <f t="shared" si="403"/>
        <v>50000</v>
      </c>
    </row>
    <row r="1272" spans="1:29" x14ac:dyDescent="0.15">
      <c r="A1272" s="22">
        <v>5</v>
      </c>
      <c r="B1272" s="1">
        <v>41250</v>
      </c>
      <c r="C1272" s="3">
        <v>131</v>
      </c>
      <c r="D1272">
        <v>133</v>
      </c>
      <c r="E1272">
        <v>131</v>
      </c>
      <c r="F1272">
        <v>132</v>
      </c>
      <c r="G1272">
        <v>91269300</v>
      </c>
      <c r="H1272" s="2">
        <f t="shared" si="386"/>
        <v>12047547600</v>
      </c>
      <c r="I1272">
        <f t="shared" si="387"/>
        <v>0</v>
      </c>
      <c r="J1272" t="str">
        <f t="shared" si="388"/>
        <v/>
      </c>
      <c r="L1272">
        <f t="shared" si="389"/>
        <v>0</v>
      </c>
      <c r="M1272">
        <f t="shared" si="390"/>
        <v>0</v>
      </c>
      <c r="N1272">
        <f t="shared" si="391"/>
        <v>0</v>
      </c>
      <c r="O1272" s="2">
        <f t="shared" si="385"/>
        <v>5000</v>
      </c>
      <c r="P1272" s="2">
        <f t="shared" si="392"/>
        <v>0</v>
      </c>
      <c r="Q1272" s="2">
        <f t="shared" si="393"/>
        <v>660000</v>
      </c>
      <c r="R1272" s="2" t="str">
        <f t="shared" si="394"/>
        <v>kai</v>
      </c>
      <c r="S1272" s="2" t="str">
        <f t="shared" si="395"/>
        <v>kai</v>
      </c>
      <c r="T1272" s="2" t="str">
        <f t="shared" si="396"/>
        <v>kai</v>
      </c>
      <c r="U1272" s="2" t="str">
        <f t="shared" si="397"/>
        <v/>
      </c>
      <c r="V1272" s="2" t="str">
        <f t="shared" si="398"/>
        <v/>
      </c>
      <c r="W1272" s="2">
        <f t="shared" si="399"/>
        <v>52.8</v>
      </c>
      <c r="X1272" s="2" t="str">
        <f t="shared" si="400"/>
        <v/>
      </c>
      <c r="Y1272" s="6">
        <f t="shared" si="401"/>
        <v>660000</v>
      </c>
      <c r="Z1272" s="6">
        <f t="shared" si="402"/>
        <v>0</v>
      </c>
      <c r="AA1272" s="4">
        <f>SUM(P1272:$P$1480)+$Z$25</f>
        <v>710000</v>
      </c>
      <c r="AB1272" s="4">
        <f>SUM(V1272:$W$1480)</f>
        <v>105115.20000000003</v>
      </c>
      <c r="AC1272" s="4">
        <f t="shared" si="403"/>
        <v>50000</v>
      </c>
    </row>
    <row r="1273" spans="1:29" x14ac:dyDescent="0.15">
      <c r="A1273" s="22">
        <v>5</v>
      </c>
      <c r="B1273" s="1">
        <v>41249</v>
      </c>
      <c r="C1273" s="3">
        <v>132</v>
      </c>
      <c r="D1273">
        <v>132</v>
      </c>
      <c r="E1273">
        <v>131</v>
      </c>
      <c r="F1273">
        <v>132</v>
      </c>
      <c r="G1273">
        <v>39686600</v>
      </c>
      <c r="H1273" s="2">
        <f t="shared" si="386"/>
        <v>5238631200</v>
      </c>
      <c r="I1273">
        <f t="shared" si="387"/>
        <v>2</v>
      </c>
      <c r="J1273" t="str">
        <f t="shared" si="388"/>
        <v/>
      </c>
      <c r="L1273">
        <f t="shared" si="389"/>
        <v>2</v>
      </c>
      <c r="M1273">
        <f t="shared" si="390"/>
        <v>2</v>
      </c>
      <c r="N1273">
        <f t="shared" si="391"/>
        <v>2</v>
      </c>
      <c r="O1273" s="2">
        <f t="shared" si="385"/>
        <v>5000</v>
      </c>
      <c r="P1273" s="2">
        <f t="shared" si="392"/>
        <v>10000</v>
      </c>
      <c r="Q1273" s="2">
        <f t="shared" si="393"/>
        <v>650000</v>
      </c>
      <c r="R1273" s="2" t="str">
        <f t="shared" si="394"/>
        <v>kai</v>
      </c>
      <c r="S1273" s="2" t="str">
        <f t="shared" si="395"/>
        <v>kai</v>
      </c>
      <c r="T1273" s="2" t="str">
        <f t="shared" si="396"/>
        <v>kai</v>
      </c>
      <c r="U1273" s="2">
        <f t="shared" si="397"/>
        <v>650000</v>
      </c>
      <c r="V1273" s="2">
        <f t="shared" si="398"/>
        <v>1080</v>
      </c>
      <c r="W1273" s="2">
        <f t="shared" si="399"/>
        <v>104</v>
      </c>
      <c r="X1273" s="2" t="str">
        <f t="shared" si="400"/>
        <v/>
      </c>
      <c r="Y1273" s="6">
        <f t="shared" si="401"/>
        <v>660000</v>
      </c>
      <c r="Z1273" s="6">
        <f t="shared" si="402"/>
        <v>0</v>
      </c>
      <c r="AA1273" s="4">
        <f>SUM(P1273:$P$1480)+$Z$25</f>
        <v>710000</v>
      </c>
      <c r="AB1273" s="4">
        <f>SUM(V1273:$W$1480)</f>
        <v>105062.40000000002</v>
      </c>
      <c r="AC1273" s="4">
        <f t="shared" si="403"/>
        <v>50000</v>
      </c>
    </row>
    <row r="1274" spans="1:29" x14ac:dyDescent="0.15">
      <c r="A1274" s="22">
        <v>5</v>
      </c>
      <c r="B1274" s="1">
        <v>41248</v>
      </c>
      <c r="C1274" s="3">
        <v>130</v>
      </c>
      <c r="D1274">
        <v>132</v>
      </c>
      <c r="E1274">
        <v>129</v>
      </c>
      <c r="F1274">
        <v>130</v>
      </c>
      <c r="G1274">
        <v>77613900</v>
      </c>
      <c r="H1274" s="2">
        <f t="shared" si="386"/>
        <v>10089807000</v>
      </c>
      <c r="I1274">
        <f t="shared" si="387"/>
        <v>-1</v>
      </c>
      <c r="J1274" t="str">
        <f t="shared" si="388"/>
        <v/>
      </c>
      <c r="L1274">
        <f t="shared" si="389"/>
        <v>1</v>
      </c>
      <c r="M1274">
        <f t="shared" si="390"/>
        <v>1</v>
      </c>
      <c r="N1274">
        <f t="shared" si="391"/>
        <v>-1</v>
      </c>
      <c r="O1274" s="2">
        <f t="shared" si="385"/>
        <v>5000</v>
      </c>
      <c r="P1274" s="2">
        <f t="shared" si="392"/>
        <v>5000</v>
      </c>
      <c r="Q1274" s="2">
        <f t="shared" si="393"/>
        <v>655000</v>
      </c>
      <c r="R1274" s="2" t="str">
        <f t="shared" si="394"/>
        <v>uri</v>
      </c>
      <c r="S1274" s="2" t="str">
        <f t="shared" si="395"/>
        <v>kai</v>
      </c>
      <c r="T1274" s="2" t="str">
        <f t="shared" si="396"/>
        <v>uri</v>
      </c>
      <c r="U1274" s="2">
        <f t="shared" si="397"/>
        <v>655000</v>
      </c>
      <c r="V1274" s="2">
        <f t="shared" si="398"/>
        <v>1080</v>
      </c>
      <c r="W1274" s="2" t="str">
        <f t="shared" si="399"/>
        <v/>
      </c>
      <c r="X1274" s="2">
        <f t="shared" si="400"/>
        <v>104.8</v>
      </c>
      <c r="Y1274" s="6">
        <f t="shared" si="401"/>
        <v>650000</v>
      </c>
      <c r="Z1274" s="6">
        <f t="shared" si="402"/>
        <v>0</v>
      </c>
      <c r="AA1274" s="4">
        <f>SUM(P1274:$P$1480)+$Z$25</f>
        <v>700000</v>
      </c>
      <c r="AB1274" s="4">
        <f>SUM(V1274:$W$1480)</f>
        <v>103878.40000000002</v>
      </c>
      <c r="AC1274" s="4">
        <f t="shared" si="403"/>
        <v>50000</v>
      </c>
    </row>
    <row r="1275" spans="1:29" x14ac:dyDescent="0.15">
      <c r="A1275" s="22">
        <v>5</v>
      </c>
      <c r="B1275" s="1">
        <v>41247</v>
      </c>
      <c r="C1275" s="3">
        <v>132</v>
      </c>
      <c r="D1275">
        <v>132</v>
      </c>
      <c r="E1275">
        <v>130</v>
      </c>
      <c r="F1275">
        <v>131</v>
      </c>
      <c r="G1275">
        <v>44942800</v>
      </c>
      <c r="H1275" s="2">
        <f t="shared" si="386"/>
        <v>5887506800</v>
      </c>
      <c r="I1275">
        <f t="shared" si="387"/>
        <v>-1</v>
      </c>
      <c r="J1275" t="str">
        <f t="shared" si="388"/>
        <v>高値割、安値割</v>
      </c>
      <c r="L1275">
        <f t="shared" si="389"/>
        <v>-1</v>
      </c>
      <c r="M1275">
        <f t="shared" si="390"/>
        <v>-1</v>
      </c>
      <c r="N1275">
        <f t="shared" si="391"/>
        <v>-1</v>
      </c>
      <c r="O1275" s="2">
        <f t="shared" si="385"/>
        <v>5000</v>
      </c>
      <c r="P1275" s="2">
        <f t="shared" si="392"/>
        <v>-5000</v>
      </c>
      <c r="Q1275" s="2">
        <f t="shared" si="393"/>
        <v>660000</v>
      </c>
      <c r="R1275" s="2" t="str">
        <f t="shared" si="394"/>
        <v>kai</v>
      </c>
      <c r="S1275" s="2" t="str">
        <f t="shared" si="395"/>
        <v>kai</v>
      </c>
      <c r="T1275" s="2" t="str">
        <f t="shared" si="396"/>
        <v>kai</v>
      </c>
      <c r="U1275" s="2" t="str">
        <f t="shared" si="397"/>
        <v/>
      </c>
      <c r="V1275" s="2" t="str">
        <f t="shared" si="398"/>
        <v/>
      </c>
      <c r="W1275" s="2">
        <f t="shared" si="399"/>
        <v>52.8</v>
      </c>
      <c r="X1275" s="2" t="str">
        <f t="shared" si="400"/>
        <v/>
      </c>
      <c r="Y1275" s="6">
        <f t="shared" si="401"/>
        <v>655000</v>
      </c>
      <c r="Z1275" s="6">
        <f t="shared" si="402"/>
        <v>0</v>
      </c>
      <c r="AA1275" s="4">
        <f>SUM(P1275:$P$1480)+$Z$25</f>
        <v>695000</v>
      </c>
      <c r="AB1275" s="4">
        <f>SUM(V1275:$W$1480)</f>
        <v>102798.40000000002</v>
      </c>
      <c r="AC1275" s="4">
        <f t="shared" si="403"/>
        <v>40000</v>
      </c>
    </row>
    <row r="1276" spans="1:29" x14ac:dyDescent="0.15">
      <c r="A1276" s="22">
        <v>6</v>
      </c>
      <c r="B1276" s="1">
        <v>41246</v>
      </c>
      <c r="C1276" s="3">
        <v>133</v>
      </c>
      <c r="D1276">
        <v>133</v>
      </c>
      <c r="E1276">
        <v>131</v>
      </c>
      <c r="F1276">
        <v>132</v>
      </c>
      <c r="G1276">
        <v>49551000</v>
      </c>
      <c r="H1276" s="2">
        <f t="shared" si="386"/>
        <v>6540732000</v>
      </c>
      <c r="I1276">
        <f t="shared" si="387"/>
        <v>0</v>
      </c>
      <c r="J1276" t="str">
        <f t="shared" si="388"/>
        <v/>
      </c>
      <c r="L1276">
        <f t="shared" si="389"/>
        <v>0</v>
      </c>
      <c r="M1276">
        <f t="shared" si="390"/>
        <v>0</v>
      </c>
      <c r="N1276">
        <f t="shared" si="391"/>
        <v>0</v>
      </c>
      <c r="O1276" s="2">
        <f t="shared" si="385"/>
        <v>5000</v>
      </c>
      <c r="P1276" s="2">
        <f t="shared" si="392"/>
        <v>0</v>
      </c>
      <c r="Q1276" s="2">
        <f t="shared" si="393"/>
        <v>660000</v>
      </c>
      <c r="R1276" s="2" t="str">
        <f t="shared" si="394"/>
        <v>kai</v>
      </c>
      <c r="S1276" s="2" t="str">
        <f t="shared" si="395"/>
        <v>kai</v>
      </c>
      <c r="T1276" s="2" t="str">
        <f t="shared" si="396"/>
        <v>kai</v>
      </c>
      <c r="U1276" s="2" t="str">
        <f t="shared" si="397"/>
        <v/>
      </c>
      <c r="V1276" s="2" t="str">
        <f t="shared" si="398"/>
        <v/>
      </c>
      <c r="W1276" s="2">
        <f t="shared" si="399"/>
        <v>52.8</v>
      </c>
      <c r="X1276" s="2" t="str">
        <f t="shared" si="400"/>
        <v/>
      </c>
      <c r="Y1276" s="6">
        <f t="shared" si="401"/>
        <v>660000</v>
      </c>
      <c r="Z1276" s="6">
        <f t="shared" si="402"/>
        <v>0</v>
      </c>
      <c r="AA1276" s="4">
        <f>SUM(P1276:$P$1480)+$Z$25</f>
        <v>700000</v>
      </c>
      <c r="AB1276" s="4">
        <f>SUM(V1276:$W$1480)</f>
        <v>102745.60000000001</v>
      </c>
      <c r="AC1276" s="4">
        <f t="shared" si="403"/>
        <v>40000</v>
      </c>
    </row>
    <row r="1277" spans="1:29" x14ac:dyDescent="0.15">
      <c r="A1277" s="22">
        <v>6</v>
      </c>
      <c r="B1277" s="1">
        <v>41243</v>
      </c>
      <c r="C1277" s="3">
        <v>132</v>
      </c>
      <c r="D1277">
        <v>133</v>
      </c>
      <c r="E1277">
        <v>130</v>
      </c>
      <c r="F1277">
        <v>132</v>
      </c>
      <c r="G1277">
        <v>108455800</v>
      </c>
      <c r="H1277" s="2">
        <f t="shared" si="386"/>
        <v>14316165600</v>
      </c>
      <c r="I1277">
        <f t="shared" si="387"/>
        <v>2</v>
      </c>
      <c r="J1277" t="str">
        <f t="shared" si="388"/>
        <v/>
      </c>
      <c r="L1277">
        <f t="shared" si="389"/>
        <v>2</v>
      </c>
      <c r="M1277">
        <f t="shared" si="390"/>
        <v>2</v>
      </c>
      <c r="N1277">
        <f t="shared" si="391"/>
        <v>-2</v>
      </c>
      <c r="O1277" s="2">
        <f t="shared" si="385"/>
        <v>5000</v>
      </c>
      <c r="P1277" s="2">
        <f t="shared" si="392"/>
        <v>10000</v>
      </c>
      <c r="Q1277" s="2">
        <f t="shared" si="393"/>
        <v>650000</v>
      </c>
      <c r="R1277" s="2" t="str">
        <f t="shared" si="394"/>
        <v>kai</v>
      </c>
      <c r="S1277" s="2" t="str">
        <f t="shared" si="395"/>
        <v>uri</v>
      </c>
      <c r="T1277" s="2" t="str">
        <f t="shared" si="396"/>
        <v>kai</v>
      </c>
      <c r="U1277" s="2">
        <f t="shared" si="397"/>
        <v>650000</v>
      </c>
      <c r="V1277" s="2">
        <f t="shared" si="398"/>
        <v>1080</v>
      </c>
      <c r="W1277" s="2">
        <f t="shared" si="399"/>
        <v>104</v>
      </c>
      <c r="X1277" s="2" t="str">
        <f t="shared" si="400"/>
        <v/>
      </c>
      <c r="Y1277" s="6">
        <f t="shared" si="401"/>
        <v>660000</v>
      </c>
      <c r="Z1277" s="6">
        <f t="shared" si="402"/>
        <v>0</v>
      </c>
      <c r="AA1277" s="4">
        <f>SUM(P1277:$P$1480)+$Z$25</f>
        <v>700000</v>
      </c>
      <c r="AB1277" s="4">
        <f>SUM(V1277:$W$1480)</f>
        <v>102692.80000000002</v>
      </c>
      <c r="AC1277" s="4">
        <f t="shared" si="403"/>
        <v>40000</v>
      </c>
    </row>
    <row r="1278" spans="1:29" x14ac:dyDescent="0.15">
      <c r="A1278" s="22">
        <v>6</v>
      </c>
      <c r="B1278" s="1">
        <v>41242</v>
      </c>
      <c r="C1278" s="3">
        <v>131</v>
      </c>
      <c r="D1278">
        <v>132</v>
      </c>
      <c r="E1278">
        <v>130</v>
      </c>
      <c r="F1278">
        <v>130</v>
      </c>
      <c r="G1278">
        <v>53231600</v>
      </c>
      <c r="H1278" s="2">
        <f t="shared" si="386"/>
        <v>6920108000</v>
      </c>
      <c r="I1278">
        <f t="shared" si="387"/>
        <v>1</v>
      </c>
      <c r="J1278" t="str">
        <f t="shared" si="388"/>
        <v>高値超、安値超</v>
      </c>
      <c r="L1278">
        <f t="shared" si="389"/>
        <v>-1</v>
      </c>
      <c r="M1278">
        <f t="shared" si="390"/>
        <v>-1</v>
      </c>
      <c r="N1278">
        <f t="shared" si="391"/>
        <v>1</v>
      </c>
      <c r="O1278" s="2">
        <f t="shared" si="385"/>
        <v>5000</v>
      </c>
      <c r="P1278" s="2">
        <f t="shared" si="392"/>
        <v>-5000</v>
      </c>
      <c r="Q1278" s="2">
        <f t="shared" si="393"/>
        <v>645000</v>
      </c>
      <c r="R1278" s="2" t="str">
        <f t="shared" si="394"/>
        <v>uri</v>
      </c>
      <c r="S1278" s="2" t="str">
        <f t="shared" si="395"/>
        <v>kai</v>
      </c>
      <c r="T1278" s="2" t="str">
        <f t="shared" si="396"/>
        <v>uri</v>
      </c>
      <c r="U1278" s="2">
        <f t="shared" si="397"/>
        <v>645000</v>
      </c>
      <c r="V1278" s="2">
        <f t="shared" si="398"/>
        <v>1080</v>
      </c>
      <c r="W1278" s="2" t="str">
        <f t="shared" si="399"/>
        <v/>
      </c>
      <c r="X1278" s="2">
        <f t="shared" si="400"/>
        <v>103.2</v>
      </c>
      <c r="Y1278" s="6">
        <f t="shared" si="401"/>
        <v>650000</v>
      </c>
      <c r="Z1278" s="6">
        <f t="shared" si="402"/>
        <v>0</v>
      </c>
      <c r="AA1278" s="4">
        <f>SUM(P1278:$P$1480)+$Z$25</f>
        <v>690000</v>
      </c>
      <c r="AB1278" s="4">
        <f>SUM(V1278:$W$1480)</f>
        <v>101508.80000000002</v>
      </c>
      <c r="AC1278" s="4">
        <f t="shared" si="403"/>
        <v>40000</v>
      </c>
    </row>
    <row r="1279" spans="1:29" x14ac:dyDescent="0.15">
      <c r="A1279" s="22">
        <v>6</v>
      </c>
      <c r="B1279" s="1">
        <v>41241</v>
      </c>
      <c r="C1279" s="3">
        <v>131</v>
      </c>
      <c r="D1279">
        <v>131</v>
      </c>
      <c r="E1279">
        <v>129</v>
      </c>
      <c r="F1279">
        <v>129</v>
      </c>
      <c r="G1279">
        <v>61044900</v>
      </c>
      <c r="H1279" s="2">
        <f t="shared" si="386"/>
        <v>7874792100</v>
      </c>
      <c r="I1279">
        <f t="shared" si="387"/>
        <v>-2</v>
      </c>
      <c r="J1279" t="str">
        <f t="shared" si="388"/>
        <v>高値割、安値割</v>
      </c>
      <c r="L1279">
        <f t="shared" si="389"/>
        <v>-2</v>
      </c>
      <c r="M1279">
        <f t="shared" si="390"/>
        <v>-2</v>
      </c>
      <c r="N1279">
        <f t="shared" si="391"/>
        <v>-2</v>
      </c>
      <c r="O1279" s="2">
        <f t="shared" si="385"/>
        <v>5000</v>
      </c>
      <c r="P1279" s="2">
        <f t="shared" si="392"/>
        <v>-10000</v>
      </c>
      <c r="Q1279" s="2">
        <f t="shared" si="393"/>
        <v>655000</v>
      </c>
      <c r="R1279" s="2" t="str">
        <f t="shared" si="394"/>
        <v>kai</v>
      </c>
      <c r="S1279" s="2" t="str">
        <f t="shared" si="395"/>
        <v>kai</v>
      </c>
      <c r="T1279" s="2" t="str">
        <f t="shared" si="396"/>
        <v>kai</v>
      </c>
      <c r="U1279" s="2" t="str">
        <f t="shared" si="397"/>
        <v/>
      </c>
      <c r="V1279" s="2" t="str">
        <f t="shared" si="398"/>
        <v/>
      </c>
      <c r="W1279" s="2">
        <f t="shared" si="399"/>
        <v>52.4</v>
      </c>
      <c r="X1279" s="2" t="str">
        <f t="shared" si="400"/>
        <v/>
      </c>
      <c r="Y1279" s="6">
        <f t="shared" si="401"/>
        <v>645000</v>
      </c>
      <c r="Z1279" s="6">
        <f t="shared" si="402"/>
        <v>0</v>
      </c>
      <c r="AA1279" s="4">
        <f>SUM(P1279:$P$1480)+$Z$25</f>
        <v>695000</v>
      </c>
      <c r="AB1279" s="4">
        <f>SUM(V1279:$W$1480)</f>
        <v>100428.80000000002</v>
      </c>
      <c r="AC1279" s="4">
        <f t="shared" si="403"/>
        <v>50000</v>
      </c>
    </row>
    <row r="1280" spans="1:29" x14ac:dyDescent="0.15">
      <c r="A1280" s="22">
        <v>6</v>
      </c>
      <c r="B1280" s="1">
        <v>41240</v>
      </c>
      <c r="C1280" s="3">
        <v>131</v>
      </c>
      <c r="D1280">
        <v>133</v>
      </c>
      <c r="E1280">
        <v>130</v>
      </c>
      <c r="F1280">
        <v>131</v>
      </c>
      <c r="G1280">
        <v>83608100</v>
      </c>
      <c r="H1280" s="2">
        <f t="shared" si="386"/>
        <v>10952661100</v>
      </c>
      <c r="I1280">
        <f t="shared" si="387"/>
        <v>0</v>
      </c>
      <c r="J1280" t="str">
        <f t="shared" si="388"/>
        <v/>
      </c>
      <c r="L1280">
        <f t="shared" si="389"/>
        <v>0</v>
      </c>
      <c r="M1280">
        <f t="shared" si="390"/>
        <v>0</v>
      </c>
      <c r="N1280">
        <f t="shared" si="391"/>
        <v>0</v>
      </c>
      <c r="O1280" s="2">
        <f t="shared" si="385"/>
        <v>5000</v>
      </c>
      <c r="P1280" s="2">
        <f t="shared" si="392"/>
        <v>0</v>
      </c>
      <c r="Q1280" s="2">
        <f t="shared" si="393"/>
        <v>655000</v>
      </c>
      <c r="R1280" s="2" t="str">
        <f t="shared" si="394"/>
        <v>kai</v>
      </c>
      <c r="S1280" s="2" t="str">
        <f t="shared" si="395"/>
        <v>uri</v>
      </c>
      <c r="T1280" s="2" t="str">
        <f t="shared" si="396"/>
        <v>kai</v>
      </c>
      <c r="U1280" s="2" t="str">
        <f t="shared" si="397"/>
        <v/>
      </c>
      <c r="V1280" s="2" t="str">
        <f t="shared" si="398"/>
        <v/>
      </c>
      <c r="W1280" s="2">
        <f t="shared" si="399"/>
        <v>52.4</v>
      </c>
      <c r="X1280" s="2" t="str">
        <f t="shared" si="400"/>
        <v/>
      </c>
      <c r="Y1280" s="6">
        <f t="shared" si="401"/>
        <v>655000</v>
      </c>
      <c r="Z1280" s="6">
        <f t="shared" si="402"/>
        <v>0</v>
      </c>
      <c r="AA1280" s="4">
        <f>SUM(P1280:$P$1480)+$Z$25</f>
        <v>705000</v>
      </c>
      <c r="AB1280" s="4">
        <f>SUM(V1280:$W$1480)</f>
        <v>100376.40000000002</v>
      </c>
      <c r="AC1280" s="4">
        <f t="shared" si="403"/>
        <v>50000</v>
      </c>
    </row>
    <row r="1281" spans="1:29" x14ac:dyDescent="0.15">
      <c r="A1281" s="22">
        <v>6</v>
      </c>
      <c r="B1281" s="1">
        <v>41239</v>
      </c>
      <c r="C1281" s="3">
        <v>132</v>
      </c>
      <c r="D1281">
        <v>133</v>
      </c>
      <c r="E1281">
        <v>131</v>
      </c>
      <c r="F1281">
        <v>131</v>
      </c>
      <c r="G1281">
        <v>121276000</v>
      </c>
      <c r="H1281" s="2">
        <f t="shared" si="386"/>
        <v>15887156000</v>
      </c>
      <c r="I1281">
        <f t="shared" si="387"/>
        <v>1</v>
      </c>
      <c r="J1281" t="str">
        <f t="shared" si="388"/>
        <v>高値超、安値超</v>
      </c>
      <c r="L1281">
        <f t="shared" si="389"/>
        <v>1</v>
      </c>
      <c r="M1281">
        <f t="shared" si="390"/>
        <v>1</v>
      </c>
      <c r="N1281">
        <f t="shared" si="391"/>
        <v>-1</v>
      </c>
      <c r="O1281" s="2">
        <f t="shared" si="385"/>
        <v>5000</v>
      </c>
      <c r="P1281" s="2">
        <f t="shared" si="392"/>
        <v>5000</v>
      </c>
      <c r="Q1281" s="2">
        <f t="shared" si="393"/>
        <v>650000</v>
      </c>
      <c r="R1281" s="2" t="str">
        <f t="shared" si="394"/>
        <v>kai</v>
      </c>
      <c r="S1281" s="2" t="str">
        <f t="shared" si="395"/>
        <v>uri</v>
      </c>
      <c r="T1281" s="2" t="str">
        <f t="shared" si="396"/>
        <v>kai</v>
      </c>
      <c r="U1281" s="2" t="str">
        <f t="shared" si="397"/>
        <v/>
      </c>
      <c r="V1281" s="2" t="str">
        <f t="shared" si="398"/>
        <v/>
      </c>
      <c r="W1281" s="2">
        <f t="shared" si="399"/>
        <v>52</v>
      </c>
      <c r="X1281" s="2" t="str">
        <f t="shared" si="400"/>
        <v/>
      </c>
      <c r="Y1281" s="6">
        <f t="shared" si="401"/>
        <v>655000</v>
      </c>
      <c r="Z1281" s="6">
        <f t="shared" si="402"/>
        <v>0</v>
      </c>
      <c r="AA1281" s="4">
        <f>SUM(P1281:$P$1480)+$Z$25</f>
        <v>705000</v>
      </c>
      <c r="AB1281" s="4">
        <f>SUM(V1281:$W$1480)</f>
        <v>100324.00000000001</v>
      </c>
      <c r="AC1281" s="4">
        <f t="shared" si="403"/>
        <v>50000</v>
      </c>
    </row>
    <row r="1282" spans="1:29" x14ac:dyDescent="0.15">
      <c r="A1282" s="22">
        <v>6</v>
      </c>
      <c r="B1282" s="1">
        <v>41235</v>
      </c>
      <c r="C1282" s="3">
        <v>130</v>
      </c>
      <c r="D1282">
        <v>131</v>
      </c>
      <c r="E1282">
        <v>129</v>
      </c>
      <c r="F1282">
        <v>130</v>
      </c>
      <c r="G1282">
        <v>112138200</v>
      </c>
      <c r="H1282" s="2">
        <f t="shared" si="386"/>
        <v>14577966000</v>
      </c>
      <c r="I1282">
        <f t="shared" si="387"/>
        <v>2</v>
      </c>
      <c r="J1282" t="str">
        <f t="shared" si="388"/>
        <v>高値超、安値超</v>
      </c>
      <c r="L1282">
        <f t="shared" si="389"/>
        <v>2</v>
      </c>
      <c r="M1282">
        <f t="shared" si="390"/>
        <v>2</v>
      </c>
      <c r="N1282">
        <f t="shared" si="391"/>
        <v>2</v>
      </c>
      <c r="O1282" s="2">
        <f t="shared" si="385"/>
        <v>5000</v>
      </c>
      <c r="P1282" s="2">
        <f t="shared" si="392"/>
        <v>10000</v>
      </c>
      <c r="Q1282" s="2">
        <f t="shared" si="393"/>
        <v>640000</v>
      </c>
      <c r="R1282" s="2" t="str">
        <f t="shared" si="394"/>
        <v>kai</v>
      </c>
      <c r="S1282" s="2" t="str">
        <f t="shared" si="395"/>
        <v>kai</v>
      </c>
      <c r="T1282" s="2" t="str">
        <f t="shared" si="396"/>
        <v>kai</v>
      </c>
      <c r="U1282" s="2" t="str">
        <f t="shared" si="397"/>
        <v/>
      </c>
      <c r="V1282" s="2" t="str">
        <f t="shared" si="398"/>
        <v/>
      </c>
      <c r="W1282" s="2">
        <f t="shared" si="399"/>
        <v>51.2</v>
      </c>
      <c r="X1282" s="2" t="str">
        <f t="shared" si="400"/>
        <v/>
      </c>
      <c r="Y1282" s="6">
        <f t="shared" si="401"/>
        <v>650000</v>
      </c>
      <c r="Z1282" s="6">
        <f t="shared" si="402"/>
        <v>0</v>
      </c>
      <c r="AA1282" s="4">
        <f>SUM(P1282:$P$1480)+$Z$25</f>
        <v>700000</v>
      </c>
      <c r="AB1282" s="4">
        <f>SUM(V1282:$W$1480)</f>
        <v>100272.00000000001</v>
      </c>
      <c r="AC1282" s="4">
        <f t="shared" si="403"/>
        <v>50000</v>
      </c>
    </row>
    <row r="1283" spans="1:29" x14ac:dyDescent="0.15">
      <c r="A1283" s="22">
        <v>6</v>
      </c>
      <c r="B1283" s="1">
        <v>41234</v>
      </c>
      <c r="C1283" s="3">
        <v>130</v>
      </c>
      <c r="D1283">
        <v>130</v>
      </c>
      <c r="E1283">
        <v>128</v>
      </c>
      <c r="F1283">
        <v>128</v>
      </c>
      <c r="G1283">
        <v>52286200</v>
      </c>
      <c r="H1283" s="2">
        <f t="shared" si="386"/>
        <v>6692633600</v>
      </c>
      <c r="I1283">
        <f t="shared" si="387"/>
        <v>0</v>
      </c>
      <c r="J1283" t="str">
        <f t="shared" si="388"/>
        <v/>
      </c>
      <c r="L1283">
        <f t="shared" si="389"/>
        <v>0</v>
      </c>
      <c r="M1283">
        <f t="shared" si="390"/>
        <v>0</v>
      </c>
      <c r="N1283">
        <f t="shared" si="391"/>
        <v>0</v>
      </c>
      <c r="O1283" s="2">
        <f t="shared" si="385"/>
        <v>5000</v>
      </c>
      <c r="P1283" s="2">
        <f t="shared" si="392"/>
        <v>0</v>
      </c>
      <c r="Q1283" s="2">
        <f t="shared" si="393"/>
        <v>640000</v>
      </c>
      <c r="R1283" s="2" t="str">
        <f t="shared" si="394"/>
        <v>kai</v>
      </c>
      <c r="S1283" s="2" t="str">
        <f t="shared" si="395"/>
        <v>kai</v>
      </c>
      <c r="T1283" s="2" t="str">
        <f t="shared" si="396"/>
        <v>kai</v>
      </c>
      <c r="U1283" s="2" t="str">
        <f t="shared" si="397"/>
        <v/>
      </c>
      <c r="V1283" s="2" t="str">
        <f t="shared" si="398"/>
        <v/>
      </c>
      <c r="W1283" s="2">
        <f t="shared" si="399"/>
        <v>51.2</v>
      </c>
      <c r="X1283" s="2" t="str">
        <f t="shared" si="400"/>
        <v/>
      </c>
      <c r="Y1283" s="6">
        <f t="shared" si="401"/>
        <v>640000</v>
      </c>
      <c r="Z1283" s="6">
        <f t="shared" si="402"/>
        <v>0</v>
      </c>
      <c r="AA1283" s="4">
        <f>SUM(P1283:$P$1480)+$Z$25</f>
        <v>690000</v>
      </c>
      <c r="AB1283" s="4">
        <f>SUM(V1283:$W$1480)</f>
        <v>100220.80000000002</v>
      </c>
      <c r="AC1283" s="4">
        <f t="shared" si="403"/>
        <v>50000</v>
      </c>
    </row>
    <row r="1284" spans="1:29" x14ac:dyDescent="0.15">
      <c r="A1284" s="22">
        <v>6</v>
      </c>
      <c r="B1284" s="1">
        <v>41233</v>
      </c>
      <c r="C1284" s="3">
        <v>130</v>
      </c>
      <c r="D1284">
        <v>130</v>
      </c>
      <c r="E1284">
        <v>128</v>
      </c>
      <c r="F1284">
        <v>128</v>
      </c>
      <c r="G1284">
        <v>48654600</v>
      </c>
      <c r="H1284" s="2">
        <f t="shared" si="386"/>
        <v>6227788800</v>
      </c>
      <c r="I1284">
        <f t="shared" si="387"/>
        <v>-1</v>
      </c>
      <c r="J1284" t="str">
        <f t="shared" si="388"/>
        <v/>
      </c>
      <c r="L1284">
        <f t="shared" si="389"/>
        <v>-1</v>
      </c>
      <c r="M1284">
        <f t="shared" si="390"/>
        <v>-1</v>
      </c>
      <c r="N1284">
        <f t="shared" si="391"/>
        <v>1</v>
      </c>
      <c r="O1284" s="2">
        <f t="shared" si="385"/>
        <v>5000</v>
      </c>
      <c r="P1284" s="2">
        <f t="shared" si="392"/>
        <v>-5000</v>
      </c>
      <c r="Q1284" s="2">
        <f t="shared" si="393"/>
        <v>645000</v>
      </c>
      <c r="R1284" s="2" t="str">
        <f t="shared" si="394"/>
        <v>kai</v>
      </c>
      <c r="S1284" s="2" t="str">
        <f t="shared" si="395"/>
        <v>uri</v>
      </c>
      <c r="T1284" s="2" t="str">
        <f t="shared" si="396"/>
        <v>kai</v>
      </c>
      <c r="U1284" s="2" t="str">
        <f t="shared" si="397"/>
        <v/>
      </c>
      <c r="V1284" s="2" t="str">
        <f t="shared" si="398"/>
        <v/>
      </c>
      <c r="W1284" s="2">
        <f t="shared" si="399"/>
        <v>51.6</v>
      </c>
      <c r="X1284" s="2" t="str">
        <f t="shared" si="400"/>
        <v/>
      </c>
      <c r="Y1284" s="6">
        <f t="shared" si="401"/>
        <v>640000</v>
      </c>
      <c r="Z1284" s="6">
        <f t="shared" si="402"/>
        <v>0</v>
      </c>
      <c r="AA1284" s="4">
        <f>SUM(P1284:$P$1480)+$Z$25</f>
        <v>690000</v>
      </c>
      <c r="AB1284" s="4">
        <f>SUM(V1284:$W$1480)</f>
        <v>100169.60000000002</v>
      </c>
      <c r="AC1284" s="4">
        <f t="shared" si="403"/>
        <v>50000</v>
      </c>
    </row>
    <row r="1285" spans="1:29" x14ac:dyDescent="0.15">
      <c r="A1285" s="22">
        <v>6</v>
      </c>
      <c r="B1285" s="1">
        <v>41232</v>
      </c>
      <c r="C1285" s="3">
        <v>130</v>
      </c>
      <c r="D1285">
        <v>131</v>
      </c>
      <c r="E1285">
        <v>128</v>
      </c>
      <c r="F1285">
        <v>129</v>
      </c>
      <c r="G1285">
        <v>113307600</v>
      </c>
      <c r="H1285" s="2">
        <f t="shared" si="386"/>
        <v>14616680400</v>
      </c>
      <c r="I1285">
        <f t="shared" si="387"/>
        <v>1</v>
      </c>
      <c r="J1285" t="str">
        <f t="shared" si="388"/>
        <v>高値超、安値超</v>
      </c>
      <c r="L1285">
        <f t="shared" si="389"/>
        <v>1</v>
      </c>
      <c r="M1285">
        <f t="shared" si="390"/>
        <v>1</v>
      </c>
      <c r="N1285">
        <f t="shared" si="391"/>
        <v>-1</v>
      </c>
      <c r="O1285" s="2">
        <f t="shared" si="385"/>
        <v>5000</v>
      </c>
      <c r="P1285" s="2">
        <f t="shared" si="392"/>
        <v>5000</v>
      </c>
      <c r="Q1285" s="2">
        <f t="shared" si="393"/>
        <v>640000</v>
      </c>
      <c r="R1285" s="2" t="str">
        <f t="shared" si="394"/>
        <v>kai</v>
      </c>
      <c r="S1285" s="2" t="str">
        <f t="shared" si="395"/>
        <v>uri</v>
      </c>
      <c r="T1285" s="2" t="str">
        <f t="shared" si="396"/>
        <v>kai</v>
      </c>
      <c r="U1285" s="2" t="str">
        <f t="shared" si="397"/>
        <v/>
      </c>
      <c r="V1285" s="2" t="str">
        <f t="shared" si="398"/>
        <v/>
      </c>
      <c r="W1285" s="2">
        <f t="shared" si="399"/>
        <v>51.2</v>
      </c>
      <c r="X1285" s="2" t="str">
        <f t="shared" si="400"/>
        <v/>
      </c>
      <c r="Y1285" s="6">
        <f t="shared" si="401"/>
        <v>645000</v>
      </c>
      <c r="Z1285" s="6">
        <f t="shared" si="402"/>
        <v>0</v>
      </c>
      <c r="AA1285" s="4">
        <f>SUM(P1285:$P$1480)+$Z$25</f>
        <v>695000</v>
      </c>
      <c r="AB1285" s="4">
        <f>SUM(V1285:$W$1480)</f>
        <v>100118.00000000001</v>
      </c>
      <c r="AC1285" s="4">
        <f t="shared" si="403"/>
        <v>50000</v>
      </c>
    </row>
    <row r="1286" spans="1:29" x14ac:dyDescent="0.15">
      <c r="A1286" s="22">
        <v>6</v>
      </c>
      <c r="B1286" s="1">
        <v>41229</v>
      </c>
      <c r="C1286" s="3">
        <v>127</v>
      </c>
      <c r="D1286">
        <v>130</v>
      </c>
      <c r="E1286">
        <v>127</v>
      </c>
      <c r="F1286">
        <v>128</v>
      </c>
      <c r="G1286">
        <v>151327800</v>
      </c>
      <c r="H1286" s="2">
        <f t="shared" si="386"/>
        <v>19369958400</v>
      </c>
      <c r="I1286">
        <f t="shared" si="387"/>
        <v>2</v>
      </c>
      <c r="J1286" t="str">
        <f t="shared" si="388"/>
        <v>高値超、安値超</v>
      </c>
      <c r="L1286">
        <f t="shared" si="389"/>
        <v>2</v>
      </c>
      <c r="M1286">
        <f t="shared" si="390"/>
        <v>2</v>
      </c>
      <c r="N1286">
        <f t="shared" si="391"/>
        <v>-2</v>
      </c>
      <c r="O1286" s="2">
        <f t="shared" si="385"/>
        <v>5000</v>
      </c>
      <c r="P1286" s="2">
        <f t="shared" si="392"/>
        <v>10000</v>
      </c>
      <c r="Q1286" s="2">
        <f t="shared" si="393"/>
        <v>630000</v>
      </c>
      <c r="R1286" s="2" t="str">
        <f t="shared" si="394"/>
        <v>kai</v>
      </c>
      <c r="S1286" s="2" t="str">
        <f t="shared" si="395"/>
        <v>uri</v>
      </c>
      <c r="T1286" s="2" t="str">
        <f t="shared" si="396"/>
        <v>kai</v>
      </c>
      <c r="U1286" s="2" t="str">
        <f t="shared" si="397"/>
        <v/>
      </c>
      <c r="V1286" s="2" t="str">
        <f t="shared" si="398"/>
        <v/>
      </c>
      <c r="W1286" s="2">
        <f t="shared" si="399"/>
        <v>50.4</v>
      </c>
      <c r="X1286" s="2" t="str">
        <f t="shared" si="400"/>
        <v/>
      </c>
      <c r="Y1286" s="6">
        <f t="shared" si="401"/>
        <v>640000</v>
      </c>
      <c r="Z1286" s="6">
        <f t="shared" si="402"/>
        <v>0</v>
      </c>
      <c r="AA1286" s="4">
        <f>SUM(P1286:$P$1480)+$Z$25</f>
        <v>690000</v>
      </c>
      <c r="AB1286" s="4">
        <f>SUM(V1286:$W$1480)</f>
        <v>100066.80000000002</v>
      </c>
      <c r="AC1286" s="4">
        <f t="shared" si="403"/>
        <v>50000</v>
      </c>
    </row>
    <row r="1287" spans="1:29" x14ac:dyDescent="0.15">
      <c r="A1287" s="22">
        <v>6</v>
      </c>
      <c r="B1287" s="1">
        <v>41228</v>
      </c>
      <c r="C1287" s="3">
        <v>123</v>
      </c>
      <c r="D1287">
        <v>126</v>
      </c>
      <c r="E1287">
        <v>123</v>
      </c>
      <c r="F1287">
        <v>126</v>
      </c>
      <c r="G1287">
        <v>74612700</v>
      </c>
      <c r="H1287" s="2">
        <f t="shared" si="386"/>
        <v>9401200200</v>
      </c>
      <c r="I1287">
        <f t="shared" si="387"/>
        <v>4</v>
      </c>
      <c r="J1287" t="str">
        <f t="shared" si="388"/>
        <v>高値超、安値超</v>
      </c>
      <c r="L1287">
        <f t="shared" si="389"/>
        <v>4</v>
      </c>
      <c r="M1287">
        <f t="shared" si="390"/>
        <v>4</v>
      </c>
      <c r="N1287">
        <f t="shared" si="391"/>
        <v>4</v>
      </c>
      <c r="O1287" s="2">
        <f t="shared" si="385"/>
        <v>5000</v>
      </c>
      <c r="P1287" s="2">
        <f t="shared" si="392"/>
        <v>20000</v>
      </c>
      <c r="Q1287" s="2">
        <f t="shared" si="393"/>
        <v>610000</v>
      </c>
      <c r="R1287" s="2" t="str">
        <f t="shared" si="394"/>
        <v>kai</v>
      </c>
      <c r="S1287" s="2" t="str">
        <f t="shared" si="395"/>
        <v>kai</v>
      </c>
      <c r="T1287" s="2" t="str">
        <f t="shared" si="396"/>
        <v>kai</v>
      </c>
      <c r="U1287" s="2" t="str">
        <f t="shared" si="397"/>
        <v/>
      </c>
      <c r="V1287" s="2" t="str">
        <f t="shared" si="398"/>
        <v/>
      </c>
      <c r="W1287" s="2">
        <f t="shared" si="399"/>
        <v>48.8</v>
      </c>
      <c r="X1287" s="2" t="str">
        <f t="shared" si="400"/>
        <v/>
      </c>
      <c r="Y1287" s="6">
        <f t="shared" si="401"/>
        <v>630000</v>
      </c>
      <c r="Z1287" s="6">
        <f t="shared" si="402"/>
        <v>0</v>
      </c>
      <c r="AA1287" s="4">
        <f>SUM(P1287:$P$1480)+$Z$25</f>
        <v>680000</v>
      </c>
      <c r="AB1287" s="4">
        <f>SUM(V1287:$W$1480)</f>
        <v>100016.40000000002</v>
      </c>
      <c r="AC1287" s="4">
        <f t="shared" si="403"/>
        <v>50000</v>
      </c>
    </row>
    <row r="1288" spans="1:29" x14ac:dyDescent="0.15">
      <c r="A1288" s="22">
        <v>6</v>
      </c>
      <c r="B1288" s="1">
        <v>41227</v>
      </c>
      <c r="C1288" s="3">
        <v>123</v>
      </c>
      <c r="D1288">
        <v>123</v>
      </c>
      <c r="E1288">
        <v>122</v>
      </c>
      <c r="F1288">
        <v>122</v>
      </c>
      <c r="G1288">
        <v>15433600</v>
      </c>
      <c r="H1288" s="2">
        <f t="shared" si="386"/>
        <v>1882899200</v>
      </c>
      <c r="I1288">
        <f t="shared" si="387"/>
        <v>-1</v>
      </c>
      <c r="J1288" t="str">
        <f t="shared" si="388"/>
        <v/>
      </c>
      <c r="L1288">
        <f t="shared" si="389"/>
        <v>-1</v>
      </c>
      <c r="M1288">
        <f t="shared" si="390"/>
        <v>-1</v>
      </c>
      <c r="N1288">
        <f t="shared" si="391"/>
        <v>-1</v>
      </c>
      <c r="O1288" s="2">
        <f t="shared" si="385"/>
        <v>5000</v>
      </c>
      <c r="P1288" s="2">
        <f t="shared" si="392"/>
        <v>-5000</v>
      </c>
      <c r="Q1288" s="2">
        <f t="shared" si="393"/>
        <v>615000</v>
      </c>
      <c r="R1288" s="2" t="str">
        <f t="shared" si="394"/>
        <v>kai</v>
      </c>
      <c r="S1288" s="2" t="str">
        <f t="shared" si="395"/>
        <v>kai</v>
      </c>
      <c r="T1288" s="2" t="str">
        <f t="shared" si="396"/>
        <v>kai</v>
      </c>
      <c r="U1288" s="2">
        <f t="shared" si="397"/>
        <v>615000</v>
      </c>
      <c r="V1288" s="2">
        <f t="shared" si="398"/>
        <v>1080</v>
      </c>
      <c r="W1288" s="2">
        <f t="shared" si="399"/>
        <v>98.4</v>
      </c>
      <c r="X1288" s="2" t="str">
        <f t="shared" si="400"/>
        <v/>
      </c>
      <c r="Y1288" s="6">
        <f t="shared" si="401"/>
        <v>610000</v>
      </c>
      <c r="Z1288" s="6">
        <f t="shared" si="402"/>
        <v>0</v>
      </c>
      <c r="AA1288" s="4">
        <f>SUM(P1288:$P$1480)+$Z$25</f>
        <v>660000</v>
      </c>
      <c r="AB1288" s="4">
        <f>SUM(V1288:$W$1480)</f>
        <v>99967.60000000002</v>
      </c>
      <c r="AC1288" s="4">
        <f t="shared" si="403"/>
        <v>50000</v>
      </c>
    </row>
    <row r="1289" spans="1:29" x14ac:dyDescent="0.15">
      <c r="A1289" s="22">
        <v>6</v>
      </c>
      <c r="B1289" s="1">
        <v>41226</v>
      </c>
      <c r="C1289" s="3">
        <v>123</v>
      </c>
      <c r="D1289">
        <v>123</v>
      </c>
      <c r="E1289">
        <v>121</v>
      </c>
      <c r="F1289">
        <v>123</v>
      </c>
      <c r="G1289">
        <v>55429500</v>
      </c>
      <c r="H1289" s="2">
        <f t="shared" si="386"/>
        <v>6817828500</v>
      </c>
      <c r="I1289">
        <f t="shared" si="387"/>
        <v>1</v>
      </c>
      <c r="J1289" t="str">
        <f t="shared" si="388"/>
        <v/>
      </c>
      <c r="L1289">
        <f t="shared" si="389"/>
        <v>-1</v>
      </c>
      <c r="M1289">
        <f t="shared" si="390"/>
        <v>-1</v>
      </c>
      <c r="N1289">
        <f t="shared" si="391"/>
        <v>1</v>
      </c>
      <c r="O1289" s="2">
        <f t="shared" si="385"/>
        <v>5000</v>
      </c>
      <c r="P1289" s="2">
        <f t="shared" si="392"/>
        <v>-5000</v>
      </c>
      <c r="Q1289" s="2">
        <f t="shared" si="393"/>
        <v>610000</v>
      </c>
      <c r="R1289" s="2" t="str">
        <f t="shared" si="394"/>
        <v>uri</v>
      </c>
      <c r="S1289" s="2" t="str">
        <f t="shared" si="395"/>
        <v>kai</v>
      </c>
      <c r="T1289" s="2" t="str">
        <f t="shared" si="396"/>
        <v>uri</v>
      </c>
      <c r="U1289" s="2">
        <f t="shared" si="397"/>
        <v>610000</v>
      </c>
      <c r="V1289" s="2">
        <f t="shared" si="398"/>
        <v>1080</v>
      </c>
      <c r="W1289" s="2" t="str">
        <f t="shared" si="399"/>
        <v/>
      </c>
      <c r="X1289" s="2">
        <f t="shared" si="400"/>
        <v>97.6</v>
      </c>
      <c r="Y1289" s="6">
        <f t="shared" si="401"/>
        <v>615000</v>
      </c>
      <c r="Z1289" s="6">
        <f t="shared" si="402"/>
        <v>0</v>
      </c>
      <c r="AA1289" s="4">
        <f>SUM(P1289:$P$1480)+$Z$25</f>
        <v>665000</v>
      </c>
      <c r="AB1289" s="4">
        <f>SUM(V1289:$W$1480)</f>
        <v>98789.2</v>
      </c>
      <c r="AC1289" s="4">
        <f t="shared" si="403"/>
        <v>50000</v>
      </c>
    </row>
    <row r="1290" spans="1:29" x14ac:dyDescent="0.15">
      <c r="A1290" s="22">
        <v>6</v>
      </c>
      <c r="B1290" s="1">
        <v>41225</v>
      </c>
      <c r="C1290" s="3">
        <v>123</v>
      </c>
      <c r="D1290">
        <v>123</v>
      </c>
      <c r="E1290">
        <v>122</v>
      </c>
      <c r="F1290">
        <v>122</v>
      </c>
      <c r="G1290">
        <v>22042800</v>
      </c>
      <c r="H1290" s="2">
        <f t="shared" si="386"/>
        <v>2689221600</v>
      </c>
      <c r="I1290">
        <f t="shared" si="387"/>
        <v>-1</v>
      </c>
      <c r="J1290" t="str">
        <f t="shared" si="388"/>
        <v>高値割、安値割</v>
      </c>
      <c r="L1290">
        <f t="shared" si="389"/>
        <v>-1</v>
      </c>
      <c r="M1290">
        <f t="shared" si="390"/>
        <v>-1</v>
      </c>
      <c r="N1290">
        <f t="shared" si="391"/>
        <v>-1</v>
      </c>
      <c r="O1290" s="2">
        <f t="shared" si="385"/>
        <v>5000</v>
      </c>
      <c r="P1290" s="2">
        <f t="shared" si="392"/>
        <v>-5000</v>
      </c>
      <c r="Q1290" s="2">
        <f t="shared" si="393"/>
        <v>615000</v>
      </c>
      <c r="R1290" s="2" t="str">
        <f t="shared" si="394"/>
        <v>kai</v>
      </c>
      <c r="S1290" s="2" t="str">
        <f t="shared" si="395"/>
        <v>kai</v>
      </c>
      <c r="T1290" s="2" t="str">
        <f t="shared" si="396"/>
        <v>kai</v>
      </c>
      <c r="U1290" s="2">
        <f t="shared" si="397"/>
        <v>615000</v>
      </c>
      <c r="V1290" s="2">
        <f t="shared" si="398"/>
        <v>1080</v>
      </c>
      <c r="W1290" s="2">
        <f t="shared" si="399"/>
        <v>98.4</v>
      </c>
      <c r="X1290" s="2" t="str">
        <f t="shared" si="400"/>
        <v/>
      </c>
      <c r="Y1290" s="6">
        <f t="shared" si="401"/>
        <v>610000</v>
      </c>
      <c r="Z1290" s="6">
        <f t="shared" si="402"/>
        <v>0</v>
      </c>
      <c r="AA1290" s="4">
        <f>SUM(P1290:$P$1480)+$Z$25</f>
        <v>670000</v>
      </c>
      <c r="AB1290" s="4">
        <f>SUM(V1290:$W$1480)</f>
        <v>97709.2</v>
      </c>
      <c r="AC1290" s="4">
        <f t="shared" si="403"/>
        <v>60000</v>
      </c>
    </row>
    <row r="1291" spans="1:29" x14ac:dyDescent="0.15">
      <c r="A1291" s="22">
        <v>6</v>
      </c>
      <c r="B1291" s="1">
        <v>41222</v>
      </c>
      <c r="C1291" s="3">
        <v>123</v>
      </c>
      <c r="D1291">
        <v>124</v>
      </c>
      <c r="E1291">
        <v>123</v>
      </c>
      <c r="F1291">
        <v>123</v>
      </c>
      <c r="G1291">
        <v>31043100</v>
      </c>
      <c r="H1291" s="2">
        <f t="shared" si="386"/>
        <v>3818301300</v>
      </c>
      <c r="I1291">
        <f t="shared" si="387"/>
        <v>0</v>
      </c>
      <c r="J1291" t="str">
        <f t="shared" si="388"/>
        <v/>
      </c>
      <c r="L1291">
        <f t="shared" si="389"/>
        <v>0</v>
      </c>
      <c r="M1291">
        <f t="shared" si="390"/>
        <v>0</v>
      </c>
      <c r="N1291">
        <f t="shared" si="391"/>
        <v>0</v>
      </c>
      <c r="O1291" s="2">
        <f t="shared" si="385"/>
        <v>5000</v>
      </c>
      <c r="P1291" s="2">
        <f t="shared" si="392"/>
        <v>0</v>
      </c>
      <c r="Q1291" s="2">
        <f t="shared" si="393"/>
        <v>615000</v>
      </c>
      <c r="R1291" s="2" t="str">
        <f t="shared" si="394"/>
        <v>uri</v>
      </c>
      <c r="S1291" s="2" t="str">
        <f t="shared" si="395"/>
        <v>kai</v>
      </c>
      <c r="T1291" s="2" t="str">
        <f t="shared" si="396"/>
        <v>uri</v>
      </c>
      <c r="U1291" s="2">
        <f t="shared" si="397"/>
        <v>615000</v>
      </c>
      <c r="V1291" s="2">
        <f t="shared" si="398"/>
        <v>1080</v>
      </c>
      <c r="W1291" s="2" t="str">
        <f t="shared" si="399"/>
        <v/>
      </c>
      <c r="X1291" s="2">
        <f t="shared" si="400"/>
        <v>98.4</v>
      </c>
      <c r="Y1291" s="6">
        <f t="shared" si="401"/>
        <v>615000</v>
      </c>
      <c r="Z1291" s="6">
        <f t="shared" si="402"/>
        <v>0</v>
      </c>
      <c r="AA1291" s="4">
        <f>SUM(P1291:$P$1480)+$Z$25</f>
        <v>675000</v>
      </c>
      <c r="AB1291" s="4">
        <f>SUM(V1291:$W$1480)</f>
        <v>96530.8</v>
      </c>
      <c r="AC1291" s="4">
        <f t="shared" si="403"/>
        <v>60000</v>
      </c>
    </row>
    <row r="1292" spans="1:29" x14ac:dyDescent="0.15">
      <c r="A1292" s="22">
        <v>6</v>
      </c>
      <c r="B1292" s="1">
        <v>41221</v>
      </c>
      <c r="C1292" s="3">
        <v>123</v>
      </c>
      <c r="D1292">
        <v>124</v>
      </c>
      <c r="E1292">
        <v>123</v>
      </c>
      <c r="F1292">
        <v>123</v>
      </c>
      <c r="G1292">
        <v>26711600</v>
      </c>
      <c r="H1292" s="2">
        <f t="shared" si="386"/>
        <v>3285526800</v>
      </c>
      <c r="I1292">
        <f t="shared" si="387"/>
        <v>-1</v>
      </c>
      <c r="J1292" t="str">
        <f t="shared" si="388"/>
        <v>高値割、安値割</v>
      </c>
      <c r="L1292">
        <f t="shared" si="389"/>
        <v>-1</v>
      </c>
      <c r="M1292">
        <f t="shared" si="390"/>
        <v>-1</v>
      </c>
      <c r="N1292">
        <f t="shared" si="391"/>
        <v>-1</v>
      </c>
      <c r="O1292" s="2">
        <f t="shared" si="385"/>
        <v>5000</v>
      </c>
      <c r="P1292" s="2">
        <f t="shared" si="392"/>
        <v>-5000</v>
      </c>
      <c r="Q1292" s="2">
        <f t="shared" si="393"/>
        <v>620000</v>
      </c>
      <c r="R1292" s="2" t="str">
        <f t="shared" si="394"/>
        <v>kai</v>
      </c>
      <c r="S1292" s="2" t="str">
        <f t="shared" si="395"/>
        <v>kai</v>
      </c>
      <c r="T1292" s="2" t="str">
        <f t="shared" si="396"/>
        <v>kai</v>
      </c>
      <c r="U1292" s="2" t="str">
        <f t="shared" si="397"/>
        <v/>
      </c>
      <c r="V1292" s="2" t="str">
        <f t="shared" si="398"/>
        <v/>
      </c>
      <c r="W1292" s="2">
        <f t="shared" si="399"/>
        <v>49.6</v>
      </c>
      <c r="X1292" s="2" t="str">
        <f t="shared" si="400"/>
        <v/>
      </c>
      <c r="Y1292" s="6">
        <f t="shared" si="401"/>
        <v>615000</v>
      </c>
      <c r="Z1292" s="6">
        <f t="shared" si="402"/>
        <v>0</v>
      </c>
      <c r="AA1292" s="4">
        <f>SUM(P1292:$P$1480)+$Z$25</f>
        <v>675000</v>
      </c>
      <c r="AB1292" s="4">
        <f>SUM(V1292:$W$1480)</f>
        <v>95450.8</v>
      </c>
      <c r="AC1292" s="4">
        <f t="shared" si="403"/>
        <v>60000</v>
      </c>
    </row>
    <row r="1293" spans="1:29" x14ac:dyDescent="0.15">
      <c r="A1293" s="22">
        <v>6</v>
      </c>
      <c r="B1293" s="1">
        <v>41220</v>
      </c>
      <c r="C1293" s="3">
        <v>126</v>
      </c>
      <c r="D1293">
        <v>126</v>
      </c>
      <c r="E1293">
        <v>124</v>
      </c>
      <c r="F1293">
        <v>124</v>
      </c>
      <c r="G1293">
        <v>35022500</v>
      </c>
      <c r="H1293" s="2">
        <f t="shared" si="386"/>
        <v>4342790000</v>
      </c>
      <c r="I1293">
        <f t="shared" si="387"/>
        <v>0</v>
      </c>
      <c r="J1293" t="str">
        <f t="shared" si="388"/>
        <v/>
      </c>
      <c r="L1293">
        <f t="shared" si="389"/>
        <v>0</v>
      </c>
      <c r="M1293">
        <f t="shared" si="390"/>
        <v>0</v>
      </c>
      <c r="N1293">
        <f t="shared" si="391"/>
        <v>0</v>
      </c>
      <c r="O1293" s="2">
        <f t="shared" si="385"/>
        <v>5000</v>
      </c>
      <c r="P1293" s="2">
        <f t="shared" si="392"/>
        <v>0</v>
      </c>
      <c r="Q1293" s="2">
        <f t="shared" si="393"/>
        <v>620000</v>
      </c>
      <c r="R1293" s="2" t="str">
        <f t="shared" si="394"/>
        <v>kai</v>
      </c>
      <c r="S1293" s="2" t="str">
        <f t="shared" si="395"/>
        <v>kai</v>
      </c>
      <c r="T1293" s="2" t="str">
        <f t="shared" si="396"/>
        <v>kai</v>
      </c>
      <c r="U1293" s="2" t="str">
        <f t="shared" si="397"/>
        <v/>
      </c>
      <c r="V1293" s="2" t="str">
        <f t="shared" si="398"/>
        <v/>
      </c>
      <c r="W1293" s="2">
        <f t="shared" si="399"/>
        <v>49.6</v>
      </c>
      <c r="X1293" s="2" t="str">
        <f t="shared" si="400"/>
        <v/>
      </c>
      <c r="Y1293" s="6">
        <f t="shared" si="401"/>
        <v>620000</v>
      </c>
      <c r="Z1293" s="6">
        <f t="shared" si="402"/>
        <v>0</v>
      </c>
      <c r="AA1293" s="4">
        <f>SUM(P1293:$P$1480)+$Z$25</f>
        <v>680000</v>
      </c>
      <c r="AB1293" s="4">
        <f>SUM(V1293:$W$1480)</f>
        <v>95401.2</v>
      </c>
      <c r="AC1293" s="4">
        <f t="shared" si="403"/>
        <v>60000</v>
      </c>
    </row>
    <row r="1294" spans="1:29" x14ac:dyDescent="0.15">
      <c r="A1294" s="22">
        <v>6</v>
      </c>
      <c r="B1294" s="1">
        <v>41219</v>
      </c>
      <c r="C1294" s="3">
        <v>125</v>
      </c>
      <c r="D1294">
        <v>125</v>
      </c>
      <c r="E1294">
        <v>124</v>
      </c>
      <c r="F1294">
        <v>124</v>
      </c>
      <c r="G1294">
        <v>17427600</v>
      </c>
      <c r="H1294" s="2">
        <f t="shared" si="386"/>
        <v>2161022400</v>
      </c>
      <c r="I1294">
        <f t="shared" si="387"/>
        <v>-1</v>
      </c>
      <c r="J1294" t="str">
        <f t="shared" si="388"/>
        <v/>
      </c>
      <c r="L1294">
        <f t="shared" si="389"/>
        <v>-1</v>
      </c>
      <c r="M1294">
        <f t="shared" si="390"/>
        <v>-1</v>
      </c>
      <c r="N1294">
        <f t="shared" si="391"/>
        <v>-1</v>
      </c>
      <c r="O1294" s="2">
        <f t="shared" si="385"/>
        <v>5000</v>
      </c>
      <c r="P1294" s="2">
        <f t="shared" si="392"/>
        <v>-5000</v>
      </c>
      <c r="Q1294" s="2">
        <f t="shared" si="393"/>
        <v>625000</v>
      </c>
      <c r="R1294" s="2" t="str">
        <f t="shared" si="394"/>
        <v>kai</v>
      </c>
      <c r="S1294" s="2" t="str">
        <f t="shared" si="395"/>
        <v>kai</v>
      </c>
      <c r="T1294" s="2" t="str">
        <f t="shared" si="396"/>
        <v>kai</v>
      </c>
      <c r="U1294" s="2" t="str">
        <f t="shared" si="397"/>
        <v/>
      </c>
      <c r="V1294" s="2" t="str">
        <f t="shared" si="398"/>
        <v/>
      </c>
      <c r="W1294" s="2">
        <f t="shared" si="399"/>
        <v>50</v>
      </c>
      <c r="X1294" s="2" t="str">
        <f t="shared" si="400"/>
        <v/>
      </c>
      <c r="Y1294" s="6">
        <f t="shared" si="401"/>
        <v>620000</v>
      </c>
      <c r="Z1294" s="6">
        <f t="shared" si="402"/>
        <v>0</v>
      </c>
      <c r="AA1294" s="4">
        <f>SUM(P1294:$P$1480)+$Z$25</f>
        <v>680000</v>
      </c>
      <c r="AB1294" s="4">
        <f>SUM(V1294:$W$1480)</f>
        <v>95351.599999999991</v>
      </c>
      <c r="AC1294" s="4">
        <f t="shared" si="403"/>
        <v>60000</v>
      </c>
    </row>
    <row r="1295" spans="1:29" x14ac:dyDescent="0.15">
      <c r="A1295" s="22">
        <v>6</v>
      </c>
      <c r="B1295" s="1">
        <v>41218</v>
      </c>
      <c r="C1295" s="3">
        <v>125</v>
      </c>
      <c r="D1295">
        <v>126</v>
      </c>
      <c r="E1295">
        <v>124</v>
      </c>
      <c r="F1295">
        <v>125</v>
      </c>
      <c r="G1295">
        <v>25028500</v>
      </c>
      <c r="H1295" s="2">
        <f t="shared" si="386"/>
        <v>3128562500</v>
      </c>
      <c r="I1295">
        <f t="shared" si="387"/>
        <v>-1</v>
      </c>
      <c r="J1295" t="str">
        <f t="shared" si="388"/>
        <v/>
      </c>
      <c r="L1295">
        <f t="shared" si="389"/>
        <v>-1</v>
      </c>
      <c r="M1295">
        <f t="shared" si="390"/>
        <v>-1</v>
      </c>
      <c r="N1295">
        <f t="shared" si="391"/>
        <v>-1</v>
      </c>
      <c r="O1295" s="2">
        <f t="shared" si="385"/>
        <v>5000</v>
      </c>
      <c r="P1295" s="2">
        <f t="shared" si="392"/>
        <v>-5000</v>
      </c>
      <c r="Q1295" s="2">
        <f t="shared" si="393"/>
        <v>630000</v>
      </c>
      <c r="R1295" s="2" t="str">
        <f t="shared" si="394"/>
        <v>kai</v>
      </c>
      <c r="S1295" s="2" t="str">
        <f t="shared" si="395"/>
        <v>kai</v>
      </c>
      <c r="T1295" s="2" t="str">
        <f t="shared" si="396"/>
        <v>kai</v>
      </c>
      <c r="U1295" s="2" t="str">
        <f t="shared" si="397"/>
        <v/>
      </c>
      <c r="V1295" s="2" t="str">
        <f t="shared" si="398"/>
        <v/>
      </c>
      <c r="W1295" s="2">
        <f t="shared" si="399"/>
        <v>50.4</v>
      </c>
      <c r="X1295" s="2" t="str">
        <f t="shared" si="400"/>
        <v/>
      </c>
      <c r="Y1295" s="6">
        <f t="shared" si="401"/>
        <v>625000</v>
      </c>
      <c r="Z1295" s="6">
        <f t="shared" si="402"/>
        <v>0</v>
      </c>
      <c r="AA1295" s="4">
        <f>SUM(P1295:$P$1480)+$Z$25</f>
        <v>685000</v>
      </c>
      <c r="AB1295" s="4">
        <f>SUM(V1295:$W$1480)</f>
        <v>95301.599999999991</v>
      </c>
      <c r="AC1295" s="4">
        <f t="shared" si="403"/>
        <v>60000</v>
      </c>
    </row>
    <row r="1296" spans="1:29" x14ac:dyDescent="0.15">
      <c r="A1296" s="22">
        <v>6</v>
      </c>
      <c r="B1296" s="1">
        <v>41215</v>
      </c>
      <c r="C1296" s="3">
        <v>125</v>
      </c>
      <c r="D1296">
        <v>126</v>
      </c>
      <c r="E1296">
        <v>125</v>
      </c>
      <c r="F1296">
        <v>126</v>
      </c>
      <c r="G1296">
        <v>31226700</v>
      </c>
      <c r="H1296" s="2">
        <f t="shared" si="386"/>
        <v>3934564200</v>
      </c>
      <c r="I1296">
        <f t="shared" si="387"/>
        <v>2</v>
      </c>
      <c r="J1296" t="str">
        <f t="shared" si="388"/>
        <v/>
      </c>
      <c r="L1296">
        <f t="shared" si="389"/>
        <v>2</v>
      </c>
      <c r="M1296">
        <f t="shared" si="390"/>
        <v>2</v>
      </c>
      <c r="N1296">
        <f t="shared" si="391"/>
        <v>2</v>
      </c>
      <c r="O1296" s="2">
        <f t="shared" si="385"/>
        <v>5000</v>
      </c>
      <c r="P1296" s="2">
        <f t="shared" si="392"/>
        <v>10000</v>
      </c>
      <c r="Q1296" s="2">
        <f t="shared" si="393"/>
        <v>620000</v>
      </c>
      <c r="R1296" s="2" t="str">
        <f t="shared" si="394"/>
        <v>kai</v>
      </c>
      <c r="S1296" s="2" t="str">
        <f t="shared" si="395"/>
        <v>kai</v>
      </c>
      <c r="T1296" s="2" t="str">
        <f t="shared" si="396"/>
        <v>kai</v>
      </c>
      <c r="U1296" s="2" t="str">
        <f t="shared" si="397"/>
        <v/>
      </c>
      <c r="V1296" s="2" t="str">
        <f t="shared" si="398"/>
        <v/>
      </c>
      <c r="W1296" s="2">
        <f t="shared" si="399"/>
        <v>49.6</v>
      </c>
      <c r="X1296" s="2" t="str">
        <f t="shared" si="400"/>
        <v/>
      </c>
      <c r="Y1296" s="6">
        <f t="shared" si="401"/>
        <v>630000</v>
      </c>
      <c r="Z1296" s="6">
        <f t="shared" si="402"/>
        <v>0</v>
      </c>
      <c r="AA1296" s="4">
        <f>SUM(P1296:$P$1480)+$Z$25</f>
        <v>690000</v>
      </c>
      <c r="AB1296" s="4">
        <f>SUM(V1296:$W$1480)</f>
        <v>95251.199999999997</v>
      </c>
      <c r="AC1296" s="4">
        <f t="shared" si="403"/>
        <v>60000</v>
      </c>
    </row>
    <row r="1297" spans="1:29" x14ac:dyDescent="0.15">
      <c r="A1297" s="22">
        <v>6</v>
      </c>
      <c r="B1297" s="1">
        <v>41214</v>
      </c>
      <c r="C1297" s="3">
        <v>125</v>
      </c>
      <c r="D1297">
        <v>126</v>
      </c>
      <c r="E1297">
        <v>123</v>
      </c>
      <c r="F1297">
        <v>124</v>
      </c>
      <c r="G1297">
        <v>55181800</v>
      </c>
      <c r="H1297" s="2">
        <f t="shared" si="386"/>
        <v>6842543200</v>
      </c>
      <c r="I1297">
        <f t="shared" si="387"/>
        <v>-1</v>
      </c>
      <c r="J1297" t="str">
        <f t="shared" si="388"/>
        <v/>
      </c>
      <c r="L1297">
        <f t="shared" si="389"/>
        <v>-1</v>
      </c>
      <c r="M1297">
        <f t="shared" si="390"/>
        <v>-1</v>
      </c>
      <c r="N1297">
        <f t="shared" si="391"/>
        <v>-1</v>
      </c>
      <c r="O1297" s="2">
        <f t="shared" si="385"/>
        <v>5000</v>
      </c>
      <c r="P1297" s="2">
        <f t="shared" si="392"/>
        <v>-5000</v>
      </c>
      <c r="Q1297" s="2">
        <f t="shared" si="393"/>
        <v>625000</v>
      </c>
      <c r="R1297" s="2" t="str">
        <f t="shared" si="394"/>
        <v>kai</v>
      </c>
      <c r="S1297" s="2" t="str">
        <f t="shared" si="395"/>
        <v>kai</v>
      </c>
      <c r="T1297" s="2" t="str">
        <f t="shared" si="396"/>
        <v>kai</v>
      </c>
      <c r="U1297" s="2" t="str">
        <f t="shared" si="397"/>
        <v/>
      </c>
      <c r="V1297" s="2" t="str">
        <f t="shared" si="398"/>
        <v/>
      </c>
      <c r="W1297" s="2">
        <f t="shared" si="399"/>
        <v>50</v>
      </c>
      <c r="X1297" s="2" t="str">
        <f t="shared" si="400"/>
        <v/>
      </c>
      <c r="Y1297" s="6">
        <f t="shared" si="401"/>
        <v>620000</v>
      </c>
      <c r="Z1297" s="6">
        <f t="shared" si="402"/>
        <v>0</v>
      </c>
      <c r="AA1297" s="4">
        <f>SUM(P1297:$P$1480)+$Z$25</f>
        <v>680000</v>
      </c>
      <c r="AB1297" s="4">
        <f>SUM(V1297:$W$1480)</f>
        <v>95201.599999999991</v>
      </c>
      <c r="AC1297" s="4">
        <f t="shared" si="403"/>
        <v>60000</v>
      </c>
    </row>
    <row r="1298" spans="1:29" x14ac:dyDescent="0.15">
      <c r="A1298" s="22">
        <v>6</v>
      </c>
      <c r="B1298" s="1">
        <v>41213</v>
      </c>
      <c r="C1298" s="3">
        <v>126</v>
      </c>
      <c r="D1298">
        <v>126</v>
      </c>
      <c r="E1298">
        <v>124</v>
      </c>
      <c r="F1298">
        <v>125</v>
      </c>
      <c r="G1298">
        <v>58418200</v>
      </c>
      <c r="H1298" s="2">
        <f t="shared" si="386"/>
        <v>7302275000</v>
      </c>
      <c r="I1298">
        <f t="shared" si="387"/>
        <v>1</v>
      </c>
      <c r="J1298" t="str">
        <f t="shared" si="388"/>
        <v/>
      </c>
      <c r="L1298">
        <f t="shared" si="389"/>
        <v>1</v>
      </c>
      <c r="M1298">
        <f t="shared" si="390"/>
        <v>1</v>
      </c>
      <c r="N1298">
        <f t="shared" si="391"/>
        <v>1</v>
      </c>
      <c r="O1298" s="2">
        <f t="shared" si="385"/>
        <v>5000</v>
      </c>
      <c r="P1298" s="2">
        <f t="shared" si="392"/>
        <v>5000</v>
      </c>
      <c r="Q1298" s="2">
        <f t="shared" si="393"/>
        <v>620000</v>
      </c>
      <c r="R1298" s="2" t="str">
        <f t="shared" si="394"/>
        <v>kai</v>
      </c>
      <c r="S1298" s="2" t="str">
        <f t="shared" si="395"/>
        <v>kai</v>
      </c>
      <c r="T1298" s="2" t="str">
        <f t="shared" si="396"/>
        <v>kai</v>
      </c>
      <c r="U1298" s="2" t="str">
        <f t="shared" si="397"/>
        <v/>
      </c>
      <c r="V1298" s="2" t="str">
        <f t="shared" si="398"/>
        <v/>
      </c>
      <c r="W1298" s="2">
        <f t="shared" si="399"/>
        <v>49.6</v>
      </c>
      <c r="X1298" s="2" t="str">
        <f t="shared" si="400"/>
        <v/>
      </c>
      <c r="Y1298" s="6">
        <f t="shared" si="401"/>
        <v>625000</v>
      </c>
      <c r="Z1298" s="6">
        <f t="shared" si="402"/>
        <v>0</v>
      </c>
      <c r="AA1298" s="4">
        <f>SUM(P1298:$P$1480)+$Z$25</f>
        <v>685000</v>
      </c>
      <c r="AB1298" s="4">
        <f>SUM(V1298:$W$1480)</f>
        <v>95151.599999999991</v>
      </c>
      <c r="AC1298" s="4">
        <f t="shared" si="403"/>
        <v>60000</v>
      </c>
    </row>
    <row r="1299" spans="1:29" x14ac:dyDescent="0.15">
      <c r="A1299" s="22">
        <v>6</v>
      </c>
      <c r="B1299" s="1">
        <v>41212</v>
      </c>
      <c r="C1299" s="3">
        <v>124</v>
      </c>
      <c r="D1299">
        <v>126</v>
      </c>
      <c r="E1299">
        <v>124</v>
      </c>
      <c r="F1299">
        <v>124</v>
      </c>
      <c r="G1299">
        <v>82598100</v>
      </c>
      <c r="H1299" s="2">
        <f t="shared" si="386"/>
        <v>10242164400</v>
      </c>
      <c r="I1299">
        <f t="shared" si="387"/>
        <v>0</v>
      </c>
      <c r="J1299" t="str">
        <f t="shared" si="388"/>
        <v/>
      </c>
      <c r="L1299">
        <f t="shared" si="389"/>
        <v>0</v>
      </c>
      <c r="M1299">
        <f t="shared" si="390"/>
        <v>0</v>
      </c>
      <c r="N1299">
        <f t="shared" si="391"/>
        <v>0</v>
      </c>
      <c r="O1299" s="2">
        <f t="shared" si="385"/>
        <v>5000</v>
      </c>
      <c r="P1299" s="2">
        <f t="shared" si="392"/>
        <v>0</v>
      </c>
      <c r="Q1299" s="2">
        <f t="shared" si="393"/>
        <v>620000</v>
      </c>
      <c r="R1299" s="2" t="str">
        <f t="shared" si="394"/>
        <v>kai</v>
      </c>
      <c r="S1299" s="2" t="str">
        <f t="shared" si="395"/>
        <v>kai</v>
      </c>
      <c r="T1299" s="2" t="str">
        <f t="shared" si="396"/>
        <v>kai</v>
      </c>
      <c r="U1299" s="2" t="str">
        <f t="shared" si="397"/>
        <v/>
      </c>
      <c r="V1299" s="2" t="str">
        <f t="shared" si="398"/>
        <v/>
      </c>
      <c r="W1299" s="2">
        <f t="shared" si="399"/>
        <v>49.6</v>
      </c>
      <c r="X1299" s="2" t="str">
        <f t="shared" si="400"/>
        <v/>
      </c>
      <c r="Y1299" s="6">
        <f t="shared" si="401"/>
        <v>620000</v>
      </c>
      <c r="Z1299" s="6">
        <f t="shared" si="402"/>
        <v>0</v>
      </c>
      <c r="AA1299" s="4">
        <f>SUM(P1299:$P$1480)+$Z$25</f>
        <v>680000</v>
      </c>
      <c r="AB1299" s="4">
        <f>SUM(V1299:$W$1480)</f>
        <v>95102.000000000015</v>
      </c>
      <c r="AC1299" s="4">
        <f t="shared" si="403"/>
        <v>60000</v>
      </c>
    </row>
    <row r="1300" spans="1:29" x14ac:dyDescent="0.15">
      <c r="A1300" s="22">
        <v>6</v>
      </c>
      <c r="B1300" s="1">
        <v>41211</v>
      </c>
      <c r="C1300" s="3">
        <v>125</v>
      </c>
      <c r="D1300">
        <v>126</v>
      </c>
      <c r="E1300">
        <v>124</v>
      </c>
      <c r="F1300">
        <v>124</v>
      </c>
      <c r="G1300">
        <v>45250000</v>
      </c>
      <c r="H1300" s="2">
        <f t="shared" si="386"/>
        <v>5611000000</v>
      </c>
      <c r="I1300">
        <f t="shared" si="387"/>
        <v>-1</v>
      </c>
      <c r="J1300" t="str">
        <f t="shared" si="388"/>
        <v/>
      </c>
      <c r="L1300">
        <f t="shared" si="389"/>
        <v>-1</v>
      </c>
      <c r="M1300">
        <f t="shared" si="390"/>
        <v>-1</v>
      </c>
      <c r="N1300">
        <f t="shared" si="391"/>
        <v>-1</v>
      </c>
      <c r="O1300" s="2">
        <f t="shared" si="385"/>
        <v>5000</v>
      </c>
      <c r="P1300" s="2">
        <f t="shared" si="392"/>
        <v>-5000</v>
      </c>
      <c r="Q1300" s="2">
        <f t="shared" si="393"/>
        <v>625000</v>
      </c>
      <c r="R1300" s="2" t="str">
        <f t="shared" si="394"/>
        <v>kai</v>
      </c>
      <c r="S1300" s="2" t="str">
        <f t="shared" si="395"/>
        <v>kai</v>
      </c>
      <c r="T1300" s="2" t="str">
        <f t="shared" si="396"/>
        <v>kai</v>
      </c>
      <c r="U1300" s="2" t="str">
        <f t="shared" si="397"/>
        <v/>
      </c>
      <c r="V1300" s="2" t="str">
        <f t="shared" si="398"/>
        <v/>
      </c>
      <c r="W1300" s="2">
        <f t="shared" si="399"/>
        <v>50</v>
      </c>
      <c r="X1300" s="2" t="str">
        <f t="shared" si="400"/>
        <v/>
      </c>
      <c r="Y1300" s="6">
        <f t="shared" si="401"/>
        <v>620000</v>
      </c>
      <c r="Z1300" s="6">
        <f t="shared" si="402"/>
        <v>0</v>
      </c>
      <c r="AA1300" s="4">
        <f>SUM(P1300:$P$1480)+$Z$25</f>
        <v>680000</v>
      </c>
      <c r="AB1300" s="4">
        <f>SUM(V1300:$W$1480)</f>
        <v>95052.400000000009</v>
      </c>
      <c r="AC1300" s="4">
        <f t="shared" si="403"/>
        <v>60000</v>
      </c>
    </row>
    <row r="1301" spans="1:29" x14ac:dyDescent="0.15">
      <c r="A1301" s="22">
        <v>6</v>
      </c>
      <c r="B1301" s="1">
        <v>41208</v>
      </c>
      <c r="C1301" s="3">
        <v>128</v>
      </c>
      <c r="D1301">
        <v>128</v>
      </c>
      <c r="E1301">
        <v>124</v>
      </c>
      <c r="F1301">
        <v>125</v>
      </c>
      <c r="G1301">
        <v>88259600</v>
      </c>
      <c r="H1301" s="2">
        <f t="shared" si="386"/>
        <v>11032450000</v>
      </c>
      <c r="I1301">
        <f t="shared" si="387"/>
        <v>-2</v>
      </c>
      <c r="J1301" t="str">
        <f t="shared" si="388"/>
        <v/>
      </c>
      <c r="L1301">
        <f t="shared" si="389"/>
        <v>-2</v>
      </c>
      <c r="M1301">
        <f t="shared" si="390"/>
        <v>-2</v>
      </c>
      <c r="N1301">
        <f t="shared" si="391"/>
        <v>-2</v>
      </c>
      <c r="O1301" s="2">
        <f t="shared" si="385"/>
        <v>5000</v>
      </c>
      <c r="P1301" s="2">
        <f t="shared" si="392"/>
        <v>-10000</v>
      </c>
      <c r="Q1301" s="2">
        <f t="shared" si="393"/>
        <v>635000</v>
      </c>
      <c r="R1301" s="2" t="str">
        <f t="shared" si="394"/>
        <v>kai</v>
      </c>
      <c r="S1301" s="2" t="str">
        <f t="shared" si="395"/>
        <v>kai</v>
      </c>
      <c r="T1301" s="2" t="str">
        <f t="shared" si="396"/>
        <v>kai</v>
      </c>
      <c r="U1301" s="2">
        <f t="shared" si="397"/>
        <v>635000</v>
      </c>
      <c r="V1301" s="2">
        <f t="shared" si="398"/>
        <v>1080</v>
      </c>
      <c r="W1301" s="2">
        <f t="shared" si="399"/>
        <v>101.6</v>
      </c>
      <c r="X1301" s="2" t="str">
        <f t="shared" si="400"/>
        <v/>
      </c>
      <c r="Y1301" s="6">
        <f t="shared" si="401"/>
        <v>625000</v>
      </c>
      <c r="Z1301" s="6">
        <f t="shared" si="402"/>
        <v>0</v>
      </c>
      <c r="AA1301" s="4">
        <f>SUM(P1301:$P$1480)+$Z$25</f>
        <v>685000</v>
      </c>
      <c r="AB1301" s="4">
        <f>SUM(V1301:$W$1480)</f>
        <v>95002.400000000009</v>
      </c>
      <c r="AC1301" s="4">
        <f t="shared" si="403"/>
        <v>60000</v>
      </c>
    </row>
    <row r="1302" spans="1:29" x14ac:dyDescent="0.15">
      <c r="A1302" s="22">
        <v>6</v>
      </c>
      <c r="B1302" s="1">
        <v>41207</v>
      </c>
      <c r="C1302" s="3">
        <v>126</v>
      </c>
      <c r="D1302">
        <v>128</v>
      </c>
      <c r="E1302">
        <v>125</v>
      </c>
      <c r="F1302">
        <v>127</v>
      </c>
      <c r="G1302">
        <v>68691900</v>
      </c>
      <c r="H1302" s="2">
        <f t="shared" si="386"/>
        <v>8723871300</v>
      </c>
      <c r="I1302">
        <f t="shared" si="387"/>
        <v>1</v>
      </c>
      <c r="J1302" t="str">
        <f t="shared" si="388"/>
        <v/>
      </c>
      <c r="L1302">
        <f t="shared" si="389"/>
        <v>-1</v>
      </c>
      <c r="M1302">
        <f t="shared" si="390"/>
        <v>-1</v>
      </c>
      <c r="N1302">
        <f t="shared" si="391"/>
        <v>1</v>
      </c>
      <c r="O1302" s="2">
        <f t="shared" si="385"/>
        <v>5000</v>
      </c>
      <c r="P1302" s="2">
        <f t="shared" si="392"/>
        <v>-5000</v>
      </c>
      <c r="Q1302" s="2">
        <f t="shared" si="393"/>
        <v>630000</v>
      </c>
      <c r="R1302" s="2" t="str">
        <f t="shared" si="394"/>
        <v>uri</v>
      </c>
      <c r="S1302" s="2" t="str">
        <f t="shared" si="395"/>
        <v>kai</v>
      </c>
      <c r="T1302" s="2" t="str">
        <f t="shared" si="396"/>
        <v>uri</v>
      </c>
      <c r="U1302" s="2">
        <f t="shared" si="397"/>
        <v>630000</v>
      </c>
      <c r="V1302" s="2">
        <f t="shared" si="398"/>
        <v>1080</v>
      </c>
      <c r="W1302" s="2" t="str">
        <f t="shared" si="399"/>
        <v/>
      </c>
      <c r="X1302" s="2">
        <f t="shared" si="400"/>
        <v>100.8</v>
      </c>
      <c r="Y1302" s="6">
        <f t="shared" si="401"/>
        <v>635000</v>
      </c>
      <c r="Z1302" s="6">
        <f t="shared" si="402"/>
        <v>0</v>
      </c>
      <c r="AA1302" s="4">
        <f>SUM(P1302:$P$1480)+$Z$25</f>
        <v>695000</v>
      </c>
      <c r="AB1302" s="4">
        <f>SUM(V1302:$W$1480)</f>
        <v>93820.800000000003</v>
      </c>
      <c r="AC1302" s="4">
        <f t="shared" si="403"/>
        <v>60000</v>
      </c>
    </row>
    <row r="1303" spans="1:29" x14ac:dyDescent="0.15">
      <c r="A1303" s="22">
        <v>6</v>
      </c>
      <c r="B1303" s="1">
        <v>41206</v>
      </c>
      <c r="C1303" s="3">
        <v>125</v>
      </c>
      <c r="D1303">
        <v>128</v>
      </c>
      <c r="E1303">
        <v>125</v>
      </c>
      <c r="F1303">
        <v>126</v>
      </c>
      <c r="G1303">
        <v>81737100</v>
      </c>
      <c r="H1303" s="2">
        <f t="shared" si="386"/>
        <v>10298874600</v>
      </c>
      <c r="I1303">
        <f t="shared" si="387"/>
        <v>-1</v>
      </c>
      <c r="J1303" t="str">
        <f t="shared" si="388"/>
        <v>高値割、安値割</v>
      </c>
      <c r="L1303">
        <f t="shared" si="389"/>
        <v>-1</v>
      </c>
      <c r="M1303">
        <f t="shared" si="390"/>
        <v>-1</v>
      </c>
      <c r="N1303">
        <f t="shared" si="391"/>
        <v>-1</v>
      </c>
      <c r="O1303" s="2">
        <f t="shared" si="385"/>
        <v>5000</v>
      </c>
      <c r="P1303" s="2">
        <f t="shared" si="392"/>
        <v>-5000</v>
      </c>
      <c r="Q1303" s="2">
        <f t="shared" si="393"/>
        <v>635000</v>
      </c>
      <c r="R1303" s="2" t="str">
        <f t="shared" si="394"/>
        <v>kai</v>
      </c>
      <c r="S1303" s="2" t="str">
        <f t="shared" si="395"/>
        <v>kai</v>
      </c>
      <c r="T1303" s="2" t="str">
        <f t="shared" si="396"/>
        <v>kai</v>
      </c>
      <c r="U1303" s="2">
        <f t="shared" si="397"/>
        <v>635000</v>
      </c>
      <c r="V1303" s="2">
        <f t="shared" si="398"/>
        <v>1080</v>
      </c>
      <c r="W1303" s="2">
        <f t="shared" si="399"/>
        <v>101.6</v>
      </c>
      <c r="X1303" s="2" t="str">
        <f t="shared" si="400"/>
        <v/>
      </c>
      <c r="Y1303" s="6">
        <f t="shared" si="401"/>
        <v>630000</v>
      </c>
      <c r="Z1303" s="6">
        <f t="shared" si="402"/>
        <v>0</v>
      </c>
      <c r="AA1303" s="4">
        <f>SUM(P1303:$P$1480)+$Z$25</f>
        <v>700000</v>
      </c>
      <c r="AB1303" s="4">
        <f>SUM(V1303:$W$1480)</f>
        <v>92740.800000000003</v>
      </c>
      <c r="AC1303" s="4">
        <f t="shared" si="403"/>
        <v>70000</v>
      </c>
    </row>
    <row r="1304" spans="1:29" x14ac:dyDescent="0.15">
      <c r="A1304" s="22">
        <v>6</v>
      </c>
      <c r="B1304" s="1">
        <v>41205</v>
      </c>
      <c r="C1304" s="3">
        <v>129</v>
      </c>
      <c r="D1304">
        <v>130</v>
      </c>
      <c r="E1304">
        <v>126</v>
      </c>
      <c r="F1304">
        <v>127</v>
      </c>
      <c r="G1304">
        <v>74476500</v>
      </c>
      <c r="H1304" s="2">
        <f t="shared" si="386"/>
        <v>9458515500</v>
      </c>
      <c r="I1304">
        <f t="shared" si="387"/>
        <v>-2</v>
      </c>
      <c r="J1304" t="str">
        <f t="shared" si="388"/>
        <v/>
      </c>
      <c r="L1304">
        <f t="shared" si="389"/>
        <v>2</v>
      </c>
      <c r="M1304">
        <f t="shared" si="390"/>
        <v>2</v>
      </c>
      <c r="N1304">
        <f t="shared" si="391"/>
        <v>-2</v>
      </c>
      <c r="O1304" s="2">
        <f t="shared" si="385"/>
        <v>5000</v>
      </c>
      <c r="P1304" s="2">
        <f t="shared" si="392"/>
        <v>10000</v>
      </c>
      <c r="Q1304" s="2">
        <f t="shared" si="393"/>
        <v>645000</v>
      </c>
      <c r="R1304" s="2" t="str">
        <f t="shared" si="394"/>
        <v>uri</v>
      </c>
      <c r="S1304" s="2" t="str">
        <f t="shared" si="395"/>
        <v>kai</v>
      </c>
      <c r="T1304" s="2" t="str">
        <f t="shared" si="396"/>
        <v>uri</v>
      </c>
      <c r="U1304" s="2">
        <f t="shared" si="397"/>
        <v>645000</v>
      </c>
      <c r="V1304" s="2">
        <f t="shared" si="398"/>
        <v>1080</v>
      </c>
      <c r="W1304" s="2" t="str">
        <f t="shared" si="399"/>
        <v/>
      </c>
      <c r="X1304" s="2">
        <f t="shared" si="400"/>
        <v>103.2</v>
      </c>
      <c r="Y1304" s="6">
        <f t="shared" si="401"/>
        <v>635000</v>
      </c>
      <c r="Z1304" s="6">
        <f t="shared" si="402"/>
        <v>0</v>
      </c>
      <c r="AA1304" s="4">
        <f>SUM(P1304:$P$1480)+$Z$25</f>
        <v>705000</v>
      </c>
      <c r="AB1304" s="4">
        <f>SUM(V1304:$W$1480)</f>
        <v>91559.2</v>
      </c>
      <c r="AC1304" s="4">
        <f t="shared" si="403"/>
        <v>70000</v>
      </c>
    </row>
    <row r="1305" spans="1:29" x14ac:dyDescent="0.15">
      <c r="A1305" s="22">
        <v>6</v>
      </c>
      <c r="B1305" s="1">
        <v>41204</v>
      </c>
      <c r="C1305" s="3">
        <v>127</v>
      </c>
      <c r="D1305">
        <v>129</v>
      </c>
      <c r="E1305">
        <v>126</v>
      </c>
      <c r="F1305">
        <v>129</v>
      </c>
      <c r="G1305">
        <v>41161000</v>
      </c>
      <c r="H1305" s="2">
        <f t="shared" si="386"/>
        <v>5309769000</v>
      </c>
      <c r="I1305">
        <f t="shared" si="387"/>
        <v>0</v>
      </c>
      <c r="J1305" t="str">
        <f t="shared" si="388"/>
        <v>高値割、安値割</v>
      </c>
      <c r="L1305">
        <f t="shared" si="389"/>
        <v>0</v>
      </c>
      <c r="M1305">
        <f t="shared" si="390"/>
        <v>0</v>
      </c>
      <c r="N1305">
        <f t="shared" si="391"/>
        <v>0</v>
      </c>
      <c r="O1305" s="2">
        <f t="shared" si="385"/>
        <v>5000</v>
      </c>
      <c r="P1305" s="2">
        <f t="shared" si="392"/>
        <v>0</v>
      </c>
      <c r="Q1305" s="2">
        <f t="shared" si="393"/>
        <v>645000</v>
      </c>
      <c r="R1305" s="2" t="str">
        <f t="shared" si="394"/>
        <v>kai</v>
      </c>
      <c r="S1305" s="2" t="str">
        <f t="shared" si="395"/>
        <v>kai</v>
      </c>
      <c r="T1305" s="2" t="str">
        <f t="shared" si="396"/>
        <v>kai</v>
      </c>
      <c r="U1305" s="2" t="str">
        <f t="shared" si="397"/>
        <v/>
      </c>
      <c r="V1305" s="2" t="str">
        <f t="shared" si="398"/>
        <v/>
      </c>
      <c r="W1305" s="2">
        <f t="shared" si="399"/>
        <v>51.6</v>
      </c>
      <c r="X1305" s="2" t="str">
        <f t="shared" si="400"/>
        <v/>
      </c>
      <c r="Y1305" s="6">
        <f t="shared" si="401"/>
        <v>645000</v>
      </c>
      <c r="Z1305" s="6">
        <f t="shared" si="402"/>
        <v>0</v>
      </c>
      <c r="AA1305" s="4">
        <f>SUM(P1305:$P$1480)+$Z$25</f>
        <v>695000</v>
      </c>
      <c r="AB1305" s="4">
        <f>SUM(V1305:$W$1480)</f>
        <v>90479.2</v>
      </c>
      <c r="AC1305" s="4">
        <f t="shared" si="403"/>
        <v>50000</v>
      </c>
    </row>
    <row r="1306" spans="1:29" x14ac:dyDescent="0.15">
      <c r="A1306" s="22">
        <v>6</v>
      </c>
      <c r="B1306" s="1">
        <v>41201</v>
      </c>
      <c r="C1306" s="3">
        <v>128</v>
      </c>
      <c r="D1306">
        <v>130</v>
      </c>
      <c r="E1306">
        <v>127</v>
      </c>
      <c r="F1306">
        <v>129</v>
      </c>
      <c r="G1306">
        <v>128375100</v>
      </c>
      <c r="H1306" s="2">
        <f t="shared" si="386"/>
        <v>16560387900</v>
      </c>
      <c r="I1306">
        <f t="shared" si="387"/>
        <v>1</v>
      </c>
      <c r="J1306" t="str">
        <f t="shared" si="388"/>
        <v/>
      </c>
      <c r="L1306">
        <f t="shared" si="389"/>
        <v>1</v>
      </c>
      <c r="M1306">
        <f t="shared" si="390"/>
        <v>1</v>
      </c>
      <c r="N1306">
        <f t="shared" si="391"/>
        <v>-1</v>
      </c>
      <c r="O1306" s="2">
        <f t="shared" ref="O1306:O1369" si="404">$B$3*1</f>
        <v>5000</v>
      </c>
      <c r="P1306" s="2">
        <f t="shared" si="392"/>
        <v>5000</v>
      </c>
      <c r="Q1306" s="2">
        <f t="shared" si="393"/>
        <v>640000</v>
      </c>
      <c r="R1306" s="2" t="str">
        <f t="shared" si="394"/>
        <v>kai</v>
      </c>
      <c r="S1306" s="2" t="str">
        <f t="shared" si="395"/>
        <v>uri</v>
      </c>
      <c r="T1306" s="2" t="str">
        <f t="shared" si="396"/>
        <v>kai</v>
      </c>
      <c r="U1306" s="2" t="str">
        <f t="shared" si="397"/>
        <v/>
      </c>
      <c r="V1306" s="2" t="str">
        <f t="shared" si="398"/>
        <v/>
      </c>
      <c r="W1306" s="2">
        <f t="shared" si="399"/>
        <v>51.2</v>
      </c>
      <c r="X1306" s="2" t="str">
        <f t="shared" si="400"/>
        <v/>
      </c>
      <c r="Y1306" s="6">
        <f t="shared" si="401"/>
        <v>645000</v>
      </c>
      <c r="Z1306" s="6">
        <f t="shared" si="402"/>
        <v>0</v>
      </c>
      <c r="AA1306" s="4">
        <f>SUM(P1306:$P$1480)+$Z$25</f>
        <v>695000</v>
      </c>
      <c r="AB1306" s="4">
        <f>SUM(V1306:$W$1480)</f>
        <v>90427.6</v>
      </c>
      <c r="AC1306" s="4">
        <f t="shared" si="403"/>
        <v>50000</v>
      </c>
    </row>
    <row r="1307" spans="1:29" x14ac:dyDescent="0.15">
      <c r="A1307" s="22">
        <v>6</v>
      </c>
      <c r="B1307" s="1">
        <v>41200</v>
      </c>
      <c r="C1307" s="3">
        <v>127</v>
      </c>
      <c r="D1307">
        <v>130</v>
      </c>
      <c r="E1307">
        <v>126</v>
      </c>
      <c r="F1307">
        <v>128</v>
      </c>
      <c r="G1307">
        <v>152922400</v>
      </c>
      <c r="H1307" s="2">
        <f t="shared" si="386"/>
        <v>19574067200</v>
      </c>
      <c r="I1307">
        <f t="shared" si="387"/>
        <v>3</v>
      </c>
      <c r="J1307" t="str">
        <f t="shared" si="388"/>
        <v>高値超、安値超</v>
      </c>
      <c r="L1307">
        <f t="shared" si="389"/>
        <v>3</v>
      </c>
      <c r="M1307">
        <f t="shared" si="390"/>
        <v>3</v>
      </c>
      <c r="N1307">
        <f t="shared" si="391"/>
        <v>-3</v>
      </c>
      <c r="O1307" s="2">
        <f t="shared" si="404"/>
        <v>5000</v>
      </c>
      <c r="P1307" s="2">
        <f t="shared" si="392"/>
        <v>15000</v>
      </c>
      <c r="Q1307" s="2">
        <f t="shared" si="393"/>
        <v>625000</v>
      </c>
      <c r="R1307" s="2" t="str">
        <f t="shared" si="394"/>
        <v>kai</v>
      </c>
      <c r="S1307" s="2" t="str">
        <f t="shared" si="395"/>
        <v>uri</v>
      </c>
      <c r="T1307" s="2" t="str">
        <f t="shared" si="396"/>
        <v>kai</v>
      </c>
      <c r="U1307" s="2" t="str">
        <f t="shared" si="397"/>
        <v/>
      </c>
      <c r="V1307" s="2" t="str">
        <f t="shared" si="398"/>
        <v/>
      </c>
      <c r="W1307" s="2">
        <f t="shared" si="399"/>
        <v>50</v>
      </c>
      <c r="X1307" s="2" t="str">
        <f t="shared" si="400"/>
        <v/>
      </c>
      <c r="Y1307" s="6">
        <f t="shared" si="401"/>
        <v>640000</v>
      </c>
      <c r="Z1307" s="6">
        <f t="shared" si="402"/>
        <v>0</v>
      </c>
      <c r="AA1307" s="4">
        <f>SUM(P1307:$P$1480)+$Z$25</f>
        <v>690000</v>
      </c>
      <c r="AB1307" s="4">
        <f>SUM(V1307:$W$1480)</f>
        <v>90376.400000000009</v>
      </c>
      <c r="AC1307" s="4">
        <f t="shared" si="403"/>
        <v>50000</v>
      </c>
    </row>
    <row r="1308" spans="1:29" x14ac:dyDescent="0.15">
      <c r="A1308" s="22">
        <v>6</v>
      </c>
      <c r="B1308" s="1">
        <v>41199</v>
      </c>
      <c r="C1308" s="3">
        <v>125</v>
      </c>
      <c r="D1308">
        <v>127</v>
      </c>
      <c r="E1308">
        <v>125</v>
      </c>
      <c r="F1308">
        <v>125</v>
      </c>
      <c r="G1308">
        <v>72847500</v>
      </c>
      <c r="H1308" s="2">
        <f t="shared" si="386"/>
        <v>9105937500</v>
      </c>
      <c r="I1308">
        <f t="shared" si="387"/>
        <v>1</v>
      </c>
      <c r="J1308" t="str">
        <f t="shared" si="388"/>
        <v>高値超、安値超</v>
      </c>
      <c r="L1308">
        <f t="shared" si="389"/>
        <v>1</v>
      </c>
      <c r="M1308">
        <f t="shared" si="390"/>
        <v>1</v>
      </c>
      <c r="N1308">
        <f t="shared" si="391"/>
        <v>-1</v>
      </c>
      <c r="O1308" s="2">
        <f t="shared" si="404"/>
        <v>5000</v>
      </c>
      <c r="P1308" s="2">
        <f t="shared" si="392"/>
        <v>5000</v>
      </c>
      <c r="Q1308" s="2">
        <f t="shared" si="393"/>
        <v>620000</v>
      </c>
      <c r="R1308" s="2" t="str">
        <f t="shared" si="394"/>
        <v>kai</v>
      </c>
      <c r="S1308" s="2" t="str">
        <f t="shared" si="395"/>
        <v>uri</v>
      </c>
      <c r="T1308" s="2" t="str">
        <f t="shared" si="396"/>
        <v>kai</v>
      </c>
      <c r="U1308" s="2" t="str">
        <f t="shared" si="397"/>
        <v/>
      </c>
      <c r="V1308" s="2" t="str">
        <f t="shared" si="398"/>
        <v/>
      </c>
      <c r="W1308" s="2">
        <f t="shared" si="399"/>
        <v>49.6</v>
      </c>
      <c r="X1308" s="2" t="str">
        <f t="shared" si="400"/>
        <v/>
      </c>
      <c r="Y1308" s="6">
        <f t="shared" si="401"/>
        <v>625000</v>
      </c>
      <c r="Z1308" s="6">
        <f t="shared" si="402"/>
        <v>0</v>
      </c>
      <c r="AA1308" s="4">
        <f>SUM(P1308:$P$1480)+$Z$25</f>
        <v>675000</v>
      </c>
      <c r="AB1308" s="4">
        <f>SUM(V1308:$W$1480)</f>
        <v>90326.400000000009</v>
      </c>
      <c r="AC1308" s="4">
        <f t="shared" si="403"/>
        <v>50000</v>
      </c>
    </row>
    <row r="1309" spans="1:29" x14ac:dyDescent="0.15">
      <c r="A1309" s="22">
        <v>6</v>
      </c>
      <c r="B1309" s="1">
        <v>41198</v>
      </c>
      <c r="C1309" s="3">
        <v>124</v>
      </c>
      <c r="D1309">
        <v>125</v>
      </c>
      <c r="E1309">
        <v>123</v>
      </c>
      <c r="F1309">
        <v>124</v>
      </c>
      <c r="G1309">
        <v>45741100</v>
      </c>
      <c r="H1309" s="2">
        <f t="shared" si="386"/>
        <v>5671896400</v>
      </c>
      <c r="I1309">
        <f t="shared" si="387"/>
        <v>2</v>
      </c>
      <c r="J1309" t="str">
        <f t="shared" si="388"/>
        <v>高値超、安値超</v>
      </c>
      <c r="L1309">
        <f t="shared" si="389"/>
        <v>2</v>
      </c>
      <c r="M1309">
        <f t="shared" si="390"/>
        <v>2</v>
      </c>
      <c r="N1309">
        <f t="shared" si="391"/>
        <v>2</v>
      </c>
      <c r="O1309" s="2">
        <f t="shared" si="404"/>
        <v>5000</v>
      </c>
      <c r="P1309" s="2">
        <f t="shared" si="392"/>
        <v>10000</v>
      </c>
      <c r="Q1309" s="2">
        <f t="shared" si="393"/>
        <v>610000</v>
      </c>
      <c r="R1309" s="2" t="str">
        <f t="shared" si="394"/>
        <v>kai</v>
      </c>
      <c r="S1309" s="2" t="str">
        <f t="shared" si="395"/>
        <v>kai</v>
      </c>
      <c r="T1309" s="2" t="str">
        <f t="shared" si="396"/>
        <v>kai</v>
      </c>
      <c r="U1309" s="2">
        <f t="shared" si="397"/>
        <v>610000</v>
      </c>
      <c r="V1309" s="2">
        <f t="shared" si="398"/>
        <v>1080</v>
      </c>
      <c r="W1309" s="2">
        <f t="shared" si="399"/>
        <v>97.6</v>
      </c>
      <c r="X1309" s="2" t="str">
        <f t="shared" si="400"/>
        <v/>
      </c>
      <c r="Y1309" s="6">
        <f t="shared" si="401"/>
        <v>620000</v>
      </c>
      <c r="Z1309" s="6">
        <f t="shared" si="402"/>
        <v>0</v>
      </c>
      <c r="AA1309" s="4">
        <f>SUM(P1309:$P$1480)+$Z$25</f>
        <v>670000</v>
      </c>
      <c r="AB1309" s="4">
        <f>SUM(V1309:$W$1480)</f>
        <v>90276.800000000003</v>
      </c>
      <c r="AC1309" s="4">
        <f t="shared" si="403"/>
        <v>50000</v>
      </c>
    </row>
    <row r="1310" spans="1:29" x14ac:dyDescent="0.15">
      <c r="A1310" s="22">
        <v>6</v>
      </c>
      <c r="B1310" s="1">
        <v>41197</v>
      </c>
      <c r="C1310" s="3">
        <v>121</v>
      </c>
      <c r="D1310">
        <v>123</v>
      </c>
      <c r="E1310">
        <v>121</v>
      </c>
      <c r="F1310">
        <v>122</v>
      </c>
      <c r="G1310">
        <v>64526900</v>
      </c>
      <c r="H1310" s="2">
        <f t="shared" si="386"/>
        <v>7872281800</v>
      </c>
      <c r="I1310">
        <f t="shared" si="387"/>
        <v>1</v>
      </c>
      <c r="J1310" t="str">
        <f t="shared" si="388"/>
        <v/>
      </c>
      <c r="L1310">
        <f t="shared" si="389"/>
        <v>-1</v>
      </c>
      <c r="M1310">
        <f t="shared" si="390"/>
        <v>-1</v>
      </c>
      <c r="N1310">
        <f t="shared" si="391"/>
        <v>1</v>
      </c>
      <c r="O1310" s="2">
        <f t="shared" si="404"/>
        <v>5000</v>
      </c>
      <c r="P1310" s="2">
        <f t="shared" si="392"/>
        <v>-5000</v>
      </c>
      <c r="Q1310" s="2">
        <f t="shared" si="393"/>
        <v>605000</v>
      </c>
      <c r="R1310" s="2" t="str">
        <f t="shared" si="394"/>
        <v>uri</v>
      </c>
      <c r="S1310" s="2" t="str">
        <f t="shared" si="395"/>
        <v>kai</v>
      </c>
      <c r="T1310" s="2" t="str">
        <f t="shared" si="396"/>
        <v>uri</v>
      </c>
      <c r="U1310" s="2">
        <f t="shared" si="397"/>
        <v>605000</v>
      </c>
      <c r="V1310" s="2">
        <f t="shared" si="398"/>
        <v>1080</v>
      </c>
      <c r="W1310" s="2" t="str">
        <f t="shared" si="399"/>
        <v/>
      </c>
      <c r="X1310" s="2">
        <f t="shared" si="400"/>
        <v>96.8</v>
      </c>
      <c r="Y1310" s="6">
        <f t="shared" si="401"/>
        <v>610000</v>
      </c>
      <c r="Z1310" s="6">
        <f t="shared" si="402"/>
        <v>0</v>
      </c>
      <c r="AA1310" s="4">
        <f>SUM(P1310:$P$1480)+$Z$25</f>
        <v>660000</v>
      </c>
      <c r="AB1310" s="4">
        <f>SUM(V1310:$W$1480)</f>
        <v>89099.200000000012</v>
      </c>
      <c r="AC1310" s="4">
        <f t="shared" si="403"/>
        <v>50000</v>
      </c>
    </row>
    <row r="1311" spans="1:29" x14ac:dyDescent="0.15">
      <c r="A1311" s="22">
        <v>6</v>
      </c>
      <c r="B1311" s="1">
        <v>41194</v>
      </c>
      <c r="C1311" s="3">
        <v>123</v>
      </c>
      <c r="D1311">
        <v>124</v>
      </c>
      <c r="E1311">
        <v>121</v>
      </c>
      <c r="F1311">
        <v>121</v>
      </c>
      <c r="G1311">
        <v>106940300</v>
      </c>
      <c r="H1311" s="2">
        <f t="shared" si="386"/>
        <v>12939776300</v>
      </c>
      <c r="I1311">
        <f t="shared" si="387"/>
        <v>-2</v>
      </c>
      <c r="J1311" t="str">
        <f t="shared" si="388"/>
        <v>高値割、安値割</v>
      </c>
      <c r="L1311">
        <f t="shared" si="389"/>
        <v>-2</v>
      </c>
      <c r="M1311">
        <f t="shared" si="390"/>
        <v>-2</v>
      </c>
      <c r="N1311">
        <f t="shared" si="391"/>
        <v>-2</v>
      </c>
      <c r="O1311" s="2">
        <f t="shared" si="404"/>
        <v>5000</v>
      </c>
      <c r="P1311" s="2">
        <f t="shared" si="392"/>
        <v>-10000</v>
      </c>
      <c r="Q1311" s="2">
        <f t="shared" si="393"/>
        <v>615000</v>
      </c>
      <c r="R1311" s="2" t="str">
        <f t="shared" si="394"/>
        <v>kai</v>
      </c>
      <c r="S1311" s="2" t="str">
        <f t="shared" si="395"/>
        <v>kai</v>
      </c>
      <c r="T1311" s="2" t="str">
        <f t="shared" si="396"/>
        <v>kai</v>
      </c>
      <c r="U1311" s="2">
        <f t="shared" si="397"/>
        <v>615000</v>
      </c>
      <c r="V1311" s="2">
        <f t="shared" si="398"/>
        <v>1080</v>
      </c>
      <c r="W1311" s="2">
        <f t="shared" si="399"/>
        <v>98.4</v>
      </c>
      <c r="X1311" s="2" t="str">
        <f t="shared" si="400"/>
        <v/>
      </c>
      <c r="Y1311" s="6">
        <f t="shared" si="401"/>
        <v>605000</v>
      </c>
      <c r="Z1311" s="6">
        <f t="shared" si="402"/>
        <v>0</v>
      </c>
      <c r="AA1311" s="4">
        <f>SUM(P1311:$P$1480)+$Z$25</f>
        <v>665000</v>
      </c>
      <c r="AB1311" s="4">
        <f>SUM(V1311:$W$1480)</f>
        <v>88019.200000000012</v>
      </c>
      <c r="AC1311" s="4">
        <f t="shared" si="403"/>
        <v>60000</v>
      </c>
    </row>
    <row r="1312" spans="1:29" x14ac:dyDescent="0.15">
      <c r="A1312" s="22">
        <v>6</v>
      </c>
      <c r="B1312" s="1">
        <v>41193</v>
      </c>
      <c r="C1312" s="3">
        <v>123</v>
      </c>
      <c r="D1312">
        <v>125</v>
      </c>
      <c r="E1312">
        <v>122</v>
      </c>
      <c r="F1312">
        <v>123</v>
      </c>
      <c r="G1312">
        <v>80058600</v>
      </c>
      <c r="H1312" s="2">
        <f t="shared" si="386"/>
        <v>9847207800</v>
      </c>
      <c r="I1312">
        <f t="shared" si="387"/>
        <v>-1</v>
      </c>
      <c r="J1312" t="str">
        <f t="shared" si="388"/>
        <v/>
      </c>
      <c r="L1312">
        <f t="shared" si="389"/>
        <v>1</v>
      </c>
      <c r="M1312">
        <f t="shared" si="390"/>
        <v>1</v>
      </c>
      <c r="N1312">
        <f t="shared" si="391"/>
        <v>-1</v>
      </c>
      <c r="O1312" s="2">
        <f t="shared" si="404"/>
        <v>5000</v>
      </c>
      <c r="P1312" s="2">
        <f t="shared" si="392"/>
        <v>5000</v>
      </c>
      <c r="Q1312" s="2">
        <f t="shared" si="393"/>
        <v>620000</v>
      </c>
      <c r="R1312" s="2" t="str">
        <f t="shared" si="394"/>
        <v>uri</v>
      </c>
      <c r="S1312" s="2" t="str">
        <f t="shared" si="395"/>
        <v>kai</v>
      </c>
      <c r="T1312" s="2" t="str">
        <f t="shared" si="396"/>
        <v>uri</v>
      </c>
      <c r="U1312" s="2" t="str">
        <f t="shared" si="397"/>
        <v/>
      </c>
      <c r="V1312" s="2" t="str">
        <f t="shared" si="398"/>
        <v/>
      </c>
      <c r="W1312" s="2" t="str">
        <f t="shared" si="399"/>
        <v/>
      </c>
      <c r="X1312" s="2">
        <f t="shared" si="400"/>
        <v>49.6</v>
      </c>
      <c r="Y1312" s="6">
        <f t="shared" si="401"/>
        <v>615000</v>
      </c>
      <c r="Z1312" s="6">
        <f t="shared" si="402"/>
        <v>0</v>
      </c>
      <c r="AA1312" s="4">
        <f>SUM(P1312:$P$1480)+$Z$25</f>
        <v>675000</v>
      </c>
      <c r="AB1312" s="4">
        <f>SUM(V1312:$W$1480)</f>
        <v>86840.800000000017</v>
      </c>
      <c r="AC1312" s="4">
        <f t="shared" si="403"/>
        <v>60000</v>
      </c>
    </row>
    <row r="1313" spans="1:29" x14ac:dyDescent="0.15">
      <c r="A1313" s="22">
        <v>6</v>
      </c>
      <c r="B1313" s="1">
        <v>41192</v>
      </c>
      <c r="C1313" s="3">
        <v>124</v>
      </c>
      <c r="D1313">
        <v>125</v>
      </c>
      <c r="E1313">
        <v>123</v>
      </c>
      <c r="F1313">
        <v>124</v>
      </c>
      <c r="G1313">
        <v>50547700</v>
      </c>
      <c r="H1313" s="2">
        <f t="shared" si="386"/>
        <v>6267914800</v>
      </c>
      <c r="I1313">
        <f t="shared" si="387"/>
        <v>-1</v>
      </c>
      <c r="J1313" t="str">
        <f t="shared" si="388"/>
        <v>高値割、安値割</v>
      </c>
      <c r="L1313">
        <f t="shared" si="389"/>
        <v>1</v>
      </c>
      <c r="M1313">
        <f t="shared" si="390"/>
        <v>1</v>
      </c>
      <c r="N1313">
        <f t="shared" si="391"/>
        <v>-1</v>
      </c>
      <c r="O1313" s="2">
        <f t="shared" si="404"/>
        <v>5000</v>
      </c>
      <c r="P1313" s="2">
        <f t="shared" si="392"/>
        <v>5000</v>
      </c>
      <c r="Q1313" s="2">
        <f t="shared" si="393"/>
        <v>625000</v>
      </c>
      <c r="R1313" s="2" t="str">
        <f t="shared" si="394"/>
        <v>uri</v>
      </c>
      <c r="S1313" s="2" t="str">
        <f t="shared" si="395"/>
        <v>kai</v>
      </c>
      <c r="T1313" s="2" t="str">
        <f t="shared" si="396"/>
        <v>uri</v>
      </c>
      <c r="U1313" s="2">
        <f t="shared" si="397"/>
        <v>625000</v>
      </c>
      <c r="V1313" s="2">
        <f t="shared" si="398"/>
        <v>1080</v>
      </c>
      <c r="W1313" s="2" t="str">
        <f t="shared" si="399"/>
        <v/>
      </c>
      <c r="X1313" s="2">
        <f t="shared" si="400"/>
        <v>100</v>
      </c>
      <c r="Y1313" s="6">
        <f t="shared" si="401"/>
        <v>620000</v>
      </c>
      <c r="Z1313" s="6">
        <f t="shared" si="402"/>
        <v>0</v>
      </c>
      <c r="AA1313" s="4">
        <f>SUM(P1313:$P$1480)+$Z$25</f>
        <v>670000</v>
      </c>
      <c r="AB1313" s="4">
        <f>SUM(V1313:$W$1480)</f>
        <v>86840.800000000017</v>
      </c>
      <c r="AC1313" s="4">
        <f t="shared" si="403"/>
        <v>50000</v>
      </c>
    </row>
    <row r="1314" spans="1:29" x14ac:dyDescent="0.15">
      <c r="A1314" s="22">
        <v>6</v>
      </c>
      <c r="B1314" s="1">
        <v>41191</v>
      </c>
      <c r="C1314" s="3">
        <v>126</v>
      </c>
      <c r="D1314">
        <v>127</v>
      </c>
      <c r="E1314">
        <v>124</v>
      </c>
      <c r="F1314">
        <v>125</v>
      </c>
      <c r="G1314">
        <v>96974500</v>
      </c>
      <c r="H1314" s="2">
        <f t="shared" si="386"/>
        <v>12121812500</v>
      </c>
      <c r="I1314">
        <f t="shared" si="387"/>
        <v>-3</v>
      </c>
      <c r="J1314" t="str">
        <f t="shared" si="388"/>
        <v>高値割、安値割</v>
      </c>
      <c r="L1314">
        <f t="shared" si="389"/>
        <v>-3</v>
      </c>
      <c r="M1314">
        <f t="shared" si="390"/>
        <v>-3</v>
      </c>
      <c r="N1314">
        <f t="shared" si="391"/>
        <v>-3</v>
      </c>
      <c r="O1314" s="2">
        <f t="shared" si="404"/>
        <v>5000</v>
      </c>
      <c r="P1314" s="2">
        <f t="shared" si="392"/>
        <v>-15000</v>
      </c>
      <c r="Q1314" s="2">
        <f t="shared" si="393"/>
        <v>640000</v>
      </c>
      <c r="R1314" s="2" t="str">
        <f t="shared" si="394"/>
        <v>kai</v>
      </c>
      <c r="S1314" s="2" t="str">
        <f t="shared" si="395"/>
        <v>kai</v>
      </c>
      <c r="T1314" s="2" t="str">
        <f t="shared" si="396"/>
        <v>kai</v>
      </c>
      <c r="U1314" s="2" t="str">
        <f t="shared" si="397"/>
        <v/>
      </c>
      <c r="V1314" s="2" t="str">
        <f t="shared" si="398"/>
        <v/>
      </c>
      <c r="W1314" s="2">
        <f t="shared" si="399"/>
        <v>51.2</v>
      </c>
      <c r="X1314" s="2" t="str">
        <f t="shared" si="400"/>
        <v/>
      </c>
      <c r="Y1314" s="6">
        <f t="shared" si="401"/>
        <v>625000</v>
      </c>
      <c r="Z1314" s="6">
        <f t="shared" si="402"/>
        <v>0</v>
      </c>
      <c r="AA1314" s="4">
        <f>SUM(P1314:$P$1480)+$Z$25</f>
        <v>665000</v>
      </c>
      <c r="AB1314" s="4">
        <f>SUM(V1314:$W$1480)</f>
        <v>85760.800000000017</v>
      </c>
      <c r="AC1314" s="4">
        <f t="shared" si="403"/>
        <v>40000</v>
      </c>
    </row>
    <row r="1315" spans="1:29" x14ac:dyDescent="0.15">
      <c r="A1315" s="22">
        <v>6</v>
      </c>
      <c r="B1315" s="1">
        <v>41187</v>
      </c>
      <c r="C1315" s="3">
        <v>129</v>
      </c>
      <c r="D1315">
        <v>130</v>
      </c>
      <c r="E1315">
        <v>126</v>
      </c>
      <c r="F1315">
        <v>128</v>
      </c>
      <c r="G1315">
        <v>65672800</v>
      </c>
      <c r="H1315" s="2">
        <f t="shared" si="386"/>
        <v>8406118400</v>
      </c>
      <c r="I1315">
        <f t="shared" si="387"/>
        <v>0</v>
      </c>
      <c r="J1315" t="str">
        <f t="shared" si="388"/>
        <v/>
      </c>
      <c r="L1315">
        <f t="shared" si="389"/>
        <v>0</v>
      </c>
      <c r="M1315">
        <f t="shared" si="390"/>
        <v>0</v>
      </c>
      <c r="N1315">
        <f t="shared" si="391"/>
        <v>0</v>
      </c>
      <c r="O1315" s="2">
        <f t="shared" si="404"/>
        <v>5000</v>
      </c>
      <c r="P1315" s="2">
        <f t="shared" si="392"/>
        <v>0</v>
      </c>
      <c r="Q1315" s="2">
        <f t="shared" si="393"/>
        <v>640000</v>
      </c>
      <c r="R1315" s="2" t="str">
        <f t="shared" si="394"/>
        <v>kai</v>
      </c>
      <c r="S1315" s="2" t="str">
        <f t="shared" si="395"/>
        <v>uri</v>
      </c>
      <c r="T1315" s="2" t="str">
        <f t="shared" si="396"/>
        <v>kai</v>
      </c>
      <c r="U1315" s="2" t="str">
        <f t="shared" si="397"/>
        <v/>
      </c>
      <c r="V1315" s="2" t="str">
        <f t="shared" si="398"/>
        <v/>
      </c>
      <c r="W1315" s="2">
        <f t="shared" si="399"/>
        <v>51.2</v>
      </c>
      <c r="X1315" s="2" t="str">
        <f t="shared" si="400"/>
        <v/>
      </c>
      <c r="Y1315" s="6">
        <f t="shared" si="401"/>
        <v>640000</v>
      </c>
      <c r="Z1315" s="6">
        <f t="shared" si="402"/>
        <v>0</v>
      </c>
      <c r="AA1315" s="4">
        <f>SUM(P1315:$P$1480)+$Z$25</f>
        <v>680000</v>
      </c>
      <c r="AB1315" s="4">
        <f>SUM(V1315:$W$1480)</f>
        <v>85709.60000000002</v>
      </c>
      <c r="AC1315" s="4">
        <f t="shared" si="403"/>
        <v>40000</v>
      </c>
    </row>
    <row r="1316" spans="1:29" x14ac:dyDescent="0.15">
      <c r="A1316" s="22">
        <v>6</v>
      </c>
      <c r="B1316" s="1">
        <v>41186</v>
      </c>
      <c r="C1316" s="3">
        <v>126</v>
      </c>
      <c r="D1316">
        <v>129</v>
      </c>
      <c r="E1316">
        <v>126</v>
      </c>
      <c r="F1316">
        <v>128</v>
      </c>
      <c r="G1316">
        <v>57055400</v>
      </c>
      <c r="H1316" s="2">
        <f t="shared" si="386"/>
        <v>7303091200</v>
      </c>
      <c r="I1316">
        <f t="shared" si="387"/>
        <v>3</v>
      </c>
      <c r="J1316" t="str">
        <f t="shared" si="388"/>
        <v>高値超、安値超</v>
      </c>
      <c r="L1316">
        <f t="shared" si="389"/>
        <v>3</v>
      </c>
      <c r="M1316">
        <f t="shared" si="390"/>
        <v>3</v>
      </c>
      <c r="N1316">
        <f t="shared" si="391"/>
        <v>3</v>
      </c>
      <c r="O1316" s="2">
        <f t="shared" si="404"/>
        <v>5000</v>
      </c>
      <c r="P1316" s="2">
        <f t="shared" si="392"/>
        <v>15000</v>
      </c>
      <c r="Q1316" s="2">
        <f t="shared" si="393"/>
        <v>625000</v>
      </c>
      <c r="R1316" s="2" t="str">
        <f t="shared" si="394"/>
        <v>kai</v>
      </c>
      <c r="S1316" s="2" t="str">
        <f t="shared" si="395"/>
        <v>kai</v>
      </c>
      <c r="T1316" s="2" t="str">
        <f t="shared" si="396"/>
        <v>kai</v>
      </c>
      <c r="U1316" s="2" t="str">
        <f t="shared" si="397"/>
        <v/>
      </c>
      <c r="V1316" s="2" t="str">
        <f t="shared" si="398"/>
        <v/>
      </c>
      <c r="W1316" s="2">
        <f t="shared" si="399"/>
        <v>50</v>
      </c>
      <c r="X1316" s="2" t="str">
        <f t="shared" si="400"/>
        <v/>
      </c>
      <c r="Y1316" s="6">
        <f t="shared" si="401"/>
        <v>640000</v>
      </c>
      <c r="Z1316" s="6">
        <f t="shared" si="402"/>
        <v>0</v>
      </c>
      <c r="AA1316" s="4">
        <f>SUM(P1316:$P$1480)+$Z$25</f>
        <v>680000</v>
      </c>
      <c r="AB1316" s="4">
        <f>SUM(V1316:$W$1480)</f>
        <v>85658.400000000009</v>
      </c>
      <c r="AC1316" s="4">
        <f t="shared" si="403"/>
        <v>40000</v>
      </c>
    </row>
    <row r="1317" spans="1:29" x14ac:dyDescent="0.15">
      <c r="A1317" s="22">
        <v>6</v>
      </c>
      <c r="B1317" s="1">
        <v>41185</v>
      </c>
      <c r="C1317" s="3">
        <v>126</v>
      </c>
      <c r="D1317">
        <v>126</v>
      </c>
      <c r="E1317">
        <v>125</v>
      </c>
      <c r="F1317">
        <v>125</v>
      </c>
      <c r="G1317">
        <v>36629800</v>
      </c>
      <c r="H1317" s="2">
        <f t="shared" si="386"/>
        <v>4578725000</v>
      </c>
      <c r="I1317">
        <f t="shared" si="387"/>
        <v>0</v>
      </c>
      <c r="J1317" t="str">
        <f t="shared" si="388"/>
        <v/>
      </c>
      <c r="L1317">
        <f t="shared" si="389"/>
        <v>0</v>
      </c>
      <c r="M1317">
        <f t="shared" si="390"/>
        <v>0</v>
      </c>
      <c r="N1317">
        <f t="shared" si="391"/>
        <v>0</v>
      </c>
      <c r="O1317" s="2">
        <f t="shared" si="404"/>
        <v>5000</v>
      </c>
      <c r="P1317" s="2">
        <f t="shared" si="392"/>
        <v>0</v>
      </c>
      <c r="Q1317" s="2">
        <f t="shared" si="393"/>
        <v>625000</v>
      </c>
      <c r="R1317" s="2" t="str">
        <f t="shared" si="394"/>
        <v>kai</v>
      </c>
      <c r="S1317" s="2" t="str">
        <f t="shared" si="395"/>
        <v>kai</v>
      </c>
      <c r="T1317" s="2" t="str">
        <f t="shared" si="396"/>
        <v>kai</v>
      </c>
      <c r="U1317" s="2">
        <f t="shared" si="397"/>
        <v>625000</v>
      </c>
      <c r="V1317" s="2">
        <f t="shared" si="398"/>
        <v>1080</v>
      </c>
      <c r="W1317" s="2">
        <f t="shared" si="399"/>
        <v>100</v>
      </c>
      <c r="X1317" s="2" t="str">
        <f t="shared" si="400"/>
        <v/>
      </c>
      <c r="Y1317" s="6">
        <f t="shared" si="401"/>
        <v>625000</v>
      </c>
      <c r="Z1317" s="6">
        <f t="shared" si="402"/>
        <v>0</v>
      </c>
      <c r="AA1317" s="4">
        <f>SUM(P1317:$P$1480)+$Z$25</f>
        <v>665000</v>
      </c>
      <c r="AB1317" s="4">
        <f>SUM(V1317:$W$1480)</f>
        <v>85608.400000000009</v>
      </c>
      <c r="AC1317" s="4">
        <f t="shared" si="403"/>
        <v>40000</v>
      </c>
    </row>
    <row r="1318" spans="1:29" x14ac:dyDescent="0.15">
      <c r="A1318" s="22">
        <v>6</v>
      </c>
      <c r="B1318" s="1">
        <v>41184</v>
      </c>
      <c r="C1318" s="3">
        <v>126</v>
      </c>
      <c r="D1318">
        <v>126</v>
      </c>
      <c r="E1318">
        <v>125</v>
      </c>
      <c r="F1318">
        <v>125</v>
      </c>
      <c r="G1318">
        <v>46791500</v>
      </c>
      <c r="H1318" s="2">
        <f t="shared" si="386"/>
        <v>5848937500</v>
      </c>
      <c r="I1318">
        <f t="shared" si="387"/>
        <v>0</v>
      </c>
      <c r="J1318" t="str">
        <f t="shared" si="388"/>
        <v/>
      </c>
      <c r="L1318">
        <f t="shared" si="389"/>
        <v>0</v>
      </c>
      <c r="M1318">
        <f t="shared" si="390"/>
        <v>0</v>
      </c>
      <c r="N1318">
        <f t="shared" si="391"/>
        <v>0</v>
      </c>
      <c r="O1318" s="2">
        <f t="shared" si="404"/>
        <v>5000</v>
      </c>
      <c r="P1318" s="2">
        <f t="shared" si="392"/>
        <v>0</v>
      </c>
      <c r="Q1318" s="2">
        <f t="shared" si="393"/>
        <v>625000</v>
      </c>
      <c r="R1318" s="2" t="str">
        <f t="shared" si="394"/>
        <v>uri</v>
      </c>
      <c r="S1318" s="2" t="str">
        <f t="shared" si="395"/>
        <v>kai</v>
      </c>
      <c r="T1318" s="2" t="str">
        <f t="shared" si="396"/>
        <v>uri</v>
      </c>
      <c r="U1318" s="2" t="str">
        <f t="shared" si="397"/>
        <v/>
      </c>
      <c r="V1318" s="2" t="str">
        <f t="shared" si="398"/>
        <v/>
      </c>
      <c r="W1318" s="2" t="str">
        <f t="shared" si="399"/>
        <v/>
      </c>
      <c r="X1318" s="2">
        <f t="shared" si="400"/>
        <v>50</v>
      </c>
      <c r="Y1318" s="6">
        <f t="shared" si="401"/>
        <v>625000</v>
      </c>
      <c r="Z1318" s="6">
        <f t="shared" si="402"/>
        <v>0</v>
      </c>
      <c r="AA1318" s="4">
        <f>SUM(P1318:$P$1480)+$Z$25</f>
        <v>665000</v>
      </c>
      <c r="AB1318" s="4">
        <f>SUM(V1318:$W$1480)</f>
        <v>84428.400000000009</v>
      </c>
      <c r="AC1318" s="4">
        <f t="shared" si="403"/>
        <v>40000</v>
      </c>
    </row>
    <row r="1319" spans="1:29" x14ac:dyDescent="0.15">
      <c r="A1319" s="22">
        <v>6</v>
      </c>
      <c r="B1319" s="1">
        <v>41183</v>
      </c>
      <c r="C1319" s="3">
        <v>127</v>
      </c>
      <c r="D1319">
        <v>127</v>
      </c>
      <c r="E1319">
        <v>124</v>
      </c>
      <c r="F1319">
        <v>125</v>
      </c>
      <c r="G1319">
        <v>75490100</v>
      </c>
      <c r="H1319" s="2">
        <f t="shared" si="386"/>
        <v>9436262500</v>
      </c>
      <c r="I1319">
        <f t="shared" si="387"/>
        <v>-2</v>
      </c>
      <c r="J1319" t="str">
        <f t="shared" si="388"/>
        <v>高値割、安値割</v>
      </c>
      <c r="L1319">
        <f t="shared" si="389"/>
        <v>2</v>
      </c>
      <c r="M1319">
        <f t="shared" si="390"/>
        <v>2</v>
      </c>
      <c r="N1319">
        <f t="shared" si="391"/>
        <v>-2</v>
      </c>
      <c r="O1319" s="2">
        <f t="shared" si="404"/>
        <v>5000</v>
      </c>
      <c r="P1319" s="2">
        <f t="shared" si="392"/>
        <v>10000</v>
      </c>
      <c r="Q1319" s="2">
        <f t="shared" si="393"/>
        <v>635000</v>
      </c>
      <c r="R1319" s="2" t="str">
        <f t="shared" si="394"/>
        <v>uri</v>
      </c>
      <c r="S1319" s="2" t="str">
        <f t="shared" si="395"/>
        <v>kai</v>
      </c>
      <c r="T1319" s="2" t="str">
        <f t="shared" si="396"/>
        <v>uri</v>
      </c>
      <c r="U1319" s="2">
        <f t="shared" si="397"/>
        <v>635000</v>
      </c>
      <c r="V1319" s="2">
        <f t="shared" si="398"/>
        <v>1080</v>
      </c>
      <c r="W1319" s="2" t="str">
        <f t="shared" si="399"/>
        <v/>
      </c>
      <c r="X1319" s="2">
        <f t="shared" si="400"/>
        <v>101.6</v>
      </c>
      <c r="Y1319" s="6">
        <f t="shared" si="401"/>
        <v>625000</v>
      </c>
      <c r="Z1319" s="6">
        <f t="shared" si="402"/>
        <v>0</v>
      </c>
      <c r="AA1319" s="4">
        <f>SUM(P1319:$P$1480)+$Z$25</f>
        <v>665000</v>
      </c>
      <c r="AB1319" s="4">
        <f>SUM(V1319:$W$1480)</f>
        <v>84428.400000000009</v>
      </c>
      <c r="AC1319" s="4">
        <f t="shared" si="403"/>
        <v>40000</v>
      </c>
    </row>
    <row r="1320" spans="1:29" x14ac:dyDescent="0.15">
      <c r="A1320" s="22">
        <v>6</v>
      </c>
      <c r="B1320" s="1">
        <v>41180</v>
      </c>
      <c r="C1320" s="3">
        <v>128</v>
      </c>
      <c r="D1320">
        <v>129</v>
      </c>
      <c r="E1320">
        <v>125</v>
      </c>
      <c r="F1320">
        <v>127</v>
      </c>
      <c r="G1320">
        <v>84570900</v>
      </c>
      <c r="H1320" s="2">
        <f t="shared" si="386"/>
        <v>10740504300</v>
      </c>
      <c r="I1320">
        <f t="shared" si="387"/>
        <v>-1</v>
      </c>
      <c r="J1320" t="str">
        <f t="shared" si="388"/>
        <v>高値割、安値割</v>
      </c>
      <c r="L1320">
        <f t="shared" si="389"/>
        <v>-1</v>
      </c>
      <c r="M1320">
        <f t="shared" si="390"/>
        <v>-1</v>
      </c>
      <c r="N1320">
        <f t="shared" si="391"/>
        <v>-1</v>
      </c>
      <c r="O1320" s="2">
        <f t="shared" si="404"/>
        <v>5000</v>
      </c>
      <c r="P1320" s="2">
        <f t="shared" si="392"/>
        <v>-5000</v>
      </c>
      <c r="Q1320" s="2">
        <f t="shared" si="393"/>
        <v>640000</v>
      </c>
      <c r="R1320" s="2" t="str">
        <f t="shared" si="394"/>
        <v>kai</v>
      </c>
      <c r="S1320" s="2" t="str">
        <f t="shared" si="395"/>
        <v>kai</v>
      </c>
      <c r="T1320" s="2" t="str">
        <f t="shared" si="396"/>
        <v>kai</v>
      </c>
      <c r="U1320" s="2">
        <f t="shared" si="397"/>
        <v>640000</v>
      </c>
      <c r="V1320" s="2">
        <f t="shared" si="398"/>
        <v>1080</v>
      </c>
      <c r="W1320" s="2">
        <f t="shared" si="399"/>
        <v>102.4</v>
      </c>
      <c r="X1320" s="2" t="str">
        <f t="shared" si="400"/>
        <v/>
      </c>
      <c r="Y1320" s="6">
        <f t="shared" si="401"/>
        <v>635000</v>
      </c>
      <c r="Z1320" s="6">
        <f t="shared" si="402"/>
        <v>0</v>
      </c>
      <c r="AA1320" s="4">
        <f>SUM(P1320:$P$1480)+$Z$25</f>
        <v>655000</v>
      </c>
      <c r="AB1320" s="4">
        <f>SUM(V1320:$W$1480)</f>
        <v>83348.400000000023</v>
      </c>
      <c r="AC1320" s="4">
        <f t="shared" si="403"/>
        <v>20000</v>
      </c>
    </row>
    <row r="1321" spans="1:29" x14ac:dyDescent="0.15">
      <c r="A1321" s="22">
        <v>6</v>
      </c>
      <c r="B1321" s="1">
        <v>41179</v>
      </c>
      <c r="C1321" s="3">
        <v>127</v>
      </c>
      <c r="D1321">
        <v>130</v>
      </c>
      <c r="E1321">
        <v>127</v>
      </c>
      <c r="F1321">
        <v>128</v>
      </c>
      <c r="G1321">
        <v>85996500</v>
      </c>
      <c r="H1321" s="2">
        <f t="shared" si="386"/>
        <v>11007552000</v>
      </c>
      <c r="I1321">
        <f t="shared" si="387"/>
        <v>0</v>
      </c>
      <c r="J1321" t="str">
        <f t="shared" si="388"/>
        <v/>
      </c>
      <c r="L1321">
        <f t="shared" si="389"/>
        <v>0</v>
      </c>
      <c r="M1321">
        <f t="shared" si="390"/>
        <v>0</v>
      </c>
      <c r="N1321">
        <f t="shared" si="391"/>
        <v>0</v>
      </c>
      <c r="O1321" s="2">
        <f t="shared" si="404"/>
        <v>5000</v>
      </c>
      <c r="P1321" s="2">
        <f t="shared" si="392"/>
        <v>0</v>
      </c>
      <c r="Q1321" s="2">
        <f t="shared" si="393"/>
        <v>640000</v>
      </c>
      <c r="R1321" s="2" t="str">
        <f t="shared" si="394"/>
        <v>uri</v>
      </c>
      <c r="S1321" s="2" t="str">
        <f t="shared" si="395"/>
        <v>kai</v>
      </c>
      <c r="T1321" s="2" t="str">
        <f t="shared" si="396"/>
        <v>uri</v>
      </c>
      <c r="U1321" s="2">
        <f t="shared" si="397"/>
        <v>640000</v>
      </c>
      <c r="V1321" s="2">
        <f t="shared" si="398"/>
        <v>1080</v>
      </c>
      <c r="W1321" s="2" t="str">
        <f t="shared" si="399"/>
        <v/>
      </c>
      <c r="X1321" s="2">
        <f t="shared" si="400"/>
        <v>102.4</v>
      </c>
      <c r="Y1321" s="6">
        <f t="shared" si="401"/>
        <v>640000</v>
      </c>
      <c r="Z1321" s="6">
        <f t="shared" si="402"/>
        <v>0</v>
      </c>
      <c r="AA1321" s="4">
        <f>SUM(P1321:$P$1480)+$Z$25</f>
        <v>660000</v>
      </c>
      <c r="AB1321" s="4">
        <f>SUM(V1321:$W$1480)</f>
        <v>82166.000000000029</v>
      </c>
      <c r="AC1321" s="4">
        <f t="shared" si="403"/>
        <v>20000</v>
      </c>
    </row>
    <row r="1322" spans="1:29" x14ac:dyDescent="0.15">
      <c r="A1322" s="22">
        <v>6</v>
      </c>
      <c r="B1322" s="1">
        <v>41178</v>
      </c>
      <c r="C1322" s="3">
        <v>128</v>
      </c>
      <c r="D1322">
        <v>130</v>
      </c>
      <c r="E1322">
        <v>128</v>
      </c>
      <c r="F1322">
        <v>128</v>
      </c>
      <c r="G1322">
        <v>67033400</v>
      </c>
      <c r="H1322" s="2">
        <f t="shared" si="386"/>
        <v>8580275200</v>
      </c>
      <c r="I1322">
        <f t="shared" si="387"/>
        <v>-5</v>
      </c>
      <c r="J1322" t="str">
        <f t="shared" si="388"/>
        <v>高値割、安値割</v>
      </c>
      <c r="L1322">
        <f t="shared" si="389"/>
        <v>-5</v>
      </c>
      <c r="M1322">
        <f t="shared" si="390"/>
        <v>-5</v>
      </c>
      <c r="N1322">
        <f t="shared" si="391"/>
        <v>-5</v>
      </c>
      <c r="O1322" s="2">
        <f t="shared" si="404"/>
        <v>5000</v>
      </c>
      <c r="P1322" s="2">
        <f t="shared" si="392"/>
        <v>-25000</v>
      </c>
      <c r="Q1322" s="2">
        <f t="shared" si="393"/>
        <v>665000</v>
      </c>
      <c r="R1322" s="2" t="str">
        <f t="shared" si="394"/>
        <v>kai</v>
      </c>
      <c r="S1322" s="2" t="str">
        <f t="shared" si="395"/>
        <v>kai</v>
      </c>
      <c r="T1322" s="2" t="str">
        <f t="shared" si="396"/>
        <v>kai</v>
      </c>
      <c r="U1322" s="2" t="str">
        <f t="shared" si="397"/>
        <v/>
      </c>
      <c r="V1322" s="2" t="str">
        <f t="shared" si="398"/>
        <v/>
      </c>
      <c r="W1322" s="2">
        <f t="shared" si="399"/>
        <v>53.2</v>
      </c>
      <c r="X1322" s="2" t="str">
        <f t="shared" si="400"/>
        <v/>
      </c>
      <c r="Y1322" s="6">
        <f t="shared" si="401"/>
        <v>640000</v>
      </c>
      <c r="Z1322" s="6">
        <f t="shared" si="402"/>
        <v>0</v>
      </c>
      <c r="AA1322" s="4">
        <f>SUM(P1322:$P$1480)+$Z$25</f>
        <v>660000</v>
      </c>
      <c r="AB1322" s="4">
        <f>SUM(V1322:$W$1480)</f>
        <v>81086.000000000015</v>
      </c>
      <c r="AC1322" s="4">
        <f t="shared" si="403"/>
        <v>20000</v>
      </c>
    </row>
    <row r="1323" spans="1:29" x14ac:dyDescent="0.15">
      <c r="A1323" s="22">
        <v>6</v>
      </c>
      <c r="B1323" s="1">
        <v>41177</v>
      </c>
      <c r="C1323" s="3">
        <v>134</v>
      </c>
      <c r="D1323">
        <v>134</v>
      </c>
      <c r="E1323">
        <v>132</v>
      </c>
      <c r="F1323">
        <v>133</v>
      </c>
      <c r="G1323">
        <v>89751400</v>
      </c>
      <c r="H1323" s="2">
        <f t="shared" si="386"/>
        <v>11936936200</v>
      </c>
      <c r="I1323">
        <f t="shared" si="387"/>
        <v>0</v>
      </c>
      <c r="J1323" t="str">
        <f t="shared" si="388"/>
        <v/>
      </c>
      <c r="L1323">
        <f t="shared" si="389"/>
        <v>0</v>
      </c>
      <c r="M1323">
        <f t="shared" si="390"/>
        <v>0</v>
      </c>
      <c r="N1323">
        <f t="shared" si="391"/>
        <v>0</v>
      </c>
      <c r="O1323" s="2">
        <f t="shared" si="404"/>
        <v>5000</v>
      </c>
      <c r="P1323" s="2">
        <f t="shared" si="392"/>
        <v>0</v>
      </c>
      <c r="Q1323" s="2">
        <f t="shared" si="393"/>
        <v>665000</v>
      </c>
      <c r="R1323" s="2" t="str">
        <f t="shared" si="394"/>
        <v>kai</v>
      </c>
      <c r="S1323" s="2" t="str">
        <f t="shared" si="395"/>
        <v>kai</v>
      </c>
      <c r="T1323" s="2" t="str">
        <f t="shared" si="396"/>
        <v>kai</v>
      </c>
      <c r="U1323" s="2" t="str">
        <f t="shared" si="397"/>
        <v/>
      </c>
      <c r="V1323" s="2" t="str">
        <f t="shared" si="398"/>
        <v/>
      </c>
      <c r="W1323" s="2">
        <f t="shared" si="399"/>
        <v>53.2</v>
      </c>
      <c r="X1323" s="2" t="str">
        <f t="shared" si="400"/>
        <v/>
      </c>
      <c r="Y1323" s="6">
        <f t="shared" si="401"/>
        <v>665000</v>
      </c>
      <c r="Z1323" s="6">
        <f t="shared" si="402"/>
        <v>0</v>
      </c>
      <c r="AA1323" s="4">
        <f>SUM(P1323:$P$1480)+$Z$25</f>
        <v>685000</v>
      </c>
      <c r="AB1323" s="4">
        <f>SUM(V1323:$W$1480)</f>
        <v>81032.800000000017</v>
      </c>
      <c r="AC1323" s="4">
        <f t="shared" si="403"/>
        <v>20000</v>
      </c>
    </row>
    <row r="1324" spans="1:29" x14ac:dyDescent="0.15">
      <c r="A1324" s="22">
        <v>6</v>
      </c>
      <c r="B1324" s="1">
        <v>41176</v>
      </c>
      <c r="C1324" s="3">
        <v>133</v>
      </c>
      <c r="D1324">
        <v>135</v>
      </c>
      <c r="E1324">
        <v>132</v>
      </c>
      <c r="F1324">
        <v>133</v>
      </c>
      <c r="G1324">
        <v>82859300</v>
      </c>
      <c r="H1324" s="2">
        <f t="shared" si="386"/>
        <v>11020286900</v>
      </c>
      <c r="I1324">
        <f t="shared" si="387"/>
        <v>0</v>
      </c>
      <c r="J1324" t="str">
        <f t="shared" si="388"/>
        <v/>
      </c>
      <c r="L1324">
        <f t="shared" si="389"/>
        <v>0</v>
      </c>
      <c r="M1324">
        <f t="shared" si="390"/>
        <v>0</v>
      </c>
      <c r="N1324">
        <f t="shared" si="391"/>
        <v>0</v>
      </c>
      <c r="O1324" s="2">
        <f t="shared" si="404"/>
        <v>5000</v>
      </c>
      <c r="P1324" s="2">
        <f t="shared" si="392"/>
        <v>0</v>
      </c>
      <c r="Q1324" s="2">
        <f t="shared" si="393"/>
        <v>665000</v>
      </c>
      <c r="R1324" s="2" t="str">
        <f t="shared" si="394"/>
        <v>kai</v>
      </c>
      <c r="S1324" s="2" t="str">
        <f t="shared" si="395"/>
        <v>kai</v>
      </c>
      <c r="T1324" s="2" t="str">
        <f t="shared" si="396"/>
        <v>kai</v>
      </c>
      <c r="U1324" s="2">
        <f t="shared" si="397"/>
        <v>665000</v>
      </c>
      <c r="V1324" s="2">
        <f t="shared" si="398"/>
        <v>1080</v>
      </c>
      <c r="W1324" s="2">
        <f t="shared" si="399"/>
        <v>106.4</v>
      </c>
      <c r="X1324" s="2" t="str">
        <f t="shared" si="400"/>
        <v/>
      </c>
      <c r="Y1324" s="6">
        <f t="shared" si="401"/>
        <v>665000</v>
      </c>
      <c r="Z1324" s="6">
        <f t="shared" si="402"/>
        <v>0</v>
      </c>
      <c r="AA1324" s="4">
        <f>SUM(P1324:$P$1480)+$Z$25</f>
        <v>685000</v>
      </c>
      <c r="AB1324" s="4">
        <f>SUM(V1324:$W$1480)</f>
        <v>80979.60000000002</v>
      </c>
      <c r="AC1324" s="4">
        <f t="shared" si="403"/>
        <v>20000</v>
      </c>
    </row>
    <row r="1325" spans="1:29" x14ac:dyDescent="0.15">
      <c r="A1325" s="22">
        <v>6</v>
      </c>
      <c r="B1325" s="1">
        <v>41173</v>
      </c>
      <c r="C1325" s="3">
        <v>133</v>
      </c>
      <c r="D1325">
        <v>135</v>
      </c>
      <c r="E1325">
        <v>133</v>
      </c>
      <c r="F1325">
        <v>133</v>
      </c>
      <c r="G1325">
        <v>63569600</v>
      </c>
      <c r="H1325" s="2">
        <f t="shared" si="386"/>
        <v>8454756800</v>
      </c>
      <c r="I1325">
        <f t="shared" si="387"/>
        <v>0</v>
      </c>
      <c r="J1325" t="str">
        <f t="shared" si="388"/>
        <v/>
      </c>
      <c r="L1325">
        <f t="shared" si="389"/>
        <v>0</v>
      </c>
      <c r="M1325">
        <f t="shared" si="390"/>
        <v>0</v>
      </c>
      <c r="N1325">
        <f t="shared" si="391"/>
        <v>0</v>
      </c>
      <c r="O1325" s="2">
        <f t="shared" si="404"/>
        <v>5000</v>
      </c>
      <c r="P1325" s="2">
        <f t="shared" si="392"/>
        <v>0</v>
      </c>
      <c r="Q1325" s="2">
        <f t="shared" si="393"/>
        <v>665000</v>
      </c>
      <c r="R1325" s="2" t="str">
        <f t="shared" si="394"/>
        <v>uri</v>
      </c>
      <c r="S1325" s="2" t="str">
        <f t="shared" si="395"/>
        <v>kai</v>
      </c>
      <c r="T1325" s="2" t="str">
        <f t="shared" si="396"/>
        <v>uri</v>
      </c>
      <c r="U1325" s="2">
        <f t="shared" si="397"/>
        <v>665000</v>
      </c>
      <c r="V1325" s="2">
        <f t="shared" si="398"/>
        <v>1080</v>
      </c>
      <c r="W1325" s="2" t="str">
        <f t="shared" si="399"/>
        <v/>
      </c>
      <c r="X1325" s="2">
        <f t="shared" si="400"/>
        <v>106.4</v>
      </c>
      <c r="Y1325" s="6">
        <f t="shared" si="401"/>
        <v>665000</v>
      </c>
      <c r="Z1325" s="6">
        <f t="shared" si="402"/>
        <v>0</v>
      </c>
      <c r="AA1325" s="4">
        <f>SUM(P1325:$P$1480)+$Z$25</f>
        <v>685000</v>
      </c>
      <c r="AB1325" s="4">
        <f>SUM(V1325:$W$1480)</f>
        <v>79793.200000000026</v>
      </c>
      <c r="AC1325" s="4">
        <f t="shared" si="403"/>
        <v>20000</v>
      </c>
    </row>
    <row r="1326" spans="1:29" x14ac:dyDescent="0.15">
      <c r="A1326" s="22">
        <v>6</v>
      </c>
      <c r="B1326" s="1">
        <v>41172</v>
      </c>
      <c r="C1326" s="3">
        <v>134</v>
      </c>
      <c r="D1326">
        <v>135</v>
      </c>
      <c r="E1326">
        <v>132</v>
      </c>
      <c r="F1326">
        <v>133</v>
      </c>
      <c r="G1326">
        <v>79432000</v>
      </c>
      <c r="H1326" s="2">
        <f t="shared" si="386"/>
        <v>10564456000</v>
      </c>
      <c r="I1326">
        <f t="shared" si="387"/>
        <v>-2</v>
      </c>
      <c r="J1326" t="str">
        <f t="shared" si="388"/>
        <v>高値割、安値割</v>
      </c>
      <c r="L1326">
        <f t="shared" si="389"/>
        <v>-2</v>
      </c>
      <c r="M1326">
        <f t="shared" si="390"/>
        <v>-2</v>
      </c>
      <c r="N1326">
        <f t="shared" si="391"/>
        <v>-2</v>
      </c>
      <c r="O1326" s="2">
        <f t="shared" si="404"/>
        <v>5000</v>
      </c>
      <c r="P1326" s="2">
        <f t="shared" si="392"/>
        <v>-10000</v>
      </c>
      <c r="Q1326" s="2">
        <f t="shared" si="393"/>
        <v>675000</v>
      </c>
      <c r="R1326" s="2" t="str">
        <f t="shared" si="394"/>
        <v>kai</v>
      </c>
      <c r="S1326" s="2" t="str">
        <f t="shared" si="395"/>
        <v>kai</v>
      </c>
      <c r="T1326" s="2" t="str">
        <f t="shared" si="396"/>
        <v>kai</v>
      </c>
      <c r="U1326" s="2" t="str">
        <f t="shared" si="397"/>
        <v/>
      </c>
      <c r="V1326" s="2" t="str">
        <f t="shared" si="398"/>
        <v/>
      </c>
      <c r="W1326" s="2">
        <f t="shared" si="399"/>
        <v>54</v>
      </c>
      <c r="X1326" s="2" t="str">
        <f t="shared" si="400"/>
        <v/>
      </c>
      <c r="Y1326" s="6">
        <f t="shared" si="401"/>
        <v>665000</v>
      </c>
      <c r="Z1326" s="6">
        <f t="shared" si="402"/>
        <v>0</v>
      </c>
      <c r="AA1326" s="4">
        <f>SUM(P1326:$P$1480)+$Z$25</f>
        <v>685000</v>
      </c>
      <c r="AB1326" s="4">
        <f>SUM(V1326:$W$1480)</f>
        <v>78713.200000000026</v>
      </c>
      <c r="AC1326" s="4">
        <f t="shared" si="403"/>
        <v>20000</v>
      </c>
    </row>
    <row r="1327" spans="1:29" x14ac:dyDescent="0.15">
      <c r="A1327" s="22">
        <v>6</v>
      </c>
      <c r="B1327" s="1">
        <v>41171</v>
      </c>
      <c r="C1327" s="3">
        <v>135</v>
      </c>
      <c r="D1327">
        <v>137</v>
      </c>
      <c r="E1327">
        <v>134</v>
      </c>
      <c r="F1327">
        <v>135</v>
      </c>
      <c r="G1327">
        <v>161602700</v>
      </c>
      <c r="H1327" s="2">
        <f t="shared" si="386"/>
        <v>21816364500</v>
      </c>
      <c r="I1327">
        <f t="shared" si="387"/>
        <v>0</v>
      </c>
      <c r="J1327" t="str">
        <f t="shared" si="388"/>
        <v/>
      </c>
      <c r="L1327">
        <f t="shared" si="389"/>
        <v>0</v>
      </c>
      <c r="M1327">
        <f t="shared" si="390"/>
        <v>0</v>
      </c>
      <c r="N1327">
        <f t="shared" si="391"/>
        <v>0</v>
      </c>
      <c r="O1327" s="2">
        <f t="shared" si="404"/>
        <v>5000</v>
      </c>
      <c r="P1327" s="2">
        <f t="shared" si="392"/>
        <v>0</v>
      </c>
      <c r="Q1327" s="2">
        <f t="shared" si="393"/>
        <v>675000</v>
      </c>
      <c r="R1327" s="2" t="str">
        <f t="shared" si="394"/>
        <v>kai</v>
      </c>
      <c r="S1327" s="2" t="str">
        <f t="shared" si="395"/>
        <v>uri</v>
      </c>
      <c r="T1327" s="2" t="str">
        <f t="shared" si="396"/>
        <v>kai</v>
      </c>
      <c r="U1327" s="2" t="str">
        <f t="shared" si="397"/>
        <v/>
      </c>
      <c r="V1327" s="2" t="str">
        <f t="shared" si="398"/>
        <v/>
      </c>
      <c r="W1327" s="2">
        <f t="shared" si="399"/>
        <v>54</v>
      </c>
      <c r="X1327" s="2" t="str">
        <f t="shared" si="400"/>
        <v/>
      </c>
      <c r="Y1327" s="6">
        <f t="shared" si="401"/>
        <v>675000</v>
      </c>
      <c r="Z1327" s="6">
        <f t="shared" si="402"/>
        <v>0</v>
      </c>
      <c r="AA1327" s="4">
        <f>SUM(P1327:$P$1480)+$Z$25</f>
        <v>695000</v>
      </c>
      <c r="AB1327" s="4">
        <f>SUM(V1327:$W$1480)</f>
        <v>78659.200000000026</v>
      </c>
      <c r="AC1327" s="4">
        <f t="shared" si="403"/>
        <v>20000</v>
      </c>
    </row>
    <row r="1328" spans="1:29" x14ac:dyDescent="0.15">
      <c r="A1328" s="22">
        <v>6</v>
      </c>
      <c r="B1328" s="1">
        <v>41170</v>
      </c>
      <c r="C1328" s="3">
        <v>134</v>
      </c>
      <c r="D1328">
        <v>136</v>
      </c>
      <c r="E1328">
        <v>134</v>
      </c>
      <c r="F1328">
        <v>135</v>
      </c>
      <c r="G1328">
        <v>99170000</v>
      </c>
      <c r="H1328" s="2">
        <f t="shared" si="386"/>
        <v>13387950000</v>
      </c>
      <c r="I1328">
        <f t="shared" si="387"/>
        <v>0</v>
      </c>
      <c r="J1328" t="str">
        <f t="shared" si="388"/>
        <v>高値超、安値超</v>
      </c>
      <c r="L1328">
        <f t="shared" si="389"/>
        <v>0</v>
      </c>
      <c r="M1328">
        <f t="shared" si="390"/>
        <v>0</v>
      </c>
      <c r="N1328">
        <f t="shared" si="391"/>
        <v>0</v>
      </c>
      <c r="O1328" s="2">
        <f t="shared" si="404"/>
        <v>5000</v>
      </c>
      <c r="P1328" s="2">
        <f t="shared" si="392"/>
        <v>0</v>
      </c>
      <c r="Q1328" s="2">
        <f t="shared" si="393"/>
        <v>675000</v>
      </c>
      <c r="R1328" s="2" t="str">
        <f t="shared" si="394"/>
        <v>kai</v>
      </c>
      <c r="S1328" s="2" t="str">
        <f t="shared" si="395"/>
        <v>uri</v>
      </c>
      <c r="T1328" s="2" t="str">
        <f t="shared" si="396"/>
        <v>kai</v>
      </c>
      <c r="U1328" s="2" t="str">
        <f t="shared" si="397"/>
        <v/>
      </c>
      <c r="V1328" s="2" t="str">
        <f t="shared" si="398"/>
        <v/>
      </c>
      <c r="W1328" s="2">
        <f t="shared" si="399"/>
        <v>54</v>
      </c>
      <c r="X1328" s="2" t="str">
        <f t="shared" si="400"/>
        <v/>
      </c>
      <c r="Y1328" s="6">
        <f t="shared" si="401"/>
        <v>675000</v>
      </c>
      <c r="Z1328" s="6">
        <f t="shared" si="402"/>
        <v>0</v>
      </c>
      <c r="AA1328" s="4">
        <f>SUM(P1328:$P$1480)+$Z$25</f>
        <v>695000</v>
      </c>
      <c r="AB1328" s="4">
        <f>SUM(V1328:$W$1480)</f>
        <v>78605.200000000026</v>
      </c>
      <c r="AC1328" s="4">
        <f t="shared" si="403"/>
        <v>20000</v>
      </c>
    </row>
    <row r="1329" spans="1:29" x14ac:dyDescent="0.15">
      <c r="A1329" s="22">
        <v>6</v>
      </c>
      <c r="B1329" s="1">
        <v>41166</v>
      </c>
      <c r="C1329" s="3">
        <v>132</v>
      </c>
      <c r="D1329">
        <v>135</v>
      </c>
      <c r="E1329">
        <v>132</v>
      </c>
      <c r="F1329">
        <v>135</v>
      </c>
      <c r="G1329">
        <v>174091100</v>
      </c>
      <c r="H1329" s="2">
        <f t="shared" si="386"/>
        <v>23502298500</v>
      </c>
      <c r="I1329">
        <f t="shared" si="387"/>
        <v>4</v>
      </c>
      <c r="J1329" t="str">
        <f t="shared" si="388"/>
        <v>高値超、安値超</v>
      </c>
      <c r="L1329">
        <f t="shared" si="389"/>
        <v>4</v>
      </c>
      <c r="M1329">
        <f t="shared" si="390"/>
        <v>4</v>
      </c>
      <c r="N1329">
        <f t="shared" si="391"/>
        <v>-4</v>
      </c>
      <c r="O1329" s="2">
        <f t="shared" si="404"/>
        <v>5000</v>
      </c>
      <c r="P1329" s="2">
        <f t="shared" si="392"/>
        <v>20000</v>
      </c>
      <c r="Q1329" s="2">
        <f t="shared" si="393"/>
        <v>655000</v>
      </c>
      <c r="R1329" s="2" t="str">
        <f t="shared" si="394"/>
        <v>kai</v>
      </c>
      <c r="S1329" s="2" t="str">
        <f t="shared" si="395"/>
        <v>uri</v>
      </c>
      <c r="T1329" s="2" t="str">
        <f t="shared" si="396"/>
        <v>kai</v>
      </c>
      <c r="U1329" s="2" t="str">
        <f t="shared" si="397"/>
        <v/>
      </c>
      <c r="V1329" s="2" t="str">
        <f t="shared" si="398"/>
        <v/>
      </c>
      <c r="W1329" s="2">
        <f t="shared" si="399"/>
        <v>52.4</v>
      </c>
      <c r="X1329" s="2" t="str">
        <f t="shared" si="400"/>
        <v/>
      </c>
      <c r="Y1329" s="6">
        <f t="shared" si="401"/>
        <v>675000</v>
      </c>
      <c r="Z1329" s="6">
        <f t="shared" si="402"/>
        <v>0</v>
      </c>
      <c r="AA1329" s="4">
        <f>SUM(P1329:$P$1480)+$Z$25</f>
        <v>695000</v>
      </c>
      <c r="AB1329" s="4">
        <f>SUM(V1329:$W$1480)</f>
        <v>78551.200000000026</v>
      </c>
      <c r="AC1329" s="4">
        <f t="shared" si="403"/>
        <v>20000</v>
      </c>
    </row>
    <row r="1330" spans="1:29" x14ac:dyDescent="0.15">
      <c r="A1330" s="22">
        <v>6</v>
      </c>
      <c r="B1330" s="1">
        <v>41165</v>
      </c>
      <c r="C1330" s="3">
        <v>131</v>
      </c>
      <c r="D1330">
        <v>132</v>
      </c>
      <c r="E1330">
        <v>130</v>
      </c>
      <c r="F1330">
        <v>131</v>
      </c>
      <c r="G1330">
        <v>38064300</v>
      </c>
      <c r="H1330" s="2">
        <f t="shared" si="386"/>
        <v>4986423300</v>
      </c>
      <c r="I1330">
        <f t="shared" si="387"/>
        <v>0</v>
      </c>
      <c r="J1330" t="str">
        <f t="shared" si="388"/>
        <v>高値超、安値超</v>
      </c>
      <c r="L1330">
        <f t="shared" si="389"/>
        <v>0</v>
      </c>
      <c r="M1330">
        <f t="shared" si="390"/>
        <v>0</v>
      </c>
      <c r="N1330">
        <f t="shared" si="391"/>
        <v>0</v>
      </c>
      <c r="O1330" s="2">
        <f t="shared" si="404"/>
        <v>5000</v>
      </c>
      <c r="P1330" s="2">
        <f t="shared" si="392"/>
        <v>0</v>
      </c>
      <c r="Q1330" s="2">
        <f t="shared" si="393"/>
        <v>655000</v>
      </c>
      <c r="R1330" s="2" t="str">
        <f t="shared" si="394"/>
        <v>kai</v>
      </c>
      <c r="S1330" s="2" t="str">
        <f t="shared" si="395"/>
        <v>uri</v>
      </c>
      <c r="T1330" s="2" t="str">
        <f t="shared" si="396"/>
        <v>kai</v>
      </c>
      <c r="U1330" s="2">
        <f t="shared" si="397"/>
        <v>655000</v>
      </c>
      <c r="V1330" s="2">
        <f t="shared" si="398"/>
        <v>1080</v>
      </c>
      <c r="W1330" s="2">
        <f t="shared" si="399"/>
        <v>104.8</v>
      </c>
      <c r="X1330" s="2" t="str">
        <f t="shared" si="400"/>
        <v/>
      </c>
      <c r="Y1330" s="6">
        <f t="shared" si="401"/>
        <v>655000</v>
      </c>
      <c r="Z1330" s="6">
        <f t="shared" si="402"/>
        <v>0</v>
      </c>
      <c r="AA1330" s="4">
        <f>SUM(P1330:$P$1480)+$Z$25</f>
        <v>675000</v>
      </c>
      <c r="AB1330" s="4">
        <f>SUM(V1330:$W$1480)</f>
        <v>78498.800000000017</v>
      </c>
      <c r="AC1330" s="4">
        <f t="shared" si="403"/>
        <v>20000</v>
      </c>
    </row>
    <row r="1331" spans="1:29" x14ac:dyDescent="0.15">
      <c r="A1331" s="22">
        <v>6</v>
      </c>
      <c r="B1331" s="1">
        <v>41164</v>
      </c>
      <c r="C1331" s="3">
        <v>129</v>
      </c>
      <c r="D1331">
        <v>131</v>
      </c>
      <c r="E1331">
        <v>129</v>
      </c>
      <c r="F1331">
        <v>131</v>
      </c>
      <c r="G1331">
        <v>46902800</v>
      </c>
      <c r="H1331" s="2">
        <f t="shared" si="386"/>
        <v>6144266800</v>
      </c>
      <c r="I1331">
        <f t="shared" si="387"/>
        <v>2</v>
      </c>
      <c r="J1331" t="str">
        <f t="shared" si="388"/>
        <v>高値超、安値超</v>
      </c>
      <c r="L1331">
        <f t="shared" si="389"/>
        <v>-2</v>
      </c>
      <c r="M1331">
        <f t="shared" si="390"/>
        <v>-2</v>
      </c>
      <c r="N1331">
        <f t="shared" si="391"/>
        <v>2</v>
      </c>
      <c r="O1331" s="2">
        <f t="shared" si="404"/>
        <v>5000</v>
      </c>
      <c r="P1331" s="2">
        <f t="shared" si="392"/>
        <v>-10000</v>
      </c>
      <c r="Q1331" s="2">
        <f t="shared" si="393"/>
        <v>645000</v>
      </c>
      <c r="R1331" s="2" t="str">
        <f t="shared" si="394"/>
        <v>uri</v>
      </c>
      <c r="S1331" s="2" t="str">
        <f t="shared" si="395"/>
        <v>kai</v>
      </c>
      <c r="T1331" s="2" t="str">
        <f t="shared" si="396"/>
        <v>uri</v>
      </c>
      <c r="U1331" s="2">
        <f t="shared" si="397"/>
        <v>645000</v>
      </c>
      <c r="V1331" s="2">
        <f t="shared" si="398"/>
        <v>1080</v>
      </c>
      <c r="W1331" s="2" t="str">
        <f t="shared" si="399"/>
        <v/>
      </c>
      <c r="X1331" s="2">
        <f t="shared" si="400"/>
        <v>103.2</v>
      </c>
      <c r="Y1331" s="6">
        <f t="shared" si="401"/>
        <v>655000</v>
      </c>
      <c r="Z1331" s="6">
        <f t="shared" si="402"/>
        <v>0</v>
      </c>
      <c r="AA1331" s="4">
        <f>SUM(P1331:$P$1480)+$Z$25</f>
        <v>675000</v>
      </c>
      <c r="AB1331" s="4">
        <f>SUM(V1331:$W$1480)</f>
        <v>77314.000000000029</v>
      </c>
      <c r="AC1331" s="4">
        <f t="shared" si="403"/>
        <v>20000</v>
      </c>
    </row>
    <row r="1332" spans="1:29" x14ac:dyDescent="0.15">
      <c r="A1332" s="22">
        <v>6</v>
      </c>
      <c r="B1332" s="1">
        <v>41163</v>
      </c>
      <c r="C1332" s="3">
        <v>129</v>
      </c>
      <c r="D1332">
        <v>130</v>
      </c>
      <c r="E1332">
        <v>128</v>
      </c>
      <c r="F1332">
        <v>129</v>
      </c>
      <c r="G1332">
        <v>41160200</v>
      </c>
      <c r="H1332" s="2">
        <f t="shared" ref="H1332:H1395" si="405">+F1332*G1332</f>
        <v>5309665800</v>
      </c>
      <c r="I1332">
        <f t="shared" ref="I1332:I1395" si="406">IF(F1333="","",F1332-F1333)</f>
        <v>-2</v>
      </c>
      <c r="J1332" t="str">
        <f t="shared" ref="J1332:J1395" si="407">IF(AND(D1332&lt;D1333,E1332&lt;E1333,AVERAGE(H1332:H1341)&gt;50000000),"高値割、安値割",IF(AND(D1332&gt;D1333,E1332&gt;E1333,AVERAGE(H1332:H1341)&gt;50000000),"高値超、安値超",""))</f>
        <v>高値割、安値割</v>
      </c>
      <c r="L1332">
        <f t="shared" ref="L1332:L1395" si="408">IF($M$25&gt;$N$25,M1332,N1332)</f>
        <v>-2</v>
      </c>
      <c r="M1332">
        <f t="shared" ref="M1332:M1395" si="409">IF(F1333="",0,IF(J1333="高値割、安値割",F1333-F1332,-F1333+F1332))</f>
        <v>-2</v>
      </c>
      <c r="N1332">
        <f t="shared" ref="N1332:N1395" si="410">IF(F1333="",0,IF(J1333&lt;&gt;"高値超、安値超",-F1333+F1332,F1333-F1332))</f>
        <v>2</v>
      </c>
      <c r="O1332" s="2">
        <f t="shared" si="404"/>
        <v>5000</v>
      </c>
      <c r="P1332" s="2">
        <f t="shared" ref="P1332:P1395" si="411">IF(L1332&lt;&gt;"",L1332*O1332,"")</f>
        <v>-10000</v>
      </c>
      <c r="Q1332" s="2">
        <f t="shared" ref="Q1332:Q1395" si="412">IF(L1333&lt;&gt;"",F1333*O1332,0)</f>
        <v>655000</v>
      </c>
      <c r="R1332" s="2" t="str">
        <f t="shared" ref="R1332:R1395" si="413">IF(J1333="高値割、安値割","uri","kai")</f>
        <v>kai</v>
      </c>
      <c r="S1332" s="2" t="str">
        <f t="shared" ref="S1332:S1395" si="414">IF(J1333="高値超、安値超","uri","kai")</f>
        <v>uri</v>
      </c>
      <c r="T1332" s="2" t="str">
        <f t="shared" ref="T1332:T1395" si="415">IF($M$25&gt;$N$25,R1332,S1332)</f>
        <v>kai</v>
      </c>
      <c r="U1332" s="2" t="str">
        <f t="shared" ref="U1332:U1395" si="416">IF(T1332&lt;&gt;T1333,Q1332*1,"")</f>
        <v/>
      </c>
      <c r="V1332" s="2" t="str">
        <f t="shared" ref="V1332:V1395" si="417">IF(U1332="","",IF(U1332&lt;$AD$26,$AE$26,IF(U1332&lt;$AD$27,$AE$27,IF(U1332&lt;$AD$28,$AE$28,IF(U1332&lt;$AD$29,$AE$29,IF(U1332&lt;$AD$30,$AE$30,IF(U1332&lt;$AD$31,$AE$31,$AE$32))))))*2)</f>
        <v/>
      </c>
      <c r="W1332" s="2">
        <f t="shared" ref="W1332:W1395" si="418">IF(AND(T1333&lt;&gt;"kai",T1332="kai"),Q1332*2%/250*2,IF(AND(T1333="kai",T1332="kai"),Q1332*2%/250,""))</f>
        <v>52.4</v>
      </c>
      <c r="X1332" s="2" t="str">
        <f t="shared" ref="X1332:X1395" si="419">IF(AND(T1333&lt;&gt;"uri",T1332="uri"),Q1332*2%/250*2,IF(AND(T1333="uri",T1332="uri"),Q1332*2%/250,""))</f>
        <v/>
      </c>
      <c r="Y1332" s="6">
        <f t="shared" ref="Y1332:Y1395" si="420">+F1332*$B$3</f>
        <v>645000</v>
      </c>
      <c r="Z1332" s="6">
        <f t="shared" ref="Z1332:Z1395" si="421">IF(AND(Y1332&gt;0,Y1333=0),Y1332,0)</f>
        <v>0</v>
      </c>
      <c r="AA1332" s="4">
        <f>SUM(P1332:$P$1480)+$Z$25</f>
        <v>685000</v>
      </c>
      <c r="AB1332" s="4">
        <f>SUM(V1332:$W$1480)</f>
        <v>76234.000000000029</v>
      </c>
      <c r="AC1332" s="4">
        <f t="shared" ref="AC1332:AC1395" si="422">+AA1332-Y1332</f>
        <v>40000</v>
      </c>
    </row>
    <row r="1333" spans="1:29" x14ac:dyDescent="0.15">
      <c r="A1333" s="22">
        <v>6</v>
      </c>
      <c r="B1333" s="1">
        <v>41162</v>
      </c>
      <c r="C1333" s="3">
        <v>132</v>
      </c>
      <c r="D1333">
        <v>132</v>
      </c>
      <c r="E1333">
        <v>130</v>
      </c>
      <c r="F1333">
        <v>131</v>
      </c>
      <c r="G1333">
        <v>54663800</v>
      </c>
      <c r="H1333" s="2">
        <f t="shared" si="405"/>
        <v>7160957800</v>
      </c>
      <c r="I1333">
        <f t="shared" si="406"/>
        <v>0</v>
      </c>
      <c r="J1333" t="str">
        <f t="shared" si="407"/>
        <v>高値超、安値超</v>
      </c>
      <c r="L1333">
        <f t="shared" si="408"/>
        <v>0</v>
      </c>
      <c r="M1333">
        <f t="shared" si="409"/>
        <v>0</v>
      </c>
      <c r="N1333">
        <f t="shared" si="410"/>
        <v>0</v>
      </c>
      <c r="O1333" s="2">
        <f t="shared" si="404"/>
        <v>5000</v>
      </c>
      <c r="P1333" s="2">
        <f t="shared" si="411"/>
        <v>0</v>
      </c>
      <c r="Q1333" s="2">
        <f t="shared" si="412"/>
        <v>655000</v>
      </c>
      <c r="R1333" s="2" t="str">
        <f t="shared" si="413"/>
        <v>kai</v>
      </c>
      <c r="S1333" s="2" t="str">
        <f t="shared" si="414"/>
        <v>uri</v>
      </c>
      <c r="T1333" s="2" t="str">
        <f t="shared" si="415"/>
        <v>kai</v>
      </c>
      <c r="U1333" s="2" t="str">
        <f t="shared" si="416"/>
        <v/>
      </c>
      <c r="V1333" s="2" t="str">
        <f t="shared" si="417"/>
        <v/>
      </c>
      <c r="W1333" s="2">
        <f t="shared" si="418"/>
        <v>52.4</v>
      </c>
      <c r="X1333" s="2" t="str">
        <f t="shared" si="419"/>
        <v/>
      </c>
      <c r="Y1333" s="6">
        <f t="shared" si="420"/>
        <v>655000</v>
      </c>
      <c r="Z1333" s="6">
        <f t="shared" si="421"/>
        <v>0</v>
      </c>
      <c r="AA1333" s="4">
        <f>SUM(P1333:$P$1480)+$Z$25</f>
        <v>695000</v>
      </c>
      <c r="AB1333" s="4">
        <f>SUM(V1333:$W$1480)</f>
        <v>76181.600000000035</v>
      </c>
      <c r="AC1333" s="4">
        <f t="shared" si="422"/>
        <v>40000</v>
      </c>
    </row>
    <row r="1334" spans="1:29" x14ac:dyDescent="0.15">
      <c r="A1334" s="22">
        <v>6</v>
      </c>
      <c r="B1334" s="1">
        <v>41159</v>
      </c>
      <c r="C1334" s="3">
        <v>130</v>
      </c>
      <c r="D1334">
        <v>131</v>
      </c>
      <c r="E1334">
        <v>128</v>
      </c>
      <c r="F1334">
        <v>131</v>
      </c>
      <c r="G1334">
        <v>129167600</v>
      </c>
      <c r="H1334" s="2">
        <f t="shared" si="405"/>
        <v>16920955600</v>
      </c>
      <c r="I1334">
        <f t="shared" si="406"/>
        <v>4</v>
      </c>
      <c r="J1334" t="str">
        <f t="shared" si="407"/>
        <v>高値超、安値超</v>
      </c>
      <c r="L1334">
        <f t="shared" si="408"/>
        <v>4</v>
      </c>
      <c r="M1334">
        <f t="shared" si="409"/>
        <v>4</v>
      </c>
      <c r="N1334">
        <f t="shared" si="410"/>
        <v>4</v>
      </c>
      <c r="O1334" s="2">
        <f t="shared" si="404"/>
        <v>5000</v>
      </c>
      <c r="P1334" s="2">
        <f t="shared" si="411"/>
        <v>20000</v>
      </c>
      <c r="Q1334" s="2">
        <f t="shared" si="412"/>
        <v>635000</v>
      </c>
      <c r="R1334" s="2" t="str">
        <f t="shared" si="413"/>
        <v>kai</v>
      </c>
      <c r="S1334" s="2" t="str">
        <f t="shared" si="414"/>
        <v>kai</v>
      </c>
      <c r="T1334" s="2" t="str">
        <f t="shared" si="415"/>
        <v>kai</v>
      </c>
      <c r="U1334" s="2">
        <f t="shared" si="416"/>
        <v>635000</v>
      </c>
      <c r="V1334" s="2">
        <f t="shared" si="417"/>
        <v>1080</v>
      </c>
      <c r="W1334" s="2">
        <f t="shared" si="418"/>
        <v>101.6</v>
      </c>
      <c r="X1334" s="2" t="str">
        <f t="shared" si="419"/>
        <v/>
      </c>
      <c r="Y1334" s="6">
        <f t="shared" si="420"/>
        <v>655000</v>
      </c>
      <c r="Z1334" s="6">
        <f t="shared" si="421"/>
        <v>0</v>
      </c>
      <c r="AA1334" s="4">
        <f>SUM(P1334:$P$1480)+$Z$25</f>
        <v>695000</v>
      </c>
      <c r="AB1334" s="4">
        <f>SUM(V1334:$W$1480)</f>
        <v>76129.200000000026</v>
      </c>
      <c r="AC1334" s="4">
        <f t="shared" si="422"/>
        <v>40000</v>
      </c>
    </row>
    <row r="1335" spans="1:29" x14ac:dyDescent="0.15">
      <c r="A1335" s="22">
        <v>6</v>
      </c>
      <c r="B1335" s="1">
        <v>41158</v>
      </c>
      <c r="C1335" s="3">
        <v>125</v>
      </c>
      <c r="D1335">
        <v>127</v>
      </c>
      <c r="E1335">
        <v>124</v>
      </c>
      <c r="F1335">
        <v>127</v>
      </c>
      <c r="G1335">
        <v>47502400</v>
      </c>
      <c r="H1335" s="2">
        <f t="shared" si="405"/>
        <v>6032804800</v>
      </c>
      <c r="I1335">
        <f t="shared" si="406"/>
        <v>3</v>
      </c>
      <c r="J1335" t="str">
        <f t="shared" si="407"/>
        <v/>
      </c>
      <c r="L1335">
        <f t="shared" si="408"/>
        <v>-3</v>
      </c>
      <c r="M1335">
        <f t="shared" si="409"/>
        <v>-3</v>
      </c>
      <c r="N1335">
        <f t="shared" si="410"/>
        <v>3</v>
      </c>
      <c r="O1335" s="2">
        <f t="shared" si="404"/>
        <v>5000</v>
      </c>
      <c r="P1335" s="2">
        <f t="shared" si="411"/>
        <v>-15000</v>
      </c>
      <c r="Q1335" s="2">
        <f t="shared" si="412"/>
        <v>620000</v>
      </c>
      <c r="R1335" s="2" t="str">
        <f t="shared" si="413"/>
        <v>uri</v>
      </c>
      <c r="S1335" s="2" t="str">
        <f t="shared" si="414"/>
        <v>kai</v>
      </c>
      <c r="T1335" s="2" t="str">
        <f t="shared" si="415"/>
        <v>uri</v>
      </c>
      <c r="U1335" s="2" t="str">
        <f t="shared" si="416"/>
        <v/>
      </c>
      <c r="V1335" s="2" t="str">
        <f t="shared" si="417"/>
        <v/>
      </c>
      <c r="W1335" s="2" t="str">
        <f t="shared" si="418"/>
        <v/>
      </c>
      <c r="X1335" s="2">
        <f t="shared" si="419"/>
        <v>49.6</v>
      </c>
      <c r="Y1335" s="6">
        <f t="shared" si="420"/>
        <v>635000</v>
      </c>
      <c r="Z1335" s="6">
        <f t="shared" si="421"/>
        <v>0</v>
      </c>
      <c r="AA1335" s="4">
        <f>SUM(P1335:$P$1480)+$Z$25</f>
        <v>675000</v>
      </c>
      <c r="AB1335" s="4">
        <f>SUM(V1335:$W$1480)</f>
        <v>74947.600000000035</v>
      </c>
      <c r="AC1335" s="4">
        <f t="shared" si="422"/>
        <v>40000</v>
      </c>
    </row>
    <row r="1336" spans="1:29" x14ac:dyDescent="0.15">
      <c r="A1336" s="22">
        <v>6</v>
      </c>
      <c r="B1336" s="1">
        <v>41157</v>
      </c>
      <c r="C1336" s="3">
        <v>126</v>
      </c>
      <c r="D1336">
        <v>126</v>
      </c>
      <c r="E1336">
        <v>124</v>
      </c>
      <c r="F1336">
        <v>124</v>
      </c>
      <c r="G1336">
        <v>54387700</v>
      </c>
      <c r="H1336" s="2">
        <f t="shared" si="405"/>
        <v>6744074800</v>
      </c>
      <c r="I1336">
        <f t="shared" si="406"/>
        <v>-2</v>
      </c>
      <c r="J1336" t="str">
        <f t="shared" si="407"/>
        <v>高値割、安値割</v>
      </c>
      <c r="L1336">
        <f t="shared" si="408"/>
        <v>2</v>
      </c>
      <c r="M1336">
        <f t="shared" si="409"/>
        <v>2</v>
      </c>
      <c r="N1336">
        <f t="shared" si="410"/>
        <v>-2</v>
      </c>
      <c r="O1336" s="2">
        <f t="shared" si="404"/>
        <v>5000</v>
      </c>
      <c r="P1336" s="2">
        <f t="shared" si="411"/>
        <v>10000</v>
      </c>
      <c r="Q1336" s="2">
        <f t="shared" si="412"/>
        <v>630000</v>
      </c>
      <c r="R1336" s="2" t="str">
        <f t="shared" si="413"/>
        <v>uri</v>
      </c>
      <c r="S1336" s="2" t="str">
        <f t="shared" si="414"/>
        <v>kai</v>
      </c>
      <c r="T1336" s="2" t="str">
        <f t="shared" si="415"/>
        <v>uri</v>
      </c>
      <c r="U1336" s="2">
        <f t="shared" si="416"/>
        <v>630000</v>
      </c>
      <c r="V1336" s="2">
        <f t="shared" si="417"/>
        <v>1080</v>
      </c>
      <c r="W1336" s="2" t="str">
        <f t="shared" si="418"/>
        <v/>
      </c>
      <c r="X1336" s="2">
        <f t="shared" si="419"/>
        <v>100.8</v>
      </c>
      <c r="Y1336" s="6">
        <f t="shared" si="420"/>
        <v>620000</v>
      </c>
      <c r="Z1336" s="6">
        <f t="shared" si="421"/>
        <v>0</v>
      </c>
      <c r="AA1336" s="4">
        <f>SUM(P1336:$P$1480)+$Z$25</f>
        <v>690000</v>
      </c>
      <c r="AB1336" s="4">
        <f>SUM(V1336:$W$1480)</f>
        <v>74947.600000000035</v>
      </c>
      <c r="AC1336" s="4">
        <f t="shared" si="422"/>
        <v>70000</v>
      </c>
    </row>
    <row r="1337" spans="1:29" x14ac:dyDescent="0.15">
      <c r="A1337" s="22">
        <v>6</v>
      </c>
      <c r="B1337" s="1">
        <v>41156</v>
      </c>
      <c r="C1337" s="3">
        <v>127</v>
      </c>
      <c r="D1337">
        <v>127</v>
      </c>
      <c r="E1337">
        <v>125</v>
      </c>
      <c r="F1337">
        <v>126</v>
      </c>
      <c r="G1337">
        <v>55013400</v>
      </c>
      <c r="H1337" s="2">
        <f t="shared" si="405"/>
        <v>6931688400</v>
      </c>
      <c r="I1337">
        <f t="shared" si="406"/>
        <v>0</v>
      </c>
      <c r="J1337" t="str">
        <f t="shared" si="407"/>
        <v>高値割、安値割</v>
      </c>
      <c r="L1337">
        <f t="shared" si="408"/>
        <v>0</v>
      </c>
      <c r="M1337">
        <f t="shared" si="409"/>
        <v>0</v>
      </c>
      <c r="N1337">
        <f t="shared" si="410"/>
        <v>0</v>
      </c>
      <c r="O1337" s="2">
        <f t="shared" si="404"/>
        <v>5000</v>
      </c>
      <c r="P1337" s="2">
        <f t="shared" si="411"/>
        <v>0</v>
      </c>
      <c r="Q1337" s="2">
        <f t="shared" si="412"/>
        <v>630000</v>
      </c>
      <c r="R1337" s="2" t="str">
        <f t="shared" si="413"/>
        <v>kai</v>
      </c>
      <c r="S1337" s="2" t="str">
        <f t="shared" si="414"/>
        <v>kai</v>
      </c>
      <c r="T1337" s="2" t="str">
        <f t="shared" si="415"/>
        <v>kai</v>
      </c>
      <c r="U1337" s="2">
        <f t="shared" si="416"/>
        <v>630000</v>
      </c>
      <c r="V1337" s="2">
        <f t="shared" si="417"/>
        <v>1080</v>
      </c>
      <c r="W1337" s="2">
        <f t="shared" si="418"/>
        <v>100.8</v>
      </c>
      <c r="X1337" s="2" t="str">
        <f t="shared" si="419"/>
        <v/>
      </c>
      <c r="Y1337" s="6">
        <f t="shared" si="420"/>
        <v>630000</v>
      </c>
      <c r="Z1337" s="6">
        <f t="shared" si="421"/>
        <v>0</v>
      </c>
      <c r="AA1337" s="4">
        <f>SUM(P1337:$P$1480)+$Z$25</f>
        <v>680000</v>
      </c>
      <c r="AB1337" s="4">
        <f>SUM(V1337:$W$1480)</f>
        <v>73867.600000000035</v>
      </c>
      <c r="AC1337" s="4">
        <f t="shared" si="422"/>
        <v>50000</v>
      </c>
    </row>
    <row r="1338" spans="1:29" x14ac:dyDescent="0.15">
      <c r="A1338" s="22">
        <v>6</v>
      </c>
      <c r="B1338" s="1">
        <v>41155</v>
      </c>
      <c r="C1338" s="3">
        <v>126</v>
      </c>
      <c r="D1338">
        <v>128</v>
      </c>
      <c r="E1338">
        <v>126</v>
      </c>
      <c r="F1338">
        <v>126</v>
      </c>
      <c r="G1338">
        <v>42422900</v>
      </c>
      <c r="H1338" s="2">
        <f t="shared" si="405"/>
        <v>5345285400</v>
      </c>
      <c r="I1338">
        <f t="shared" si="406"/>
        <v>0</v>
      </c>
      <c r="J1338" t="str">
        <f t="shared" si="407"/>
        <v/>
      </c>
      <c r="L1338">
        <f t="shared" si="408"/>
        <v>0</v>
      </c>
      <c r="M1338">
        <f t="shared" si="409"/>
        <v>0</v>
      </c>
      <c r="N1338">
        <f t="shared" si="410"/>
        <v>0</v>
      </c>
      <c r="O1338" s="2">
        <f t="shared" si="404"/>
        <v>5000</v>
      </c>
      <c r="P1338" s="2">
        <f t="shared" si="411"/>
        <v>0</v>
      </c>
      <c r="Q1338" s="2">
        <f t="shared" si="412"/>
        <v>630000</v>
      </c>
      <c r="R1338" s="2" t="str">
        <f t="shared" si="413"/>
        <v>uri</v>
      </c>
      <c r="S1338" s="2" t="str">
        <f t="shared" si="414"/>
        <v>kai</v>
      </c>
      <c r="T1338" s="2" t="str">
        <f t="shared" si="415"/>
        <v>uri</v>
      </c>
      <c r="U1338" s="2">
        <f t="shared" si="416"/>
        <v>630000</v>
      </c>
      <c r="V1338" s="2">
        <f t="shared" si="417"/>
        <v>1080</v>
      </c>
      <c r="W1338" s="2" t="str">
        <f t="shared" si="418"/>
        <v/>
      </c>
      <c r="X1338" s="2">
        <f t="shared" si="419"/>
        <v>100.8</v>
      </c>
      <c r="Y1338" s="6">
        <f t="shared" si="420"/>
        <v>630000</v>
      </c>
      <c r="Z1338" s="6">
        <f t="shared" si="421"/>
        <v>0</v>
      </c>
      <c r="AA1338" s="4">
        <f>SUM(P1338:$P$1480)+$Z$25</f>
        <v>680000</v>
      </c>
      <c r="AB1338" s="4">
        <f>SUM(V1338:$W$1480)</f>
        <v>72686.800000000032</v>
      </c>
      <c r="AC1338" s="4">
        <f t="shared" si="422"/>
        <v>50000</v>
      </c>
    </row>
    <row r="1339" spans="1:29" x14ac:dyDescent="0.15">
      <c r="A1339" s="22">
        <v>6</v>
      </c>
      <c r="B1339" s="1">
        <v>41152</v>
      </c>
      <c r="C1339" s="3">
        <v>128</v>
      </c>
      <c r="D1339">
        <v>128</v>
      </c>
      <c r="E1339">
        <v>126</v>
      </c>
      <c r="F1339">
        <v>126</v>
      </c>
      <c r="G1339">
        <v>49368600</v>
      </c>
      <c r="H1339" s="2">
        <f t="shared" si="405"/>
        <v>6220443600</v>
      </c>
      <c r="I1339">
        <f t="shared" si="406"/>
        <v>-2</v>
      </c>
      <c r="J1339" t="str">
        <f t="shared" si="407"/>
        <v>高値割、安値割</v>
      </c>
      <c r="L1339">
        <f t="shared" si="408"/>
        <v>-2</v>
      </c>
      <c r="M1339">
        <f t="shared" si="409"/>
        <v>-2</v>
      </c>
      <c r="N1339">
        <f t="shared" si="410"/>
        <v>-2</v>
      </c>
      <c r="O1339" s="2">
        <f t="shared" si="404"/>
        <v>5000</v>
      </c>
      <c r="P1339" s="2">
        <f t="shared" si="411"/>
        <v>-10000</v>
      </c>
      <c r="Q1339" s="2">
        <f t="shared" si="412"/>
        <v>640000</v>
      </c>
      <c r="R1339" s="2" t="str">
        <f t="shared" si="413"/>
        <v>kai</v>
      </c>
      <c r="S1339" s="2" t="str">
        <f t="shared" si="414"/>
        <v>kai</v>
      </c>
      <c r="T1339" s="2" t="str">
        <f t="shared" si="415"/>
        <v>kai</v>
      </c>
      <c r="U1339" s="2" t="str">
        <f t="shared" si="416"/>
        <v/>
      </c>
      <c r="V1339" s="2" t="str">
        <f t="shared" si="417"/>
        <v/>
      </c>
      <c r="W1339" s="2">
        <f t="shared" si="418"/>
        <v>51.2</v>
      </c>
      <c r="X1339" s="2" t="str">
        <f t="shared" si="419"/>
        <v/>
      </c>
      <c r="Y1339" s="6">
        <f t="shared" si="420"/>
        <v>630000</v>
      </c>
      <c r="Z1339" s="6">
        <f t="shared" si="421"/>
        <v>0</v>
      </c>
      <c r="AA1339" s="4">
        <f>SUM(P1339:$P$1480)+$Z$25</f>
        <v>680000</v>
      </c>
      <c r="AB1339" s="4">
        <f>SUM(V1339:$W$1480)</f>
        <v>71606.800000000047</v>
      </c>
      <c r="AC1339" s="4">
        <f t="shared" si="422"/>
        <v>50000</v>
      </c>
    </row>
    <row r="1340" spans="1:29" x14ac:dyDescent="0.15">
      <c r="A1340" s="22">
        <v>6</v>
      </c>
      <c r="B1340" s="1">
        <v>41151</v>
      </c>
      <c r="C1340" s="3">
        <v>128</v>
      </c>
      <c r="D1340">
        <v>129</v>
      </c>
      <c r="E1340">
        <v>127</v>
      </c>
      <c r="F1340">
        <v>128</v>
      </c>
      <c r="G1340">
        <v>26994400</v>
      </c>
      <c r="H1340" s="2">
        <f t="shared" si="405"/>
        <v>3455283200</v>
      </c>
      <c r="I1340">
        <f t="shared" si="406"/>
        <v>0</v>
      </c>
      <c r="J1340" t="str">
        <f t="shared" si="407"/>
        <v/>
      </c>
      <c r="L1340">
        <f t="shared" si="408"/>
        <v>0</v>
      </c>
      <c r="M1340">
        <f t="shared" si="409"/>
        <v>0</v>
      </c>
      <c r="N1340">
        <f t="shared" si="410"/>
        <v>0</v>
      </c>
      <c r="O1340" s="2">
        <f t="shared" si="404"/>
        <v>5000</v>
      </c>
      <c r="P1340" s="2">
        <f t="shared" si="411"/>
        <v>0</v>
      </c>
      <c r="Q1340" s="2">
        <f t="shared" si="412"/>
        <v>640000</v>
      </c>
      <c r="R1340" s="2" t="str">
        <f t="shared" si="413"/>
        <v>kai</v>
      </c>
      <c r="S1340" s="2" t="str">
        <f t="shared" si="414"/>
        <v>kai</v>
      </c>
      <c r="T1340" s="2" t="str">
        <f t="shared" si="415"/>
        <v>kai</v>
      </c>
      <c r="U1340" s="2">
        <f t="shared" si="416"/>
        <v>640000</v>
      </c>
      <c r="V1340" s="2">
        <f t="shared" si="417"/>
        <v>1080</v>
      </c>
      <c r="W1340" s="2">
        <f t="shared" si="418"/>
        <v>102.4</v>
      </c>
      <c r="X1340" s="2" t="str">
        <f t="shared" si="419"/>
        <v/>
      </c>
      <c r="Y1340" s="6">
        <f t="shared" si="420"/>
        <v>640000</v>
      </c>
      <c r="Z1340" s="6">
        <f t="shared" si="421"/>
        <v>0</v>
      </c>
      <c r="AA1340" s="4">
        <f>SUM(P1340:$P$1480)+$Z$25</f>
        <v>690000</v>
      </c>
      <c r="AB1340" s="4">
        <f>SUM(V1340:$W$1480)</f>
        <v>71555.600000000035</v>
      </c>
      <c r="AC1340" s="4">
        <f t="shared" si="422"/>
        <v>50000</v>
      </c>
    </row>
    <row r="1341" spans="1:29" x14ac:dyDescent="0.15">
      <c r="A1341" s="22">
        <v>6</v>
      </c>
      <c r="B1341" s="1">
        <v>41150</v>
      </c>
      <c r="C1341" s="3">
        <v>127</v>
      </c>
      <c r="D1341">
        <v>129</v>
      </c>
      <c r="E1341">
        <v>126</v>
      </c>
      <c r="F1341">
        <v>128</v>
      </c>
      <c r="G1341">
        <v>58611100</v>
      </c>
      <c r="H1341" s="2">
        <f t="shared" si="405"/>
        <v>7502220800</v>
      </c>
      <c r="I1341">
        <f t="shared" si="406"/>
        <v>1</v>
      </c>
      <c r="J1341" t="str">
        <f t="shared" si="407"/>
        <v/>
      </c>
      <c r="L1341">
        <f t="shared" si="408"/>
        <v>-1</v>
      </c>
      <c r="M1341">
        <f t="shared" si="409"/>
        <v>-1</v>
      </c>
      <c r="N1341">
        <f t="shared" si="410"/>
        <v>1</v>
      </c>
      <c r="O1341" s="2">
        <f t="shared" si="404"/>
        <v>5000</v>
      </c>
      <c r="P1341" s="2">
        <f t="shared" si="411"/>
        <v>-5000</v>
      </c>
      <c r="Q1341" s="2">
        <f t="shared" si="412"/>
        <v>635000</v>
      </c>
      <c r="R1341" s="2" t="str">
        <f t="shared" si="413"/>
        <v>uri</v>
      </c>
      <c r="S1341" s="2" t="str">
        <f t="shared" si="414"/>
        <v>kai</v>
      </c>
      <c r="T1341" s="2" t="str">
        <f t="shared" si="415"/>
        <v>uri</v>
      </c>
      <c r="U1341" s="2">
        <f t="shared" si="416"/>
        <v>635000</v>
      </c>
      <c r="V1341" s="2">
        <f t="shared" si="417"/>
        <v>1080</v>
      </c>
      <c r="W1341" s="2" t="str">
        <f t="shared" si="418"/>
        <v/>
      </c>
      <c r="X1341" s="2">
        <f t="shared" si="419"/>
        <v>101.6</v>
      </c>
      <c r="Y1341" s="6">
        <f t="shared" si="420"/>
        <v>640000</v>
      </c>
      <c r="Z1341" s="6">
        <f t="shared" si="421"/>
        <v>0</v>
      </c>
      <c r="AA1341" s="4">
        <f>SUM(P1341:$P$1480)+$Z$25</f>
        <v>690000</v>
      </c>
      <c r="AB1341" s="4">
        <f>SUM(V1341:$W$1480)</f>
        <v>70373.200000000055</v>
      </c>
      <c r="AC1341" s="4">
        <f t="shared" si="422"/>
        <v>50000</v>
      </c>
    </row>
    <row r="1342" spans="1:29" x14ac:dyDescent="0.15">
      <c r="A1342" s="22">
        <v>6</v>
      </c>
      <c r="B1342" s="1">
        <v>41149</v>
      </c>
      <c r="C1342" s="3">
        <v>128</v>
      </c>
      <c r="D1342">
        <v>129</v>
      </c>
      <c r="E1342">
        <v>127</v>
      </c>
      <c r="F1342">
        <v>127</v>
      </c>
      <c r="G1342">
        <v>49179100</v>
      </c>
      <c r="H1342" s="2">
        <f t="shared" si="405"/>
        <v>6245745700</v>
      </c>
      <c r="I1342">
        <f t="shared" si="406"/>
        <v>-1</v>
      </c>
      <c r="J1342" t="str">
        <f t="shared" si="407"/>
        <v>高値割、安値割</v>
      </c>
      <c r="L1342">
        <f t="shared" si="408"/>
        <v>-1</v>
      </c>
      <c r="M1342">
        <f t="shared" si="409"/>
        <v>-1</v>
      </c>
      <c r="N1342">
        <f t="shared" si="410"/>
        <v>-1</v>
      </c>
      <c r="O1342" s="2">
        <f t="shared" si="404"/>
        <v>5000</v>
      </c>
      <c r="P1342" s="2">
        <f t="shared" si="411"/>
        <v>-5000</v>
      </c>
      <c r="Q1342" s="2">
        <f t="shared" si="412"/>
        <v>640000</v>
      </c>
      <c r="R1342" s="2" t="str">
        <f t="shared" si="413"/>
        <v>kai</v>
      </c>
      <c r="S1342" s="2" t="str">
        <f t="shared" si="414"/>
        <v>kai</v>
      </c>
      <c r="T1342" s="2" t="str">
        <f t="shared" si="415"/>
        <v>kai</v>
      </c>
      <c r="U1342" s="2">
        <f t="shared" si="416"/>
        <v>640000</v>
      </c>
      <c r="V1342" s="2">
        <f t="shared" si="417"/>
        <v>1080</v>
      </c>
      <c r="W1342" s="2">
        <f t="shared" si="418"/>
        <v>102.4</v>
      </c>
      <c r="X1342" s="2" t="str">
        <f t="shared" si="419"/>
        <v/>
      </c>
      <c r="Y1342" s="6">
        <f t="shared" si="420"/>
        <v>635000</v>
      </c>
      <c r="Z1342" s="6">
        <f t="shared" si="421"/>
        <v>0</v>
      </c>
      <c r="AA1342" s="4">
        <f>SUM(P1342:$P$1480)+$Z$25</f>
        <v>695000</v>
      </c>
      <c r="AB1342" s="4">
        <f>SUM(V1342:$W$1480)</f>
        <v>69293.200000000055</v>
      </c>
      <c r="AC1342" s="4">
        <f t="shared" si="422"/>
        <v>60000</v>
      </c>
    </row>
    <row r="1343" spans="1:29" x14ac:dyDescent="0.15">
      <c r="A1343" s="22">
        <v>6</v>
      </c>
      <c r="B1343" s="1">
        <v>41148</v>
      </c>
      <c r="C1343" s="3">
        <v>129</v>
      </c>
      <c r="D1343">
        <v>130</v>
      </c>
      <c r="E1343">
        <v>128</v>
      </c>
      <c r="F1343">
        <v>128</v>
      </c>
      <c r="G1343">
        <v>38185200</v>
      </c>
      <c r="H1343" s="2">
        <f t="shared" si="405"/>
        <v>4887705600</v>
      </c>
      <c r="I1343">
        <f t="shared" si="406"/>
        <v>0</v>
      </c>
      <c r="J1343" t="str">
        <f t="shared" si="407"/>
        <v/>
      </c>
      <c r="L1343">
        <f t="shared" si="408"/>
        <v>0</v>
      </c>
      <c r="M1343">
        <f t="shared" si="409"/>
        <v>0</v>
      </c>
      <c r="N1343">
        <f t="shared" si="410"/>
        <v>0</v>
      </c>
      <c r="O1343" s="2">
        <f t="shared" si="404"/>
        <v>5000</v>
      </c>
      <c r="P1343" s="2">
        <f t="shared" si="411"/>
        <v>0</v>
      </c>
      <c r="Q1343" s="2">
        <f t="shared" si="412"/>
        <v>640000</v>
      </c>
      <c r="R1343" s="2" t="str">
        <f t="shared" si="413"/>
        <v>uri</v>
      </c>
      <c r="S1343" s="2" t="str">
        <f t="shared" si="414"/>
        <v>kai</v>
      </c>
      <c r="T1343" s="2" t="str">
        <f t="shared" si="415"/>
        <v>uri</v>
      </c>
      <c r="U1343" s="2">
        <f t="shared" si="416"/>
        <v>640000</v>
      </c>
      <c r="V1343" s="2">
        <f t="shared" si="417"/>
        <v>1080</v>
      </c>
      <c r="W1343" s="2" t="str">
        <f t="shared" si="418"/>
        <v/>
      </c>
      <c r="X1343" s="2">
        <f t="shared" si="419"/>
        <v>102.4</v>
      </c>
      <c r="Y1343" s="6">
        <f t="shared" si="420"/>
        <v>640000</v>
      </c>
      <c r="Z1343" s="6">
        <f t="shared" si="421"/>
        <v>0</v>
      </c>
      <c r="AA1343" s="4">
        <f>SUM(P1343:$P$1480)+$Z$25</f>
        <v>700000</v>
      </c>
      <c r="AB1343" s="4">
        <f>SUM(V1343:$W$1480)</f>
        <v>68110.800000000047</v>
      </c>
      <c r="AC1343" s="4">
        <f t="shared" si="422"/>
        <v>60000</v>
      </c>
    </row>
    <row r="1344" spans="1:29" x14ac:dyDescent="0.15">
      <c r="A1344" s="22">
        <v>6</v>
      </c>
      <c r="B1344" s="1">
        <v>41145</v>
      </c>
      <c r="C1344" s="3">
        <v>130</v>
      </c>
      <c r="D1344">
        <v>130</v>
      </c>
      <c r="E1344">
        <v>128</v>
      </c>
      <c r="F1344">
        <v>128</v>
      </c>
      <c r="G1344">
        <v>59046300</v>
      </c>
      <c r="H1344" s="2">
        <f t="shared" si="405"/>
        <v>7557926400</v>
      </c>
      <c r="I1344">
        <f t="shared" si="406"/>
        <v>-3</v>
      </c>
      <c r="J1344" t="str">
        <f t="shared" si="407"/>
        <v>高値割、安値割</v>
      </c>
      <c r="L1344">
        <f t="shared" si="408"/>
        <v>-3</v>
      </c>
      <c r="M1344">
        <f t="shared" si="409"/>
        <v>-3</v>
      </c>
      <c r="N1344">
        <f t="shared" si="410"/>
        <v>-3</v>
      </c>
      <c r="O1344" s="2">
        <f t="shared" si="404"/>
        <v>5000</v>
      </c>
      <c r="P1344" s="2">
        <f t="shared" si="411"/>
        <v>-15000</v>
      </c>
      <c r="Q1344" s="2">
        <f t="shared" si="412"/>
        <v>655000</v>
      </c>
      <c r="R1344" s="2" t="str">
        <f t="shared" si="413"/>
        <v>kai</v>
      </c>
      <c r="S1344" s="2" t="str">
        <f t="shared" si="414"/>
        <v>kai</v>
      </c>
      <c r="T1344" s="2" t="str">
        <f t="shared" si="415"/>
        <v>kai</v>
      </c>
      <c r="U1344" s="2" t="str">
        <f t="shared" si="416"/>
        <v/>
      </c>
      <c r="V1344" s="2" t="str">
        <f t="shared" si="417"/>
        <v/>
      </c>
      <c r="W1344" s="2">
        <f t="shared" si="418"/>
        <v>52.4</v>
      </c>
      <c r="X1344" s="2" t="str">
        <f t="shared" si="419"/>
        <v/>
      </c>
      <c r="Y1344" s="6">
        <f t="shared" si="420"/>
        <v>640000</v>
      </c>
      <c r="Z1344" s="6">
        <f t="shared" si="421"/>
        <v>0</v>
      </c>
      <c r="AA1344" s="4">
        <f>SUM(P1344:$P$1480)+$Z$25</f>
        <v>700000</v>
      </c>
      <c r="AB1344" s="4">
        <f>SUM(V1344:$W$1480)</f>
        <v>67030.800000000047</v>
      </c>
      <c r="AC1344" s="4">
        <f t="shared" si="422"/>
        <v>60000</v>
      </c>
    </row>
    <row r="1345" spans="1:29" x14ac:dyDescent="0.15">
      <c r="A1345" s="22">
        <v>6</v>
      </c>
      <c r="B1345" s="1">
        <v>41144</v>
      </c>
      <c r="C1345" s="3">
        <v>131</v>
      </c>
      <c r="D1345">
        <v>132</v>
      </c>
      <c r="E1345">
        <v>130</v>
      </c>
      <c r="F1345">
        <v>131</v>
      </c>
      <c r="G1345">
        <v>45099000</v>
      </c>
      <c r="H1345" s="2">
        <f t="shared" si="405"/>
        <v>5907969000</v>
      </c>
      <c r="I1345">
        <f t="shared" si="406"/>
        <v>0</v>
      </c>
      <c r="J1345" t="str">
        <f t="shared" si="407"/>
        <v/>
      </c>
      <c r="L1345">
        <f t="shared" si="408"/>
        <v>0</v>
      </c>
      <c r="M1345">
        <f t="shared" si="409"/>
        <v>0</v>
      </c>
      <c r="N1345">
        <f t="shared" si="410"/>
        <v>0</v>
      </c>
      <c r="O1345" s="2">
        <f t="shared" si="404"/>
        <v>5000</v>
      </c>
      <c r="P1345" s="2">
        <f t="shared" si="411"/>
        <v>0</v>
      </c>
      <c r="Q1345" s="2">
        <f t="shared" si="412"/>
        <v>655000</v>
      </c>
      <c r="R1345" s="2" t="str">
        <f t="shared" si="413"/>
        <v>kai</v>
      </c>
      <c r="S1345" s="2" t="str">
        <f t="shared" si="414"/>
        <v>kai</v>
      </c>
      <c r="T1345" s="2" t="str">
        <f t="shared" si="415"/>
        <v>kai</v>
      </c>
      <c r="U1345" s="2" t="str">
        <f t="shared" si="416"/>
        <v/>
      </c>
      <c r="V1345" s="2" t="str">
        <f t="shared" si="417"/>
        <v/>
      </c>
      <c r="W1345" s="2">
        <f t="shared" si="418"/>
        <v>52.4</v>
      </c>
      <c r="X1345" s="2" t="str">
        <f t="shared" si="419"/>
        <v/>
      </c>
      <c r="Y1345" s="6">
        <f t="shared" si="420"/>
        <v>655000</v>
      </c>
      <c r="Z1345" s="6">
        <f t="shared" si="421"/>
        <v>0</v>
      </c>
      <c r="AA1345" s="4">
        <f>SUM(P1345:$P$1480)+$Z$25</f>
        <v>715000</v>
      </c>
      <c r="AB1345" s="4">
        <f>SUM(V1345:$W$1480)</f>
        <v>66978.400000000038</v>
      </c>
      <c r="AC1345" s="4">
        <f t="shared" si="422"/>
        <v>60000</v>
      </c>
    </row>
    <row r="1346" spans="1:29" x14ac:dyDescent="0.15">
      <c r="A1346" s="22">
        <v>6</v>
      </c>
      <c r="B1346" s="1">
        <v>41143</v>
      </c>
      <c r="C1346" s="3">
        <v>132</v>
      </c>
      <c r="D1346">
        <v>132</v>
      </c>
      <c r="E1346">
        <v>130</v>
      </c>
      <c r="F1346">
        <v>131</v>
      </c>
      <c r="G1346">
        <v>39569700</v>
      </c>
      <c r="H1346" s="2">
        <f t="shared" si="405"/>
        <v>5183630700</v>
      </c>
      <c r="I1346">
        <f t="shared" si="406"/>
        <v>-1</v>
      </c>
      <c r="J1346" t="str">
        <f t="shared" si="407"/>
        <v/>
      </c>
      <c r="L1346">
        <f t="shared" si="408"/>
        <v>-1</v>
      </c>
      <c r="M1346">
        <f t="shared" si="409"/>
        <v>-1</v>
      </c>
      <c r="N1346">
        <f t="shared" si="410"/>
        <v>-1</v>
      </c>
      <c r="O1346" s="2">
        <f t="shared" si="404"/>
        <v>5000</v>
      </c>
      <c r="P1346" s="2">
        <f t="shared" si="411"/>
        <v>-5000</v>
      </c>
      <c r="Q1346" s="2">
        <f t="shared" si="412"/>
        <v>660000</v>
      </c>
      <c r="R1346" s="2" t="str">
        <f t="shared" si="413"/>
        <v>kai</v>
      </c>
      <c r="S1346" s="2" t="str">
        <f t="shared" si="414"/>
        <v>kai</v>
      </c>
      <c r="T1346" s="2" t="str">
        <f t="shared" si="415"/>
        <v>kai</v>
      </c>
      <c r="U1346" s="2" t="str">
        <f t="shared" si="416"/>
        <v/>
      </c>
      <c r="V1346" s="2" t="str">
        <f t="shared" si="417"/>
        <v/>
      </c>
      <c r="W1346" s="2">
        <f t="shared" si="418"/>
        <v>52.8</v>
      </c>
      <c r="X1346" s="2" t="str">
        <f t="shared" si="419"/>
        <v/>
      </c>
      <c r="Y1346" s="6">
        <f t="shared" si="420"/>
        <v>655000</v>
      </c>
      <c r="Z1346" s="6">
        <f t="shared" si="421"/>
        <v>0</v>
      </c>
      <c r="AA1346" s="4">
        <f>SUM(P1346:$P$1480)+$Z$25</f>
        <v>715000</v>
      </c>
      <c r="AB1346" s="4">
        <f>SUM(V1346:$W$1480)</f>
        <v>66926.000000000029</v>
      </c>
      <c r="AC1346" s="4">
        <f t="shared" si="422"/>
        <v>60000</v>
      </c>
    </row>
    <row r="1347" spans="1:29" x14ac:dyDescent="0.15">
      <c r="A1347" s="22">
        <v>6</v>
      </c>
      <c r="B1347" s="1">
        <v>41142</v>
      </c>
      <c r="C1347" s="3">
        <v>131</v>
      </c>
      <c r="D1347">
        <v>132</v>
      </c>
      <c r="E1347">
        <v>130</v>
      </c>
      <c r="F1347">
        <v>132</v>
      </c>
      <c r="G1347">
        <v>41148200</v>
      </c>
      <c r="H1347" s="2">
        <f t="shared" si="405"/>
        <v>5431562400</v>
      </c>
      <c r="I1347">
        <f t="shared" si="406"/>
        <v>1</v>
      </c>
      <c r="J1347" t="str">
        <f t="shared" si="407"/>
        <v/>
      </c>
      <c r="L1347">
        <f t="shared" si="408"/>
        <v>1</v>
      </c>
      <c r="M1347">
        <f t="shared" si="409"/>
        <v>1</v>
      </c>
      <c r="N1347">
        <f t="shared" si="410"/>
        <v>1</v>
      </c>
      <c r="O1347" s="2">
        <f t="shared" si="404"/>
        <v>5000</v>
      </c>
      <c r="P1347" s="2">
        <f t="shared" si="411"/>
        <v>5000</v>
      </c>
      <c r="Q1347" s="2">
        <f t="shared" si="412"/>
        <v>655000</v>
      </c>
      <c r="R1347" s="2" t="str">
        <f t="shared" si="413"/>
        <v>kai</v>
      </c>
      <c r="S1347" s="2" t="str">
        <f t="shared" si="414"/>
        <v>kai</v>
      </c>
      <c r="T1347" s="2" t="str">
        <f t="shared" si="415"/>
        <v>kai</v>
      </c>
      <c r="U1347" s="2" t="str">
        <f t="shared" si="416"/>
        <v/>
      </c>
      <c r="V1347" s="2" t="str">
        <f t="shared" si="417"/>
        <v/>
      </c>
      <c r="W1347" s="2">
        <f t="shared" si="418"/>
        <v>52.4</v>
      </c>
      <c r="X1347" s="2" t="str">
        <f t="shared" si="419"/>
        <v/>
      </c>
      <c r="Y1347" s="6">
        <f t="shared" si="420"/>
        <v>660000</v>
      </c>
      <c r="Z1347" s="6">
        <f t="shared" si="421"/>
        <v>0</v>
      </c>
      <c r="AA1347" s="4">
        <f>SUM(P1347:$P$1480)+$Z$25</f>
        <v>720000</v>
      </c>
      <c r="AB1347" s="4">
        <f>SUM(V1347:$W$1480)</f>
        <v>66873.200000000041</v>
      </c>
      <c r="AC1347" s="4">
        <f t="shared" si="422"/>
        <v>60000</v>
      </c>
    </row>
    <row r="1348" spans="1:29" x14ac:dyDescent="0.15">
      <c r="A1348" s="22">
        <v>6</v>
      </c>
      <c r="B1348" s="1">
        <v>41141</v>
      </c>
      <c r="C1348" s="3">
        <v>132</v>
      </c>
      <c r="D1348">
        <v>133</v>
      </c>
      <c r="E1348">
        <v>130</v>
      </c>
      <c r="F1348">
        <v>131</v>
      </c>
      <c r="G1348">
        <v>43002300</v>
      </c>
      <c r="H1348" s="2">
        <f t="shared" si="405"/>
        <v>5633301300</v>
      </c>
      <c r="I1348">
        <f t="shared" si="406"/>
        <v>-1</v>
      </c>
      <c r="J1348" t="str">
        <f t="shared" si="407"/>
        <v/>
      </c>
      <c r="L1348">
        <f t="shared" si="408"/>
        <v>-1</v>
      </c>
      <c r="M1348">
        <f t="shared" si="409"/>
        <v>-1</v>
      </c>
      <c r="N1348">
        <f t="shared" si="410"/>
        <v>1</v>
      </c>
      <c r="O1348" s="2">
        <f t="shared" si="404"/>
        <v>5000</v>
      </c>
      <c r="P1348" s="2">
        <f t="shared" si="411"/>
        <v>-5000</v>
      </c>
      <c r="Q1348" s="2">
        <f t="shared" si="412"/>
        <v>660000</v>
      </c>
      <c r="R1348" s="2" t="str">
        <f t="shared" si="413"/>
        <v>kai</v>
      </c>
      <c r="S1348" s="2" t="str">
        <f t="shared" si="414"/>
        <v>uri</v>
      </c>
      <c r="T1348" s="2" t="str">
        <f t="shared" si="415"/>
        <v>kai</v>
      </c>
      <c r="U1348" s="2" t="str">
        <f t="shared" si="416"/>
        <v/>
      </c>
      <c r="V1348" s="2" t="str">
        <f t="shared" si="417"/>
        <v/>
      </c>
      <c r="W1348" s="2">
        <f t="shared" si="418"/>
        <v>52.8</v>
      </c>
      <c r="X1348" s="2" t="str">
        <f t="shared" si="419"/>
        <v/>
      </c>
      <c r="Y1348" s="6">
        <f t="shared" si="420"/>
        <v>655000</v>
      </c>
      <c r="Z1348" s="6">
        <f t="shared" si="421"/>
        <v>0</v>
      </c>
      <c r="AA1348" s="4">
        <f>SUM(P1348:$P$1480)+$Z$25</f>
        <v>715000</v>
      </c>
      <c r="AB1348" s="4">
        <f>SUM(V1348:$W$1480)</f>
        <v>66820.800000000032</v>
      </c>
      <c r="AC1348" s="4">
        <f t="shared" si="422"/>
        <v>60000</v>
      </c>
    </row>
    <row r="1349" spans="1:29" x14ac:dyDescent="0.15">
      <c r="A1349" s="22">
        <v>6</v>
      </c>
      <c r="B1349" s="1">
        <v>41138</v>
      </c>
      <c r="C1349" s="3">
        <v>132</v>
      </c>
      <c r="D1349">
        <v>133</v>
      </c>
      <c r="E1349">
        <v>131</v>
      </c>
      <c r="F1349">
        <v>132</v>
      </c>
      <c r="G1349">
        <v>82322500</v>
      </c>
      <c r="H1349" s="2">
        <f t="shared" si="405"/>
        <v>10866570000</v>
      </c>
      <c r="I1349">
        <f t="shared" si="406"/>
        <v>1</v>
      </c>
      <c r="J1349" t="str">
        <f t="shared" si="407"/>
        <v>高値超、安値超</v>
      </c>
      <c r="L1349">
        <f t="shared" si="408"/>
        <v>1</v>
      </c>
      <c r="M1349">
        <f t="shared" si="409"/>
        <v>1</v>
      </c>
      <c r="N1349">
        <f t="shared" si="410"/>
        <v>-1</v>
      </c>
      <c r="O1349" s="2">
        <f t="shared" si="404"/>
        <v>5000</v>
      </c>
      <c r="P1349" s="2">
        <f t="shared" si="411"/>
        <v>5000</v>
      </c>
      <c r="Q1349" s="2">
        <f t="shared" si="412"/>
        <v>655000</v>
      </c>
      <c r="R1349" s="2" t="str">
        <f t="shared" si="413"/>
        <v>kai</v>
      </c>
      <c r="S1349" s="2" t="str">
        <f t="shared" si="414"/>
        <v>uri</v>
      </c>
      <c r="T1349" s="2" t="str">
        <f t="shared" si="415"/>
        <v>kai</v>
      </c>
      <c r="U1349" s="2">
        <f t="shared" si="416"/>
        <v>655000</v>
      </c>
      <c r="V1349" s="2">
        <f t="shared" si="417"/>
        <v>1080</v>
      </c>
      <c r="W1349" s="2">
        <f t="shared" si="418"/>
        <v>104.8</v>
      </c>
      <c r="X1349" s="2" t="str">
        <f t="shared" si="419"/>
        <v/>
      </c>
      <c r="Y1349" s="6">
        <f t="shared" si="420"/>
        <v>660000</v>
      </c>
      <c r="Z1349" s="6">
        <f t="shared" si="421"/>
        <v>0</v>
      </c>
      <c r="AA1349" s="4">
        <f>SUM(P1349:$P$1480)+$Z$25</f>
        <v>720000</v>
      </c>
      <c r="AB1349" s="4">
        <f>SUM(V1349:$W$1480)</f>
        <v>66768.000000000029</v>
      </c>
      <c r="AC1349" s="4">
        <f t="shared" si="422"/>
        <v>60000</v>
      </c>
    </row>
    <row r="1350" spans="1:29" x14ac:dyDescent="0.15">
      <c r="A1350" s="22">
        <v>6</v>
      </c>
      <c r="B1350" s="1">
        <v>41137</v>
      </c>
      <c r="C1350" s="3">
        <v>128</v>
      </c>
      <c r="D1350">
        <v>131</v>
      </c>
      <c r="E1350">
        <v>128</v>
      </c>
      <c r="F1350">
        <v>131</v>
      </c>
      <c r="G1350">
        <v>77779600</v>
      </c>
      <c r="H1350" s="2">
        <f t="shared" si="405"/>
        <v>10189127600</v>
      </c>
      <c r="I1350">
        <f t="shared" si="406"/>
        <v>3</v>
      </c>
      <c r="J1350" t="str">
        <f t="shared" si="407"/>
        <v>高値超、安値超</v>
      </c>
      <c r="L1350">
        <f t="shared" si="408"/>
        <v>-3</v>
      </c>
      <c r="M1350">
        <f t="shared" si="409"/>
        <v>-3</v>
      </c>
      <c r="N1350">
        <f t="shared" si="410"/>
        <v>3</v>
      </c>
      <c r="O1350" s="2">
        <f t="shared" si="404"/>
        <v>5000</v>
      </c>
      <c r="P1350" s="2">
        <f t="shared" si="411"/>
        <v>-15000</v>
      </c>
      <c r="Q1350" s="2">
        <f t="shared" si="412"/>
        <v>640000</v>
      </c>
      <c r="R1350" s="2" t="str">
        <f t="shared" si="413"/>
        <v>uri</v>
      </c>
      <c r="S1350" s="2" t="str">
        <f t="shared" si="414"/>
        <v>kai</v>
      </c>
      <c r="T1350" s="2" t="str">
        <f t="shared" si="415"/>
        <v>uri</v>
      </c>
      <c r="U1350" s="2">
        <f t="shared" si="416"/>
        <v>640000</v>
      </c>
      <c r="V1350" s="2">
        <f t="shared" si="417"/>
        <v>1080</v>
      </c>
      <c r="W1350" s="2" t="str">
        <f t="shared" si="418"/>
        <v/>
      </c>
      <c r="X1350" s="2">
        <f t="shared" si="419"/>
        <v>102.4</v>
      </c>
      <c r="Y1350" s="6">
        <f t="shared" si="420"/>
        <v>655000</v>
      </c>
      <c r="Z1350" s="6">
        <f t="shared" si="421"/>
        <v>0</v>
      </c>
      <c r="AA1350" s="4">
        <f>SUM(P1350:$P$1480)+$Z$25</f>
        <v>715000</v>
      </c>
      <c r="AB1350" s="4">
        <f>SUM(V1350:$W$1480)</f>
        <v>65583.200000000026</v>
      </c>
      <c r="AC1350" s="4">
        <f t="shared" si="422"/>
        <v>60000</v>
      </c>
    </row>
    <row r="1351" spans="1:29" x14ac:dyDescent="0.15">
      <c r="A1351" s="22">
        <v>6</v>
      </c>
      <c r="B1351" s="1">
        <v>41136</v>
      </c>
      <c r="C1351" s="3">
        <v>129</v>
      </c>
      <c r="D1351">
        <v>129</v>
      </c>
      <c r="E1351">
        <v>126</v>
      </c>
      <c r="F1351">
        <v>128</v>
      </c>
      <c r="G1351">
        <v>66379800</v>
      </c>
      <c r="H1351" s="2">
        <f t="shared" si="405"/>
        <v>8496614400</v>
      </c>
      <c r="I1351">
        <f t="shared" si="406"/>
        <v>-1</v>
      </c>
      <c r="J1351" t="str">
        <f t="shared" si="407"/>
        <v>高値割、安値割</v>
      </c>
      <c r="L1351">
        <f t="shared" si="408"/>
        <v>-1</v>
      </c>
      <c r="M1351">
        <f t="shared" si="409"/>
        <v>-1</v>
      </c>
      <c r="N1351">
        <f t="shared" si="410"/>
        <v>-1</v>
      </c>
      <c r="O1351" s="2">
        <f t="shared" si="404"/>
        <v>5000</v>
      </c>
      <c r="P1351" s="2">
        <f t="shared" si="411"/>
        <v>-5000</v>
      </c>
      <c r="Q1351" s="2">
        <f t="shared" si="412"/>
        <v>645000</v>
      </c>
      <c r="R1351" s="2" t="str">
        <f t="shared" si="413"/>
        <v>kai</v>
      </c>
      <c r="S1351" s="2" t="str">
        <f t="shared" si="414"/>
        <v>kai</v>
      </c>
      <c r="T1351" s="2" t="str">
        <f t="shared" si="415"/>
        <v>kai</v>
      </c>
      <c r="U1351" s="2" t="str">
        <f t="shared" si="416"/>
        <v/>
      </c>
      <c r="V1351" s="2" t="str">
        <f t="shared" si="417"/>
        <v/>
      </c>
      <c r="W1351" s="2">
        <f t="shared" si="418"/>
        <v>51.6</v>
      </c>
      <c r="X1351" s="2" t="str">
        <f t="shared" si="419"/>
        <v/>
      </c>
      <c r="Y1351" s="6">
        <f t="shared" si="420"/>
        <v>640000</v>
      </c>
      <c r="Z1351" s="6">
        <f t="shared" si="421"/>
        <v>0</v>
      </c>
      <c r="AA1351" s="4">
        <f>SUM(P1351:$P$1480)+$Z$25</f>
        <v>730000</v>
      </c>
      <c r="AB1351" s="4">
        <f>SUM(V1351:$W$1480)</f>
        <v>64503.200000000026</v>
      </c>
      <c r="AC1351" s="4">
        <f t="shared" si="422"/>
        <v>90000</v>
      </c>
    </row>
    <row r="1352" spans="1:29" x14ac:dyDescent="0.15">
      <c r="A1352" s="22">
        <v>6</v>
      </c>
      <c r="B1352" s="1">
        <v>41135</v>
      </c>
      <c r="C1352" s="3">
        <v>131</v>
      </c>
      <c r="D1352">
        <v>131</v>
      </c>
      <c r="E1352">
        <v>127</v>
      </c>
      <c r="F1352">
        <v>129</v>
      </c>
      <c r="G1352">
        <v>81733200</v>
      </c>
      <c r="H1352" s="2">
        <f t="shared" si="405"/>
        <v>10543582800</v>
      </c>
      <c r="I1352">
        <f t="shared" si="406"/>
        <v>-2</v>
      </c>
      <c r="J1352" t="str">
        <f t="shared" si="407"/>
        <v/>
      </c>
      <c r="L1352">
        <f t="shared" si="408"/>
        <v>-2</v>
      </c>
      <c r="M1352">
        <f t="shared" si="409"/>
        <v>-2</v>
      </c>
      <c r="N1352">
        <f t="shared" si="410"/>
        <v>-2</v>
      </c>
      <c r="O1352" s="2">
        <f t="shared" si="404"/>
        <v>5000</v>
      </c>
      <c r="P1352" s="2">
        <f t="shared" si="411"/>
        <v>-10000</v>
      </c>
      <c r="Q1352" s="2">
        <f t="shared" si="412"/>
        <v>655000</v>
      </c>
      <c r="R1352" s="2" t="str">
        <f t="shared" si="413"/>
        <v>kai</v>
      </c>
      <c r="S1352" s="2" t="str">
        <f t="shared" si="414"/>
        <v>kai</v>
      </c>
      <c r="T1352" s="2" t="str">
        <f t="shared" si="415"/>
        <v>kai</v>
      </c>
      <c r="U1352" s="2">
        <f t="shared" si="416"/>
        <v>655000</v>
      </c>
      <c r="V1352" s="2">
        <f t="shared" si="417"/>
        <v>1080</v>
      </c>
      <c r="W1352" s="2">
        <f t="shared" si="418"/>
        <v>104.8</v>
      </c>
      <c r="X1352" s="2" t="str">
        <f t="shared" si="419"/>
        <v/>
      </c>
      <c r="Y1352" s="6">
        <f t="shared" si="420"/>
        <v>645000</v>
      </c>
      <c r="Z1352" s="6">
        <f t="shared" si="421"/>
        <v>0</v>
      </c>
      <c r="AA1352" s="4">
        <f>SUM(P1352:$P$1480)+$Z$25</f>
        <v>735000</v>
      </c>
      <c r="AB1352" s="4">
        <f>SUM(V1352:$W$1480)</f>
        <v>64451.600000000035</v>
      </c>
      <c r="AC1352" s="4">
        <f t="shared" si="422"/>
        <v>90000</v>
      </c>
    </row>
    <row r="1353" spans="1:29" x14ac:dyDescent="0.15">
      <c r="A1353" s="22">
        <v>6</v>
      </c>
      <c r="B1353" s="1">
        <v>41134</v>
      </c>
      <c r="C1353" s="3">
        <v>131</v>
      </c>
      <c r="D1353">
        <v>131</v>
      </c>
      <c r="E1353">
        <v>129</v>
      </c>
      <c r="F1353">
        <v>131</v>
      </c>
      <c r="G1353">
        <v>24401600</v>
      </c>
      <c r="H1353" s="2">
        <f t="shared" si="405"/>
        <v>3196609600</v>
      </c>
      <c r="I1353">
        <f t="shared" si="406"/>
        <v>0</v>
      </c>
      <c r="J1353" t="str">
        <f t="shared" si="407"/>
        <v/>
      </c>
      <c r="L1353">
        <f t="shared" si="408"/>
        <v>0</v>
      </c>
      <c r="M1353">
        <f t="shared" si="409"/>
        <v>0</v>
      </c>
      <c r="N1353">
        <f t="shared" si="410"/>
        <v>0</v>
      </c>
      <c r="O1353" s="2">
        <f t="shared" si="404"/>
        <v>5000</v>
      </c>
      <c r="P1353" s="2">
        <f t="shared" si="411"/>
        <v>0</v>
      </c>
      <c r="Q1353" s="2">
        <f t="shared" si="412"/>
        <v>655000</v>
      </c>
      <c r="R1353" s="2" t="str">
        <f t="shared" si="413"/>
        <v>uri</v>
      </c>
      <c r="S1353" s="2" t="str">
        <f t="shared" si="414"/>
        <v>kai</v>
      </c>
      <c r="T1353" s="2" t="str">
        <f t="shared" si="415"/>
        <v>uri</v>
      </c>
      <c r="U1353" s="2">
        <f t="shared" si="416"/>
        <v>655000</v>
      </c>
      <c r="V1353" s="2">
        <f t="shared" si="417"/>
        <v>1080</v>
      </c>
      <c r="W1353" s="2" t="str">
        <f t="shared" si="418"/>
        <v/>
      </c>
      <c r="X1353" s="2">
        <f t="shared" si="419"/>
        <v>104.8</v>
      </c>
      <c r="Y1353" s="6">
        <f t="shared" si="420"/>
        <v>655000</v>
      </c>
      <c r="Z1353" s="6">
        <f t="shared" si="421"/>
        <v>0</v>
      </c>
      <c r="AA1353" s="4">
        <f>SUM(P1353:$P$1480)+$Z$25</f>
        <v>745000</v>
      </c>
      <c r="AB1353" s="4">
        <f>SUM(V1353:$W$1480)</f>
        <v>63266.800000000017</v>
      </c>
      <c r="AC1353" s="4">
        <f t="shared" si="422"/>
        <v>90000</v>
      </c>
    </row>
    <row r="1354" spans="1:29" x14ac:dyDescent="0.15">
      <c r="A1354" s="22">
        <v>6</v>
      </c>
      <c r="B1354" s="1">
        <v>41131</v>
      </c>
      <c r="C1354" s="3">
        <v>130</v>
      </c>
      <c r="D1354">
        <v>131</v>
      </c>
      <c r="E1354">
        <v>129</v>
      </c>
      <c r="F1354">
        <v>131</v>
      </c>
      <c r="G1354">
        <v>55630300</v>
      </c>
      <c r="H1354" s="2">
        <f t="shared" si="405"/>
        <v>7287569300</v>
      </c>
      <c r="I1354">
        <f t="shared" si="406"/>
        <v>0</v>
      </c>
      <c r="J1354" t="str">
        <f t="shared" si="407"/>
        <v>高値割、安値割</v>
      </c>
      <c r="L1354">
        <f t="shared" si="408"/>
        <v>0</v>
      </c>
      <c r="M1354">
        <f t="shared" si="409"/>
        <v>0</v>
      </c>
      <c r="N1354">
        <f t="shared" si="410"/>
        <v>0</v>
      </c>
      <c r="O1354" s="2">
        <f t="shared" si="404"/>
        <v>5000</v>
      </c>
      <c r="P1354" s="2">
        <f t="shared" si="411"/>
        <v>0</v>
      </c>
      <c r="Q1354" s="2">
        <f t="shared" si="412"/>
        <v>655000</v>
      </c>
      <c r="R1354" s="2" t="str">
        <f t="shared" si="413"/>
        <v>kai</v>
      </c>
      <c r="S1354" s="2" t="str">
        <f t="shared" si="414"/>
        <v>kai</v>
      </c>
      <c r="T1354" s="2" t="str">
        <f t="shared" si="415"/>
        <v>kai</v>
      </c>
      <c r="U1354" s="2" t="str">
        <f t="shared" si="416"/>
        <v/>
      </c>
      <c r="V1354" s="2" t="str">
        <f t="shared" si="417"/>
        <v/>
      </c>
      <c r="W1354" s="2">
        <f t="shared" si="418"/>
        <v>52.4</v>
      </c>
      <c r="X1354" s="2" t="str">
        <f t="shared" si="419"/>
        <v/>
      </c>
      <c r="Y1354" s="6">
        <f t="shared" si="420"/>
        <v>655000</v>
      </c>
      <c r="Z1354" s="6">
        <f t="shared" si="421"/>
        <v>0</v>
      </c>
      <c r="AA1354" s="4">
        <f>SUM(P1354:$P$1480)+$Z$25</f>
        <v>745000</v>
      </c>
      <c r="AB1354" s="4">
        <f>SUM(V1354:$W$1480)</f>
        <v>62186.800000000017</v>
      </c>
      <c r="AC1354" s="4">
        <f t="shared" si="422"/>
        <v>90000</v>
      </c>
    </row>
    <row r="1355" spans="1:29" x14ac:dyDescent="0.15">
      <c r="A1355" s="22">
        <v>6</v>
      </c>
      <c r="B1355" s="1">
        <v>41130</v>
      </c>
      <c r="C1355" s="3">
        <v>132</v>
      </c>
      <c r="D1355">
        <v>133</v>
      </c>
      <c r="E1355">
        <v>130</v>
      </c>
      <c r="F1355">
        <v>131</v>
      </c>
      <c r="G1355">
        <v>128047800</v>
      </c>
      <c r="H1355" s="2">
        <f t="shared" si="405"/>
        <v>16774261800</v>
      </c>
      <c r="I1355">
        <f t="shared" si="406"/>
        <v>-1</v>
      </c>
      <c r="J1355" t="str">
        <f t="shared" si="407"/>
        <v/>
      </c>
      <c r="L1355">
        <f t="shared" si="408"/>
        <v>-1</v>
      </c>
      <c r="M1355">
        <f t="shared" si="409"/>
        <v>-1</v>
      </c>
      <c r="N1355">
        <f t="shared" si="410"/>
        <v>-1</v>
      </c>
      <c r="O1355" s="2">
        <f t="shared" si="404"/>
        <v>5000</v>
      </c>
      <c r="P1355" s="2">
        <f t="shared" si="411"/>
        <v>-5000</v>
      </c>
      <c r="Q1355" s="2">
        <f t="shared" si="412"/>
        <v>660000</v>
      </c>
      <c r="R1355" s="2" t="str">
        <f t="shared" si="413"/>
        <v>kai</v>
      </c>
      <c r="S1355" s="2" t="str">
        <f t="shared" si="414"/>
        <v>kai</v>
      </c>
      <c r="T1355" s="2" t="str">
        <f t="shared" si="415"/>
        <v>kai</v>
      </c>
      <c r="U1355" s="2">
        <f t="shared" si="416"/>
        <v>660000</v>
      </c>
      <c r="V1355" s="2">
        <f t="shared" si="417"/>
        <v>1080</v>
      </c>
      <c r="W1355" s="2">
        <f t="shared" si="418"/>
        <v>105.6</v>
      </c>
      <c r="X1355" s="2" t="str">
        <f t="shared" si="419"/>
        <v/>
      </c>
      <c r="Y1355" s="6">
        <f t="shared" si="420"/>
        <v>655000</v>
      </c>
      <c r="Z1355" s="6">
        <f t="shared" si="421"/>
        <v>0</v>
      </c>
      <c r="AA1355" s="4">
        <f>SUM(P1355:$P$1480)+$Z$25</f>
        <v>745000</v>
      </c>
      <c r="AB1355" s="4">
        <f>SUM(V1355:$W$1480)</f>
        <v>62134.400000000016</v>
      </c>
      <c r="AC1355" s="4">
        <f t="shared" si="422"/>
        <v>90000</v>
      </c>
    </row>
    <row r="1356" spans="1:29" x14ac:dyDescent="0.15">
      <c r="A1356" s="22">
        <v>6</v>
      </c>
      <c r="B1356" s="1">
        <v>41129</v>
      </c>
      <c r="C1356" s="3">
        <v>134</v>
      </c>
      <c r="D1356">
        <v>134</v>
      </c>
      <c r="E1356">
        <v>130</v>
      </c>
      <c r="F1356">
        <v>132</v>
      </c>
      <c r="G1356">
        <v>109163700</v>
      </c>
      <c r="H1356" s="2">
        <f t="shared" si="405"/>
        <v>14409608400</v>
      </c>
      <c r="I1356">
        <f t="shared" si="406"/>
        <v>-1</v>
      </c>
      <c r="J1356" t="str">
        <f t="shared" si="407"/>
        <v/>
      </c>
      <c r="L1356">
        <f t="shared" si="408"/>
        <v>1</v>
      </c>
      <c r="M1356">
        <f t="shared" si="409"/>
        <v>1</v>
      </c>
      <c r="N1356">
        <f t="shared" si="410"/>
        <v>-1</v>
      </c>
      <c r="O1356" s="2">
        <f t="shared" si="404"/>
        <v>5000</v>
      </c>
      <c r="P1356" s="2">
        <f t="shared" si="411"/>
        <v>5000</v>
      </c>
      <c r="Q1356" s="2">
        <f t="shared" si="412"/>
        <v>665000</v>
      </c>
      <c r="R1356" s="2" t="str">
        <f t="shared" si="413"/>
        <v>uri</v>
      </c>
      <c r="S1356" s="2" t="str">
        <f t="shared" si="414"/>
        <v>kai</v>
      </c>
      <c r="T1356" s="2" t="str">
        <f t="shared" si="415"/>
        <v>uri</v>
      </c>
      <c r="U1356" s="2">
        <f t="shared" si="416"/>
        <v>665000</v>
      </c>
      <c r="V1356" s="2">
        <f t="shared" si="417"/>
        <v>1080</v>
      </c>
      <c r="W1356" s="2" t="str">
        <f t="shared" si="418"/>
        <v/>
      </c>
      <c r="X1356" s="2">
        <f t="shared" si="419"/>
        <v>106.4</v>
      </c>
      <c r="Y1356" s="6">
        <f t="shared" si="420"/>
        <v>660000</v>
      </c>
      <c r="Z1356" s="6">
        <f t="shared" si="421"/>
        <v>0</v>
      </c>
      <c r="AA1356" s="4">
        <f>SUM(P1356:$P$1480)+$Z$25</f>
        <v>750000</v>
      </c>
      <c r="AB1356" s="4">
        <f>SUM(V1356:$W$1480)</f>
        <v>60948.800000000017</v>
      </c>
      <c r="AC1356" s="4">
        <f t="shared" si="422"/>
        <v>90000</v>
      </c>
    </row>
    <row r="1357" spans="1:29" x14ac:dyDescent="0.15">
      <c r="A1357" s="22">
        <v>6</v>
      </c>
      <c r="B1357" s="1">
        <v>41128</v>
      </c>
      <c r="C1357" s="3">
        <v>131</v>
      </c>
      <c r="D1357">
        <v>133</v>
      </c>
      <c r="E1357">
        <v>131</v>
      </c>
      <c r="F1357">
        <v>133</v>
      </c>
      <c r="G1357">
        <v>31581900</v>
      </c>
      <c r="H1357" s="2">
        <f t="shared" si="405"/>
        <v>4200392700</v>
      </c>
      <c r="I1357">
        <f t="shared" si="406"/>
        <v>1</v>
      </c>
      <c r="J1357" t="str">
        <f t="shared" si="407"/>
        <v>高値割、安値割</v>
      </c>
      <c r="L1357">
        <f t="shared" si="408"/>
        <v>1</v>
      </c>
      <c r="M1357">
        <f t="shared" si="409"/>
        <v>1</v>
      </c>
      <c r="N1357">
        <f t="shared" si="410"/>
        <v>-1</v>
      </c>
      <c r="O1357" s="2">
        <f t="shared" si="404"/>
        <v>5000</v>
      </c>
      <c r="P1357" s="2">
        <f t="shared" si="411"/>
        <v>5000</v>
      </c>
      <c r="Q1357" s="2">
        <f t="shared" si="412"/>
        <v>660000</v>
      </c>
      <c r="R1357" s="2" t="str">
        <f t="shared" si="413"/>
        <v>kai</v>
      </c>
      <c r="S1357" s="2" t="str">
        <f t="shared" si="414"/>
        <v>uri</v>
      </c>
      <c r="T1357" s="2" t="str">
        <f t="shared" si="415"/>
        <v>kai</v>
      </c>
      <c r="U1357" s="2" t="str">
        <f t="shared" si="416"/>
        <v/>
      </c>
      <c r="V1357" s="2" t="str">
        <f t="shared" si="417"/>
        <v/>
      </c>
      <c r="W1357" s="2">
        <f t="shared" si="418"/>
        <v>52.8</v>
      </c>
      <c r="X1357" s="2" t="str">
        <f t="shared" si="419"/>
        <v/>
      </c>
      <c r="Y1357" s="6">
        <f t="shared" si="420"/>
        <v>665000</v>
      </c>
      <c r="Z1357" s="6">
        <f t="shared" si="421"/>
        <v>0</v>
      </c>
      <c r="AA1357" s="4">
        <f>SUM(P1357:$P$1480)+$Z$25</f>
        <v>745000</v>
      </c>
      <c r="AB1357" s="4">
        <f>SUM(V1357:$W$1480)</f>
        <v>59868.800000000017</v>
      </c>
      <c r="AC1357" s="4">
        <f t="shared" si="422"/>
        <v>80000</v>
      </c>
    </row>
    <row r="1358" spans="1:29" x14ac:dyDescent="0.15">
      <c r="A1358" s="22">
        <v>6</v>
      </c>
      <c r="B1358" s="1">
        <v>41127</v>
      </c>
      <c r="C1358" s="3">
        <v>133</v>
      </c>
      <c r="D1358">
        <v>134</v>
      </c>
      <c r="E1358">
        <v>132</v>
      </c>
      <c r="F1358">
        <v>132</v>
      </c>
      <c r="G1358">
        <v>60401900</v>
      </c>
      <c r="H1358" s="2">
        <f t="shared" si="405"/>
        <v>7973050800</v>
      </c>
      <c r="I1358">
        <f t="shared" si="406"/>
        <v>1</v>
      </c>
      <c r="J1358" t="str">
        <f t="shared" si="407"/>
        <v>高値超、安値超</v>
      </c>
      <c r="L1358">
        <f t="shared" si="408"/>
        <v>1</v>
      </c>
      <c r="M1358">
        <f t="shared" si="409"/>
        <v>1</v>
      </c>
      <c r="N1358">
        <f t="shared" si="410"/>
        <v>1</v>
      </c>
      <c r="O1358" s="2">
        <f t="shared" si="404"/>
        <v>5000</v>
      </c>
      <c r="P1358" s="2">
        <f t="shared" si="411"/>
        <v>5000</v>
      </c>
      <c r="Q1358" s="2">
        <f t="shared" si="412"/>
        <v>655000</v>
      </c>
      <c r="R1358" s="2" t="str">
        <f t="shared" si="413"/>
        <v>kai</v>
      </c>
      <c r="S1358" s="2" t="str">
        <f t="shared" si="414"/>
        <v>kai</v>
      </c>
      <c r="T1358" s="2" t="str">
        <f t="shared" si="415"/>
        <v>kai</v>
      </c>
      <c r="U1358" s="2" t="str">
        <f t="shared" si="416"/>
        <v/>
      </c>
      <c r="V1358" s="2" t="str">
        <f t="shared" si="417"/>
        <v/>
      </c>
      <c r="W1358" s="2">
        <f t="shared" si="418"/>
        <v>52.4</v>
      </c>
      <c r="X1358" s="2" t="str">
        <f t="shared" si="419"/>
        <v/>
      </c>
      <c r="Y1358" s="6">
        <f t="shared" si="420"/>
        <v>660000</v>
      </c>
      <c r="Z1358" s="6">
        <f t="shared" si="421"/>
        <v>0</v>
      </c>
      <c r="AA1358" s="4">
        <f>SUM(P1358:$P$1480)+$Z$25</f>
        <v>740000</v>
      </c>
      <c r="AB1358" s="4">
        <f>SUM(V1358:$W$1480)</f>
        <v>59816.000000000015</v>
      </c>
      <c r="AC1358" s="4">
        <f t="shared" si="422"/>
        <v>80000</v>
      </c>
    </row>
    <row r="1359" spans="1:29" x14ac:dyDescent="0.15">
      <c r="A1359" s="22">
        <v>6</v>
      </c>
      <c r="B1359" s="1">
        <v>41124</v>
      </c>
      <c r="C1359" s="3">
        <v>131</v>
      </c>
      <c r="D1359">
        <v>132</v>
      </c>
      <c r="E1359">
        <v>130</v>
      </c>
      <c r="F1359">
        <v>131</v>
      </c>
      <c r="G1359">
        <v>70436100</v>
      </c>
      <c r="H1359" s="2">
        <f t="shared" si="405"/>
        <v>9227129100</v>
      </c>
      <c r="I1359">
        <f t="shared" si="406"/>
        <v>-2</v>
      </c>
      <c r="J1359" t="str">
        <f t="shared" si="407"/>
        <v/>
      </c>
      <c r="L1359">
        <f t="shared" si="408"/>
        <v>-2</v>
      </c>
      <c r="M1359">
        <f t="shared" si="409"/>
        <v>-2</v>
      </c>
      <c r="N1359">
        <f t="shared" si="410"/>
        <v>2</v>
      </c>
      <c r="O1359" s="2">
        <f t="shared" si="404"/>
        <v>5000</v>
      </c>
      <c r="P1359" s="2">
        <f t="shared" si="411"/>
        <v>-10000</v>
      </c>
      <c r="Q1359" s="2">
        <f t="shared" si="412"/>
        <v>665000</v>
      </c>
      <c r="R1359" s="2" t="str">
        <f t="shared" si="413"/>
        <v>kai</v>
      </c>
      <c r="S1359" s="2" t="str">
        <f t="shared" si="414"/>
        <v>uri</v>
      </c>
      <c r="T1359" s="2" t="str">
        <f t="shared" si="415"/>
        <v>kai</v>
      </c>
      <c r="U1359" s="2" t="str">
        <f t="shared" si="416"/>
        <v/>
      </c>
      <c r="V1359" s="2" t="str">
        <f t="shared" si="417"/>
        <v/>
      </c>
      <c r="W1359" s="2">
        <f t="shared" si="418"/>
        <v>53.2</v>
      </c>
      <c r="X1359" s="2" t="str">
        <f t="shared" si="419"/>
        <v/>
      </c>
      <c r="Y1359" s="6">
        <f t="shared" si="420"/>
        <v>655000</v>
      </c>
      <c r="Z1359" s="6">
        <f t="shared" si="421"/>
        <v>0</v>
      </c>
      <c r="AA1359" s="4">
        <f>SUM(P1359:$P$1480)+$Z$25</f>
        <v>735000</v>
      </c>
      <c r="AB1359" s="4">
        <f>SUM(V1359:$W$1480)</f>
        <v>59763.600000000013</v>
      </c>
      <c r="AC1359" s="4">
        <f t="shared" si="422"/>
        <v>80000</v>
      </c>
    </row>
    <row r="1360" spans="1:29" x14ac:dyDescent="0.15">
      <c r="A1360" s="22">
        <v>6</v>
      </c>
      <c r="B1360" s="1">
        <v>41123</v>
      </c>
      <c r="C1360" s="3">
        <v>131</v>
      </c>
      <c r="D1360">
        <v>134</v>
      </c>
      <c r="E1360">
        <v>130</v>
      </c>
      <c r="F1360">
        <v>133</v>
      </c>
      <c r="G1360">
        <v>136073600</v>
      </c>
      <c r="H1360" s="2">
        <f t="shared" si="405"/>
        <v>18097788800</v>
      </c>
      <c r="I1360">
        <f t="shared" si="406"/>
        <v>3</v>
      </c>
      <c r="J1360" t="str">
        <f t="shared" si="407"/>
        <v>高値超、安値超</v>
      </c>
      <c r="L1360">
        <f t="shared" si="408"/>
        <v>3</v>
      </c>
      <c r="M1360">
        <f t="shared" si="409"/>
        <v>3</v>
      </c>
      <c r="N1360">
        <f t="shared" si="410"/>
        <v>3</v>
      </c>
      <c r="O1360" s="2">
        <f t="shared" si="404"/>
        <v>5000</v>
      </c>
      <c r="P1360" s="2">
        <f t="shared" si="411"/>
        <v>15000</v>
      </c>
      <c r="Q1360" s="2">
        <f t="shared" si="412"/>
        <v>650000</v>
      </c>
      <c r="R1360" s="2" t="str">
        <f t="shared" si="413"/>
        <v>kai</v>
      </c>
      <c r="S1360" s="2" t="str">
        <f t="shared" si="414"/>
        <v>kai</v>
      </c>
      <c r="T1360" s="2" t="str">
        <f t="shared" si="415"/>
        <v>kai</v>
      </c>
      <c r="U1360" s="2" t="str">
        <f t="shared" si="416"/>
        <v/>
      </c>
      <c r="V1360" s="2" t="str">
        <f t="shared" si="417"/>
        <v/>
      </c>
      <c r="W1360" s="2">
        <f t="shared" si="418"/>
        <v>52</v>
      </c>
      <c r="X1360" s="2" t="str">
        <f t="shared" si="419"/>
        <v/>
      </c>
      <c r="Y1360" s="6">
        <f t="shared" si="420"/>
        <v>665000</v>
      </c>
      <c r="Z1360" s="6">
        <f t="shared" si="421"/>
        <v>0</v>
      </c>
      <c r="AA1360" s="4">
        <f>SUM(P1360:$P$1480)+$Z$25</f>
        <v>745000</v>
      </c>
      <c r="AB1360" s="4">
        <f>SUM(V1360:$W$1480)</f>
        <v>59710.400000000016</v>
      </c>
      <c r="AC1360" s="4">
        <f t="shared" si="422"/>
        <v>80000</v>
      </c>
    </row>
    <row r="1361" spans="1:29" x14ac:dyDescent="0.15">
      <c r="A1361" s="22">
        <v>6</v>
      </c>
      <c r="B1361" s="1">
        <v>41122</v>
      </c>
      <c r="C1361" s="3">
        <v>130</v>
      </c>
      <c r="D1361">
        <v>131</v>
      </c>
      <c r="E1361">
        <v>129</v>
      </c>
      <c r="F1361">
        <v>130</v>
      </c>
      <c r="G1361">
        <v>77961400</v>
      </c>
      <c r="H1361" s="2">
        <f t="shared" si="405"/>
        <v>10134982000</v>
      </c>
      <c r="I1361">
        <f t="shared" si="406"/>
        <v>1</v>
      </c>
      <c r="J1361" t="str">
        <f t="shared" si="407"/>
        <v/>
      </c>
      <c r="L1361">
        <f t="shared" si="408"/>
        <v>1</v>
      </c>
      <c r="M1361">
        <f t="shared" si="409"/>
        <v>1</v>
      </c>
      <c r="N1361">
        <f t="shared" si="410"/>
        <v>1</v>
      </c>
      <c r="O1361" s="2">
        <f t="shared" si="404"/>
        <v>5000</v>
      </c>
      <c r="P1361" s="2">
        <f t="shared" si="411"/>
        <v>5000</v>
      </c>
      <c r="Q1361" s="2">
        <f t="shared" si="412"/>
        <v>645000</v>
      </c>
      <c r="R1361" s="2" t="str">
        <f t="shared" si="413"/>
        <v>kai</v>
      </c>
      <c r="S1361" s="2" t="str">
        <f t="shared" si="414"/>
        <v>kai</v>
      </c>
      <c r="T1361" s="2" t="str">
        <f t="shared" si="415"/>
        <v>kai</v>
      </c>
      <c r="U1361" s="2" t="str">
        <f t="shared" si="416"/>
        <v/>
      </c>
      <c r="V1361" s="2" t="str">
        <f t="shared" si="417"/>
        <v/>
      </c>
      <c r="W1361" s="2">
        <f t="shared" si="418"/>
        <v>51.6</v>
      </c>
      <c r="X1361" s="2" t="str">
        <f t="shared" si="419"/>
        <v/>
      </c>
      <c r="Y1361" s="6">
        <f t="shared" si="420"/>
        <v>650000</v>
      </c>
      <c r="Z1361" s="6">
        <f t="shared" si="421"/>
        <v>0</v>
      </c>
      <c r="AA1361" s="4">
        <f>SUM(P1361:$P$1480)+$Z$25</f>
        <v>730000</v>
      </c>
      <c r="AB1361" s="4">
        <f>SUM(V1361:$W$1480)</f>
        <v>59658.400000000016</v>
      </c>
      <c r="AC1361" s="4">
        <f t="shared" si="422"/>
        <v>80000</v>
      </c>
    </row>
    <row r="1362" spans="1:29" x14ac:dyDescent="0.15">
      <c r="A1362" s="22">
        <v>6</v>
      </c>
      <c r="B1362" s="1">
        <v>41121</v>
      </c>
      <c r="C1362" s="3">
        <v>130</v>
      </c>
      <c r="D1362">
        <v>132</v>
      </c>
      <c r="E1362">
        <v>128</v>
      </c>
      <c r="F1362">
        <v>129</v>
      </c>
      <c r="G1362">
        <v>93029300</v>
      </c>
      <c r="H1362" s="2">
        <f t="shared" si="405"/>
        <v>12000779700</v>
      </c>
      <c r="I1362">
        <f t="shared" si="406"/>
        <v>-1</v>
      </c>
      <c r="J1362" t="str">
        <f t="shared" si="407"/>
        <v/>
      </c>
      <c r="L1362">
        <f t="shared" si="408"/>
        <v>-1</v>
      </c>
      <c r="M1362">
        <f t="shared" si="409"/>
        <v>-1</v>
      </c>
      <c r="N1362">
        <f t="shared" si="410"/>
        <v>1</v>
      </c>
      <c r="O1362" s="2">
        <f t="shared" si="404"/>
        <v>5000</v>
      </c>
      <c r="P1362" s="2">
        <f t="shared" si="411"/>
        <v>-5000</v>
      </c>
      <c r="Q1362" s="2">
        <f t="shared" si="412"/>
        <v>650000</v>
      </c>
      <c r="R1362" s="2" t="str">
        <f t="shared" si="413"/>
        <v>kai</v>
      </c>
      <c r="S1362" s="2" t="str">
        <f t="shared" si="414"/>
        <v>uri</v>
      </c>
      <c r="T1362" s="2" t="str">
        <f t="shared" si="415"/>
        <v>kai</v>
      </c>
      <c r="U1362" s="2" t="str">
        <f t="shared" si="416"/>
        <v/>
      </c>
      <c r="V1362" s="2" t="str">
        <f t="shared" si="417"/>
        <v/>
      </c>
      <c r="W1362" s="2">
        <f t="shared" si="418"/>
        <v>52</v>
      </c>
      <c r="X1362" s="2" t="str">
        <f t="shared" si="419"/>
        <v/>
      </c>
      <c r="Y1362" s="6">
        <f t="shared" si="420"/>
        <v>645000</v>
      </c>
      <c r="Z1362" s="6">
        <f t="shared" si="421"/>
        <v>0</v>
      </c>
      <c r="AA1362" s="4">
        <f>SUM(P1362:$P$1480)+$Z$25</f>
        <v>725000</v>
      </c>
      <c r="AB1362" s="4">
        <f>SUM(V1362:$W$1480)</f>
        <v>59606.800000000017</v>
      </c>
      <c r="AC1362" s="4">
        <f t="shared" si="422"/>
        <v>80000</v>
      </c>
    </row>
    <row r="1363" spans="1:29" x14ac:dyDescent="0.15">
      <c r="A1363" s="22">
        <v>6</v>
      </c>
      <c r="B1363" s="1">
        <v>41120</v>
      </c>
      <c r="C1363" s="3">
        <v>130</v>
      </c>
      <c r="D1363">
        <v>132</v>
      </c>
      <c r="E1363">
        <v>128</v>
      </c>
      <c r="F1363">
        <v>130</v>
      </c>
      <c r="G1363">
        <v>79819500</v>
      </c>
      <c r="H1363" s="2">
        <f t="shared" si="405"/>
        <v>10376535000</v>
      </c>
      <c r="I1363">
        <f t="shared" si="406"/>
        <v>1</v>
      </c>
      <c r="J1363" t="str">
        <f t="shared" si="407"/>
        <v>高値超、安値超</v>
      </c>
      <c r="L1363">
        <f t="shared" si="408"/>
        <v>1</v>
      </c>
      <c r="M1363">
        <f t="shared" si="409"/>
        <v>1</v>
      </c>
      <c r="N1363">
        <f t="shared" si="410"/>
        <v>-1</v>
      </c>
      <c r="O1363" s="2">
        <f t="shared" si="404"/>
        <v>5000</v>
      </c>
      <c r="P1363" s="2">
        <f t="shared" si="411"/>
        <v>5000</v>
      </c>
      <c r="Q1363" s="2">
        <f t="shared" si="412"/>
        <v>645000</v>
      </c>
      <c r="R1363" s="2" t="str">
        <f t="shared" si="413"/>
        <v>kai</v>
      </c>
      <c r="S1363" s="2" t="str">
        <f t="shared" si="414"/>
        <v>uri</v>
      </c>
      <c r="T1363" s="2" t="str">
        <f t="shared" si="415"/>
        <v>kai</v>
      </c>
      <c r="U1363" s="2" t="str">
        <f t="shared" si="416"/>
        <v/>
      </c>
      <c r="V1363" s="2" t="str">
        <f t="shared" si="417"/>
        <v/>
      </c>
      <c r="W1363" s="2">
        <f t="shared" si="418"/>
        <v>51.6</v>
      </c>
      <c r="X1363" s="2" t="str">
        <f t="shared" si="419"/>
        <v/>
      </c>
      <c r="Y1363" s="6">
        <f t="shared" si="420"/>
        <v>650000</v>
      </c>
      <c r="Z1363" s="6">
        <f t="shared" si="421"/>
        <v>0</v>
      </c>
      <c r="AA1363" s="4">
        <f>SUM(P1363:$P$1480)+$Z$25</f>
        <v>730000</v>
      </c>
      <c r="AB1363" s="4">
        <f>SUM(V1363:$W$1480)</f>
        <v>59554.800000000017</v>
      </c>
      <c r="AC1363" s="4">
        <f t="shared" si="422"/>
        <v>80000</v>
      </c>
    </row>
    <row r="1364" spans="1:29" x14ac:dyDescent="0.15">
      <c r="A1364" s="22">
        <v>6</v>
      </c>
      <c r="B1364" s="1">
        <v>41117</v>
      </c>
      <c r="C1364" s="3">
        <v>127</v>
      </c>
      <c r="D1364">
        <v>129</v>
      </c>
      <c r="E1364">
        <v>126</v>
      </c>
      <c r="F1364">
        <v>129</v>
      </c>
      <c r="G1364">
        <v>92804800</v>
      </c>
      <c r="H1364" s="2">
        <f t="shared" si="405"/>
        <v>11971819200</v>
      </c>
      <c r="I1364">
        <f t="shared" si="406"/>
        <v>4</v>
      </c>
      <c r="J1364" t="str">
        <f t="shared" si="407"/>
        <v>高値超、安値超</v>
      </c>
      <c r="L1364">
        <f t="shared" si="408"/>
        <v>4</v>
      </c>
      <c r="M1364">
        <f t="shared" si="409"/>
        <v>4</v>
      </c>
      <c r="N1364">
        <f t="shared" si="410"/>
        <v>-4</v>
      </c>
      <c r="O1364" s="2">
        <f t="shared" si="404"/>
        <v>5000</v>
      </c>
      <c r="P1364" s="2">
        <f t="shared" si="411"/>
        <v>20000</v>
      </c>
      <c r="Q1364" s="2">
        <f t="shared" si="412"/>
        <v>625000</v>
      </c>
      <c r="R1364" s="2" t="str">
        <f t="shared" si="413"/>
        <v>kai</v>
      </c>
      <c r="S1364" s="2" t="str">
        <f t="shared" si="414"/>
        <v>uri</v>
      </c>
      <c r="T1364" s="2" t="str">
        <f t="shared" si="415"/>
        <v>kai</v>
      </c>
      <c r="U1364" s="2" t="str">
        <f t="shared" si="416"/>
        <v/>
      </c>
      <c r="V1364" s="2" t="str">
        <f t="shared" si="417"/>
        <v/>
      </c>
      <c r="W1364" s="2">
        <f t="shared" si="418"/>
        <v>50</v>
      </c>
      <c r="X1364" s="2" t="str">
        <f t="shared" si="419"/>
        <v/>
      </c>
      <c r="Y1364" s="6">
        <f t="shared" si="420"/>
        <v>645000</v>
      </c>
      <c r="Z1364" s="6">
        <f t="shared" si="421"/>
        <v>0</v>
      </c>
      <c r="AA1364" s="4">
        <f>SUM(P1364:$P$1480)+$Z$25</f>
        <v>725000</v>
      </c>
      <c r="AB1364" s="4">
        <f>SUM(V1364:$W$1480)</f>
        <v>59503.200000000012</v>
      </c>
      <c r="AC1364" s="4">
        <f t="shared" si="422"/>
        <v>80000</v>
      </c>
    </row>
    <row r="1365" spans="1:29" x14ac:dyDescent="0.15">
      <c r="A1365" s="22">
        <v>6</v>
      </c>
      <c r="B1365" s="1">
        <v>41116</v>
      </c>
      <c r="C1365" s="3">
        <v>121</v>
      </c>
      <c r="D1365">
        <v>127</v>
      </c>
      <c r="E1365">
        <v>120</v>
      </c>
      <c r="F1365">
        <v>125</v>
      </c>
      <c r="G1365">
        <v>126658800</v>
      </c>
      <c r="H1365" s="2">
        <f t="shared" si="405"/>
        <v>15832350000</v>
      </c>
      <c r="I1365">
        <f t="shared" si="406"/>
        <v>5</v>
      </c>
      <c r="J1365" t="str">
        <f t="shared" si="407"/>
        <v>高値超、安値超</v>
      </c>
      <c r="L1365">
        <f t="shared" si="408"/>
        <v>5</v>
      </c>
      <c r="M1365">
        <f t="shared" si="409"/>
        <v>5</v>
      </c>
      <c r="N1365">
        <f t="shared" si="410"/>
        <v>5</v>
      </c>
      <c r="O1365" s="2">
        <f t="shared" si="404"/>
        <v>5000</v>
      </c>
      <c r="P1365" s="2">
        <f t="shared" si="411"/>
        <v>25000</v>
      </c>
      <c r="Q1365" s="2">
        <f t="shared" si="412"/>
        <v>600000</v>
      </c>
      <c r="R1365" s="2" t="str">
        <f t="shared" si="413"/>
        <v>kai</v>
      </c>
      <c r="S1365" s="2" t="str">
        <f t="shared" si="414"/>
        <v>kai</v>
      </c>
      <c r="T1365" s="2" t="str">
        <f t="shared" si="415"/>
        <v>kai</v>
      </c>
      <c r="U1365" s="2">
        <f t="shared" si="416"/>
        <v>600000</v>
      </c>
      <c r="V1365" s="2">
        <f t="shared" si="417"/>
        <v>1080</v>
      </c>
      <c r="W1365" s="2">
        <f t="shared" si="418"/>
        <v>96</v>
      </c>
      <c r="X1365" s="2" t="str">
        <f t="shared" si="419"/>
        <v/>
      </c>
      <c r="Y1365" s="6">
        <f t="shared" si="420"/>
        <v>625000</v>
      </c>
      <c r="Z1365" s="6">
        <f t="shared" si="421"/>
        <v>0</v>
      </c>
      <c r="AA1365" s="4">
        <f>SUM(P1365:$P$1480)+$Z$25</f>
        <v>705000</v>
      </c>
      <c r="AB1365" s="4">
        <f>SUM(V1365:$W$1480)</f>
        <v>59453.200000000012</v>
      </c>
      <c r="AC1365" s="4">
        <f t="shared" si="422"/>
        <v>80000</v>
      </c>
    </row>
    <row r="1366" spans="1:29" x14ac:dyDescent="0.15">
      <c r="A1366" s="22">
        <v>6</v>
      </c>
      <c r="B1366" s="1">
        <v>41115</v>
      </c>
      <c r="C1366" s="3">
        <v>119</v>
      </c>
      <c r="D1366">
        <v>122</v>
      </c>
      <c r="E1366">
        <v>119</v>
      </c>
      <c r="F1366">
        <v>120</v>
      </c>
      <c r="G1366">
        <v>68780700</v>
      </c>
      <c r="H1366" s="2">
        <f t="shared" si="405"/>
        <v>8253684000</v>
      </c>
      <c r="I1366">
        <f t="shared" si="406"/>
        <v>-1</v>
      </c>
      <c r="J1366" t="str">
        <f t="shared" si="407"/>
        <v/>
      </c>
      <c r="L1366">
        <f t="shared" si="408"/>
        <v>1</v>
      </c>
      <c r="M1366">
        <f t="shared" si="409"/>
        <v>1</v>
      </c>
      <c r="N1366">
        <f t="shared" si="410"/>
        <v>-1</v>
      </c>
      <c r="O1366" s="2">
        <f t="shared" si="404"/>
        <v>5000</v>
      </c>
      <c r="P1366" s="2">
        <f t="shared" si="411"/>
        <v>5000</v>
      </c>
      <c r="Q1366" s="2">
        <f t="shared" si="412"/>
        <v>605000</v>
      </c>
      <c r="R1366" s="2" t="str">
        <f t="shared" si="413"/>
        <v>uri</v>
      </c>
      <c r="S1366" s="2" t="str">
        <f t="shared" si="414"/>
        <v>kai</v>
      </c>
      <c r="T1366" s="2" t="str">
        <f t="shared" si="415"/>
        <v>uri</v>
      </c>
      <c r="U1366" s="2" t="str">
        <f t="shared" si="416"/>
        <v/>
      </c>
      <c r="V1366" s="2" t="str">
        <f t="shared" si="417"/>
        <v/>
      </c>
      <c r="W1366" s="2" t="str">
        <f t="shared" si="418"/>
        <v/>
      </c>
      <c r="X1366" s="2">
        <f t="shared" si="419"/>
        <v>48.4</v>
      </c>
      <c r="Y1366" s="6">
        <f t="shared" si="420"/>
        <v>600000</v>
      </c>
      <c r="Z1366" s="6">
        <f t="shared" si="421"/>
        <v>0</v>
      </c>
      <c r="AA1366" s="4">
        <f>SUM(P1366:$P$1480)+$Z$25</f>
        <v>680000</v>
      </c>
      <c r="AB1366" s="4">
        <f>SUM(V1366:$W$1480)</f>
        <v>58277.200000000012</v>
      </c>
      <c r="AC1366" s="4">
        <f t="shared" si="422"/>
        <v>80000</v>
      </c>
    </row>
    <row r="1367" spans="1:29" x14ac:dyDescent="0.15">
      <c r="A1367" s="22">
        <v>6</v>
      </c>
      <c r="B1367" s="1">
        <v>41114</v>
      </c>
      <c r="C1367" s="3">
        <v>120</v>
      </c>
      <c r="D1367">
        <v>123</v>
      </c>
      <c r="E1367">
        <v>119</v>
      </c>
      <c r="F1367">
        <v>121</v>
      </c>
      <c r="G1367">
        <v>115314500</v>
      </c>
      <c r="H1367" s="2">
        <f t="shared" si="405"/>
        <v>13953054500</v>
      </c>
      <c r="I1367">
        <f t="shared" si="406"/>
        <v>0</v>
      </c>
      <c r="J1367" t="str">
        <f t="shared" si="407"/>
        <v>高値割、安値割</v>
      </c>
      <c r="L1367">
        <f t="shared" si="408"/>
        <v>0</v>
      </c>
      <c r="M1367">
        <f t="shared" si="409"/>
        <v>0</v>
      </c>
      <c r="N1367">
        <f t="shared" si="410"/>
        <v>0</v>
      </c>
      <c r="O1367" s="2">
        <f t="shared" si="404"/>
        <v>5000</v>
      </c>
      <c r="P1367" s="2">
        <f t="shared" si="411"/>
        <v>0</v>
      </c>
      <c r="Q1367" s="2">
        <f t="shared" si="412"/>
        <v>605000</v>
      </c>
      <c r="R1367" s="2" t="str">
        <f t="shared" si="413"/>
        <v>uri</v>
      </c>
      <c r="S1367" s="2" t="str">
        <f t="shared" si="414"/>
        <v>kai</v>
      </c>
      <c r="T1367" s="2" t="str">
        <f t="shared" si="415"/>
        <v>uri</v>
      </c>
      <c r="U1367" s="2" t="str">
        <f t="shared" si="416"/>
        <v/>
      </c>
      <c r="V1367" s="2" t="str">
        <f t="shared" si="417"/>
        <v/>
      </c>
      <c r="W1367" s="2" t="str">
        <f t="shared" si="418"/>
        <v/>
      </c>
      <c r="X1367" s="2">
        <f t="shared" si="419"/>
        <v>48.4</v>
      </c>
      <c r="Y1367" s="6">
        <f t="shared" si="420"/>
        <v>605000</v>
      </c>
      <c r="Z1367" s="6">
        <f t="shared" si="421"/>
        <v>0</v>
      </c>
      <c r="AA1367" s="4">
        <f>SUM(P1367:$P$1480)+$Z$25</f>
        <v>675000</v>
      </c>
      <c r="AB1367" s="4">
        <f>SUM(V1367:$W$1480)</f>
        <v>58277.200000000012</v>
      </c>
      <c r="AC1367" s="4">
        <f t="shared" si="422"/>
        <v>70000</v>
      </c>
    </row>
    <row r="1368" spans="1:29" x14ac:dyDescent="0.15">
      <c r="A1368" s="22">
        <v>6</v>
      </c>
      <c r="B1368" s="1">
        <v>41113</v>
      </c>
      <c r="C1368" s="3">
        <v>123</v>
      </c>
      <c r="D1368">
        <v>124</v>
      </c>
      <c r="E1368">
        <v>121</v>
      </c>
      <c r="F1368">
        <v>121</v>
      </c>
      <c r="G1368">
        <v>86437500</v>
      </c>
      <c r="H1368" s="2">
        <f t="shared" si="405"/>
        <v>10458937500</v>
      </c>
      <c r="I1368">
        <f t="shared" si="406"/>
        <v>-3</v>
      </c>
      <c r="J1368" t="str">
        <f t="shared" si="407"/>
        <v>高値割、安値割</v>
      </c>
      <c r="L1368">
        <f t="shared" si="408"/>
        <v>3</v>
      </c>
      <c r="M1368">
        <f t="shared" si="409"/>
        <v>3</v>
      </c>
      <c r="N1368">
        <f t="shared" si="410"/>
        <v>-3</v>
      </c>
      <c r="O1368" s="2">
        <f t="shared" si="404"/>
        <v>5000</v>
      </c>
      <c r="P1368" s="2">
        <f t="shared" si="411"/>
        <v>15000</v>
      </c>
      <c r="Q1368" s="2">
        <f t="shared" si="412"/>
        <v>620000</v>
      </c>
      <c r="R1368" s="2" t="str">
        <f t="shared" si="413"/>
        <v>uri</v>
      </c>
      <c r="S1368" s="2" t="str">
        <f t="shared" si="414"/>
        <v>kai</v>
      </c>
      <c r="T1368" s="2" t="str">
        <f t="shared" si="415"/>
        <v>uri</v>
      </c>
      <c r="U1368" s="2">
        <f t="shared" si="416"/>
        <v>620000</v>
      </c>
      <c r="V1368" s="2">
        <f t="shared" si="417"/>
        <v>1080</v>
      </c>
      <c r="W1368" s="2" t="str">
        <f t="shared" si="418"/>
        <v/>
      </c>
      <c r="X1368" s="2">
        <f t="shared" si="419"/>
        <v>99.2</v>
      </c>
      <c r="Y1368" s="6">
        <f t="shared" si="420"/>
        <v>605000</v>
      </c>
      <c r="Z1368" s="6">
        <f t="shared" si="421"/>
        <v>0</v>
      </c>
      <c r="AA1368" s="4">
        <f>SUM(P1368:$P$1480)+$Z$25</f>
        <v>675000</v>
      </c>
      <c r="AB1368" s="4">
        <f>SUM(V1368:$W$1480)</f>
        <v>58277.200000000012</v>
      </c>
      <c r="AC1368" s="4">
        <f t="shared" si="422"/>
        <v>70000</v>
      </c>
    </row>
    <row r="1369" spans="1:29" x14ac:dyDescent="0.15">
      <c r="A1369" s="22">
        <v>6</v>
      </c>
      <c r="B1369" s="1">
        <v>41110</v>
      </c>
      <c r="C1369" s="3">
        <v>128</v>
      </c>
      <c r="D1369">
        <v>129</v>
      </c>
      <c r="E1369">
        <v>124</v>
      </c>
      <c r="F1369">
        <v>124</v>
      </c>
      <c r="G1369">
        <v>112076800</v>
      </c>
      <c r="H1369" s="2">
        <f t="shared" si="405"/>
        <v>13897523200</v>
      </c>
      <c r="I1369">
        <f t="shared" si="406"/>
        <v>-5</v>
      </c>
      <c r="J1369" t="str">
        <f t="shared" si="407"/>
        <v>高値割、安値割</v>
      </c>
      <c r="L1369">
        <f t="shared" si="408"/>
        <v>-5</v>
      </c>
      <c r="M1369">
        <f t="shared" si="409"/>
        <v>-5</v>
      </c>
      <c r="N1369">
        <f t="shared" si="410"/>
        <v>-5</v>
      </c>
      <c r="O1369" s="2">
        <f t="shared" si="404"/>
        <v>5000</v>
      </c>
      <c r="P1369" s="2">
        <f t="shared" si="411"/>
        <v>-25000</v>
      </c>
      <c r="Q1369" s="2">
        <f t="shared" si="412"/>
        <v>645000</v>
      </c>
      <c r="R1369" s="2" t="str">
        <f t="shared" si="413"/>
        <v>kai</v>
      </c>
      <c r="S1369" s="2" t="str">
        <f t="shared" si="414"/>
        <v>kai</v>
      </c>
      <c r="T1369" s="2" t="str">
        <f t="shared" si="415"/>
        <v>kai</v>
      </c>
      <c r="U1369" s="2" t="str">
        <f t="shared" si="416"/>
        <v/>
      </c>
      <c r="V1369" s="2" t="str">
        <f t="shared" si="417"/>
        <v/>
      </c>
      <c r="W1369" s="2">
        <f t="shared" si="418"/>
        <v>51.6</v>
      </c>
      <c r="X1369" s="2" t="str">
        <f t="shared" si="419"/>
        <v/>
      </c>
      <c r="Y1369" s="6">
        <f t="shared" si="420"/>
        <v>620000</v>
      </c>
      <c r="Z1369" s="6">
        <f t="shared" si="421"/>
        <v>0</v>
      </c>
      <c r="AA1369" s="4">
        <f>SUM(P1369:$P$1480)+$Z$25</f>
        <v>660000</v>
      </c>
      <c r="AB1369" s="4">
        <f>SUM(V1369:$W$1480)</f>
        <v>57197.200000000012</v>
      </c>
      <c r="AC1369" s="4">
        <f t="shared" si="422"/>
        <v>40000</v>
      </c>
    </row>
    <row r="1370" spans="1:29" x14ac:dyDescent="0.15">
      <c r="A1370" s="22">
        <v>6</v>
      </c>
      <c r="B1370" s="1">
        <v>41109</v>
      </c>
      <c r="C1370" s="3">
        <v>129</v>
      </c>
      <c r="D1370">
        <v>130</v>
      </c>
      <c r="E1370">
        <v>128</v>
      </c>
      <c r="F1370">
        <v>129</v>
      </c>
      <c r="G1370">
        <v>88962900</v>
      </c>
      <c r="H1370" s="2">
        <f t="shared" si="405"/>
        <v>11476214100</v>
      </c>
      <c r="I1370">
        <f t="shared" si="406"/>
        <v>1</v>
      </c>
      <c r="J1370" t="str">
        <f t="shared" si="407"/>
        <v/>
      </c>
      <c r="L1370">
        <f t="shared" si="408"/>
        <v>1</v>
      </c>
      <c r="M1370">
        <f t="shared" si="409"/>
        <v>1</v>
      </c>
      <c r="N1370">
        <f t="shared" si="410"/>
        <v>1</v>
      </c>
      <c r="O1370" s="2">
        <f t="shared" ref="O1370:O1433" si="423">$B$3*1</f>
        <v>5000</v>
      </c>
      <c r="P1370" s="2">
        <f t="shared" si="411"/>
        <v>5000</v>
      </c>
      <c r="Q1370" s="2">
        <f t="shared" si="412"/>
        <v>640000</v>
      </c>
      <c r="R1370" s="2" t="str">
        <f t="shared" si="413"/>
        <v>kai</v>
      </c>
      <c r="S1370" s="2" t="str">
        <f t="shared" si="414"/>
        <v>kai</v>
      </c>
      <c r="T1370" s="2" t="str">
        <f t="shared" si="415"/>
        <v>kai</v>
      </c>
      <c r="U1370" s="2" t="str">
        <f t="shared" si="416"/>
        <v/>
      </c>
      <c r="V1370" s="2" t="str">
        <f t="shared" si="417"/>
        <v/>
      </c>
      <c r="W1370" s="2">
        <f t="shared" si="418"/>
        <v>51.2</v>
      </c>
      <c r="X1370" s="2" t="str">
        <f t="shared" si="419"/>
        <v/>
      </c>
      <c r="Y1370" s="6">
        <f t="shared" si="420"/>
        <v>645000</v>
      </c>
      <c r="Z1370" s="6">
        <f t="shared" si="421"/>
        <v>0</v>
      </c>
      <c r="AA1370" s="4">
        <f>SUM(P1370:$P$1480)+$Z$25</f>
        <v>685000</v>
      </c>
      <c r="AB1370" s="4">
        <f>SUM(V1370:$W$1480)</f>
        <v>57145.600000000013</v>
      </c>
      <c r="AC1370" s="4">
        <f t="shared" si="422"/>
        <v>40000</v>
      </c>
    </row>
    <row r="1371" spans="1:29" x14ac:dyDescent="0.15">
      <c r="A1371" s="22">
        <v>6</v>
      </c>
      <c r="B1371" s="1">
        <v>41108</v>
      </c>
      <c r="C1371" s="3">
        <v>129</v>
      </c>
      <c r="D1371">
        <v>130</v>
      </c>
      <c r="E1371">
        <v>127</v>
      </c>
      <c r="F1371">
        <v>128</v>
      </c>
      <c r="G1371">
        <v>58392700</v>
      </c>
      <c r="H1371" s="2">
        <f t="shared" si="405"/>
        <v>7474265600</v>
      </c>
      <c r="I1371">
        <f t="shared" si="406"/>
        <v>0</v>
      </c>
      <c r="J1371" t="str">
        <f t="shared" si="407"/>
        <v/>
      </c>
      <c r="L1371">
        <f t="shared" si="408"/>
        <v>0</v>
      </c>
      <c r="M1371">
        <f t="shared" si="409"/>
        <v>0</v>
      </c>
      <c r="N1371">
        <f t="shared" si="410"/>
        <v>0</v>
      </c>
      <c r="O1371" s="2">
        <f t="shared" si="423"/>
        <v>5000</v>
      </c>
      <c r="P1371" s="2">
        <f t="shared" si="411"/>
        <v>0</v>
      </c>
      <c r="Q1371" s="2">
        <f t="shared" si="412"/>
        <v>640000</v>
      </c>
      <c r="R1371" s="2" t="str">
        <f t="shared" si="413"/>
        <v>kai</v>
      </c>
      <c r="S1371" s="2" t="str">
        <f t="shared" si="414"/>
        <v>kai</v>
      </c>
      <c r="T1371" s="2" t="str">
        <f t="shared" si="415"/>
        <v>kai</v>
      </c>
      <c r="U1371" s="2">
        <f t="shared" si="416"/>
        <v>640000</v>
      </c>
      <c r="V1371" s="2">
        <f t="shared" si="417"/>
        <v>1080</v>
      </c>
      <c r="W1371" s="2">
        <f t="shared" si="418"/>
        <v>102.4</v>
      </c>
      <c r="X1371" s="2" t="str">
        <f t="shared" si="419"/>
        <v/>
      </c>
      <c r="Y1371" s="6">
        <f t="shared" si="420"/>
        <v>640000</v>
      </c>
      <c r="Z1371" s="6">
        <f t="shared" si="421"/>
        <v>0</v>
      </c>
      <c r="AA1371" s="4">
        <f>SUM(P1371:$P$1480)+$Z$25</f>
        <v>680000</v>
      </c>
      <c r="AB1371" s="4">
        <f>SUM(V1371:$W$1480)</f>
        <v>57094.400000000009</v>
      </c>
      <c r="AC1371" s="4">
        <f t="shared" si="422"/>
        <v>40000</v>
      </c>
    </row>
    <row r="1372" spans="1:29" x14ac:dyDescent="0.15">
      <c r="A1372" s="22">
        <v>6</v>
      </c>
      <c r="B1372" s="1">
        <v>41107</v>
      </c>
      <c r="C1372" s="3">
        <v>128</v>
      </c>
      <c r="D1372">
        <v>130</v>
      </c>
      <c r="E1372">
        <v>127</v>
      </c>
      <c r="F1372">
        <v>128</v>
      </c>
      <c r="G1372">
        <v>53448000</v>
      </c>
      <c r="H1372" s="2">
        <f t="shared" si="405"/>
        <v>6841344000</v>
      </c>
      <c r="I1372">
        <f t="shared" si="406"/>
        <v>0</v>
      </c>
      <c r="J1372" t="str">
        <f t="shared" si="407"/>
        <v/>
      </c>
      <c r="L1372">
        <f t="shared" si="408"/>
        <v>0</v>
      </c>
      <c r="M1372">
        <f t="shared" si="409"/>
        <v>0</v>
      </c>
      <c r="N1372">
        <f t="shared" si="410"/>
        <v>0</v>
      </c>
      <c r="O1372" s="2">
        <f t="shared" si="423"/>
        <v>5000</v>
      </c>
      <c r="P1372" s="2">
        <f t="shared" si="411"/>
        <v>0</v>
      </c>
      <c r="Q1372" s="2">
        <f t="shared" si="412"/>
        <v>640000</v>
      </c>
      <c r="R1372" s="2" t="str">
        <f t="shared" si="413"/>
        <v>uri</v>
      </c>
      <c r="S1372" s="2" t="str">
        <f t="shared" si="414"/>
        <v>kai</v>
      </c>
      <c r="T1372" s="2" t="str">
        <f t="shared" si="415"/>
        <v>uri</v>
      </c>
      <c r="U1372" s="2">
        <f t="shared" si="416"/>
        <v>640000</v>
      </c>
      <c r="V1372" s="2">
        <f t="shared" si="417"/>
        <v>1080</v>
      </c>
      <c r="W1372" s="2" t="str">
        <f t="shared" si="418"/>
        <v/>
      </c>
      <c r="X1372" s="2">
        <f t="shared" si="419"/>
        <v>102.4</v>
      </c>
      <c r="Y1372" s="6">
        <f t="shared" si="420"/>
        <v>640000</v>
      </c>
      <c r="Z1372" s="6">
        <f t="shared" si="421"/>
        <v>0</v>
      </c>
      <c r="AA1372" s="4">
        <f>SUM(P1372:$P$1480)+$Z$25</f>
        <v>680000</v>
      </c>
      <c r="AB1372" s="4">
        <f>SUM(V1372:$W$1480)</f>
        <v>55912.000000000007</v>
      </c>
      <c r="AC1372" s="4">
        <f t="shared" si="422"/>
        <v>40000</v>
      </c>
    </row>
    <row r="1373" spans="1:29" x14ac:dyDescent="0.15">
      <c r="A1373" s="22">
        <v>6</v>
      </c>
      <c r="B1373" s="1">
        <v>41103</v>
      </c>
      <c r="C1373" s="3">
        <v>129</v>
      </c>
      <c r="D1373">
        <v>130</v>
      </c>
      <c r="E1373">
        <v>127</v>
      </c>
      <c r="F1373">
        <v>128</v>
      </c>
      <c r="G1373">
        <v>83267000</v>
      </c>
      <c r="H1373" s="2">
        <f t="shared" si="405"/>
        <v>10658176000</v>
      </c>
      <c r="I1373">
        <f t="shared" si="406"/>
        <v>-1</v>
      </c>
      <c r="J1373" t="str">
        <f t="shared" si="407"/>
        <v>高値割、安値割</v>
      </c>
      <c r="L1373">
        <f t="shared" si="408"/>
        <v>-1</v>
      </c>
      <c r="M1373">
        <f t="shared" si="409"/>
        <v>-1</v>
      </c>
      <c r="N1373">
        <f t="shared" si="410"/>
        <v>-1</v>
      </c>
      <c r="O1373" s="2">
        <f t="shared" si="423"/>
        <v>5000</v>
      </c>
      <c r="P1373" s="2">
        <f t="shared" si="411"/>
        <v>-5000</v>
      </c>
      <c r="Q1373" s="2">
        <f t="shared" si="412"/>
        <v>645000</v>
      </c>
      <c r="R1373" s="2" t="str">
        <f t="shared" si="413"/>
        <v>kai</v>
      </c>
      <c r="S1373" s="2" t="str">
        <f t="shared" si="414"/>
        <v>kai</v>
      </c>
      <c r="T1373" s="2" t="str">
        <f t="shared" si="415"/>
        <v>kai</v>
      </c>
      <c r="U1373" s="2">
        <f t="shared" si="416"/>
        <v>645000</v>
      </c>
      <c r="V1373" s="2">
        <f t="shared" si="417"/>
        <v>1080</v>
      </c>
      <c r="W1373" s="2">
        <f t="shared" si="418"/>
        <v>103.2</v>
      </c>
      <c r="X1373" s="2" t="str">
        <f t="shared" si="419"/>
        <v/>
      </c>
      <c r="Y1373" s="6">
        <f t="shared" si="420"/>
        <v>640000</v>
      </c>
      <c r="Z1373" s="6">
        <f t="shared" si="421"/>
        <v>0</v>
      </c>
      <c r="AA1373" s="4">
        <f>SUM(P1373:$P$1480)+$Z$25</f>
        <v>680000</v>
      </c>
      <c r="AB1373" s="4">
        <f>SUM(V1373:$W$1480)</f>
        <v>54832.000000000007</v>
      </c>
      <c r="AC1373" s="4">
        <f t="shared" si="422"/>
        <v>40000</v>
      </c>
    </row>
    <row r="1374" spans="1:29" x14ac:dyDescent="0.15">
      <c r="A1374" s="22">
        <v>6</v>
      </c>
      <c r="B1374" s="1">
        <v>41102</v>
      </c>
      <c r="C1374" s="3">
        <v>130</v>
      </c>
      <c r="D1374">
        <v>131</v>
      </c>
      <c r="E1374">
        <v>128</v>
      </c>
      <c r="F1374">
        <v>129</v>
      </c>
      <c r="G1374">
        <v>84116100</v>
      </c>
      <c r="H1374" s="2">
        <f t="shared" si="405"/>
        <v>10850976900</v>
      </c>
      <c r="I1374">
        <f t="shared" si="406"/>
        <v>-1</v>
      </c>
      <c r="J1374" t="str">
        <f t="shared" si="407"/>
        <v/>
      </c>
      <c r="L1374">
        <f t="shared" si="408"/>
        <v>1</v>
      </c>
      <c r="M1374">
        <f t="shared" si="409"/>
        <v>1</v>
      </c>
      <c r="N1374">
        <f t="shared" si="410"/>
        <v>-1</v>
      </c>
      <c r="O1374" s="2">
        <f t="shared" si="423"/>
        <v>5000</v>
      </c>
      <c r="P1374" s="2">
        <f t="shared" si="411"/>
        <v>5000</v>
      </c>
      <c r="Q1374" s="2">
        <f t="shared" si="412"/>
        <v>650000</v>
      </c>
      <c r="R1374" s="2" t="str">
        <f t="shared" si="413"/>
        <v>uri</v>
      </c>
      <c r="S1374" s="2" t="str">
        <f t="shared" si="414"/>
        <v>kai</v>
      </c>
      <c r="T1374" s="2" t="str">
        <f t="shared" si="415"/>
        <v>uri</v>
      </c>
      <c r="U1374" s="2">
        <f t="shared" si="416"/>
        <v>650000</v>
      </c>
      <c r="V1374" s="2">
        <f t="shared" si="417"/>
        <v>1080</v>
      </c>
      <c r="W1374" s="2" t="str">
        <f t="shared" si="418"/>
        <v/>
      </c>
      <c r="X1374" s="2">
        <f t="shared" si="419"/>
        <v>104</v>
      </c>
      <c r="Y1374" s="6">
        <f t="shared" si="420"/>
        <v>645000</v>
      </c>
      <c r="Z1374" s="6">
        <f t="shared" si="421"/>
        <v>0</v>
      </c>
      <c r="AA1374" s="4">
        <f>SUM(P1374:$P$1480)+$Z$25</f>
        <v>685000</v>
      </c>
      <c r="AB1374" s="4">
        <f>SUM(V1374:$W$1480)</f>
        <v>53648.799999999996</v>
      </c>
      <c r="AC1374" s="4">
        <f t="shared" si="422"/>
        <v>40000</v>
      </c>
    </row>
    <row r="1375" spans="1:29" x14ac:dyDescent="0.15">
      <c r="A1375" s="22">
        <v>6</v>
      </c>
      <c r="B1375" s="1">
        <v>41101</v>
      </c>
      <c r="C1375" s="3">
        <v>128</v>
      </c>
      <c r="D1375">
        <v>131</v>
      </c>
      <c r="E1375">
        <v>128</v>
      </c>
      <c r="F1375">
        <v>130</v>
      </c>
      <c r="G1375">
        <v>78662300</v>
      </c>
      <c r="H1375" s="2">
        <f t="shared" si="405"/>
        <v>10226099000</v>
      </c>
      <c r="I1375">
        <f t="shared" si="406"/>
        <v>1</v>
      </c>
      <c r="J1375" t="str">
        <f t="shared" si="407"/>
        <v>高値割、安値割</v>
      </c>
      <c r="L1375">
        <f t="shared" si="408"/>
        <v>1</v>
      </c>
      <c r="M1375">
        <f t="shared" si="409"/>
        <v>1</v>
      </c>
      <c r="N1375">
        <f t="shared" si="410"/>
        <v>1</v>
      </c>
      <c r="O1375" s="2">
        <f t="shared" si="423"/>
        <v>5000</v>
      </c>
      <c r="P1375" s="2">
        <f t="shared" si="411"/>
        <v>5000</v>
      </c>
      <c r="Q1375" s="2">
        <f t="shared" si="412"/>
        <v>645000</v>
      </c>
      <c r="R1375" s="2" t="str">
        <f t="shared" si="413"/>
        <v>kai</v>
      </c>
      <c r="S1375" s="2" t="str">
        <f t="shared" si="414"/>
        <v>kai</v>
      </c>
      <c r="T1375" s="2" t="str">
        <f t="shared" si="415"/>
        <v>kai</v>
      </c>
      <c r="U1375" s="2">
        <f t="shared" si="416"/>
        <v>645000</v>
      </c>
      <c r="V1375" s="2">
        <f t="shared" si="417"/>
        <v>1080</v>
      </c>
      <c r="W1375" s="2">
        <f t="shared" si="418"/>
        <v>103.2</v>
      </c>
      <c r="X1375" s="2" t="str">
        <f t="shared" si="419"/>
        <v/>
      </c>
      <c r="Y1375" s="6">
        <f t="shared" si="420"/>
        <v>650000</v>
      </c>
      <c r="Z1375" s="6">
        <f t="shared" si="421"/>
        <v>0</v>
      </c>
      <c r="AA1375" s="4">
        <f>SUM(P1375:$P$1480)+$Z$25</f>
        <v>680000</v>
      </c>
      <c r="AB1375" s="4">
        <f>SUM(V1375:$W$1480)</f>
        <v>52568.799999999996</v>
      </c>
      <c r="AC1375" s="4">
        <f t="shared" si="422"/>
        <v>30000</v>
      </c>
    </row>
    <row r="1376" spans="1:29" x14ac:dyDescent="0.15">
      <c r="A1376" s="22">
        <v>6</v>
      </c>
      <c r="B1376" s="1">
        <v>41100</v>
      </c>
      <c r="C1376" s="3">
        <v>131</v>
      </c>
      <c r="D1376">
        <v>133</v>
      </c>
      <c r="E1376">
        <v>129</v>
      </c>
      <c r="F1376">
        <v>129</v>
      </c>
      <c r="G1376">
        <v>97491800</v>
      </c>
      <c r="H1376" s="2">
        <f t="shared" si="405"/>
        <v>12576442200</v>
      </c>
      <c r="I1376">
        <f t="shared" si="406"/>
        <v>-2</v>
      </c>
      <c r="J1376" t="str">
        <f t="shared" si="407"/>
        <v/>
      </c>
      <c r="L1376">
        <f t="shared" si="408"/>
        <v>2</v>
      </c>
      <c r="M1376">
        <f t="shared" si="409"/>
        <v>2</v>
      </c>
      <c r="N1376">
        <f t="shared" si="410"/>
        <v>-2</v>
      </c>
      <c r="O1376" s="2">
        <f t="shared" si="423"/>
        <v>5000</v>
      </c>
      <c r="P1376" s="2">
        <f t="shared" si="411"/>
        <v>10000</v>
      </c>
      <c r="Q1376" s="2">
        <f t="shared" si="412"/>
        <v>655000</v>
      </c>
      <c r="R1376" s="2" t="str">
        <f t="shared" si="413"/>
        <v>uri</v>
      </c>
      <c r="S1376" s="2" t="str">
        <f t="shared" si="414"/>
        <v>kai</v>
      </c>
      <c r="T1376" s="2" t="str">
        <f t="shared" si="415"/>
        <v>uri</v>
      </c>
      <c r="U1376" s="2">
        <f t="shared" si="416"/>
        <v>655000</v>
      </c>
      <c r="V1376" s="2">
        <f t="shared" si="417"/>
        <v>1080</v>
      </c>
      <c r="W1376" s="2" t="str">
        <f t="shared" si="418"/>
        <v/>
      </c>
      <c r="X1376" s="2">
        <f t="shared" si="419"/>
        <v>104.8</v>
      </c>
      <c r="Y1376" s="6">
        <f t="shared" si="420"/>
        <v>645000</v>
      </c>
      <c r="Z1376" s="6">
        <f t="shared" si="421"/>
        <v>0</v>
      </c>
      <c r="AA1376" s="4">
        <f>SUM(P1376:$P$1480)+$Z$25</f>
        <v>675000</v>
      </c>
      <c r="AB1376" s="4">
        <f>SUM(V1376:$W$1480)</f>
        <v>51385.599999999999</v>
      </c>
      <c r="AC1376" s="4">
        <f t="shared" si="422"/>
        <v>30000</v>
      </c>
    </row>
    <row r="1377" spans="1:29" x14ac:dyDescent="0.15">
      <c r="A1377" s="22">
        <v>6</v>
      </c>
      <c r="B1377" s="1">
        <v>41099</v>
      </c>
      <c r="C1377" s="3">
        <v>131</v>
      </c>
      <c r="D1377">
        <v>132</v>
      </c>
      <c r="E1377">
        <v>130</v>
      </c>
      <c r="F1377">
        <v>131</v>
      </c>
      <c r="G1377">
        <v>43115600</v>
      </c>
      <c r="H1377" s="2">
        <f t="shared" si="405"/>
        <v>5648143600</v>
      </c>
      <c r="I1377">
        <f t="shared" si="406"/>
        <v>-2</v>
      </c>
      <c r="J1377" t="str">
        <f t="shared" si="407"/>
        <v>高値割、安値割</v>
      </c>
      <c r="L1377">
        <f t="shared" si="408"/>
        <v>-2</v>
      </c>
      <c r="M1377">
        <f t="shared" si="409"/>
        <v>-2</v>
      </c>
      <c r="N1377">
        <f t="shared" si="410"/>
        <v>-2</v>
      </c>
      <c r="O1377" s="2">
        <f t="shared" si="423"/>
        <v>5000</v>
      </c>
      <c r="P1377" s="2">
        <f t="shared" si="411"/>
        <v>-10000</v>
      </c>
      <c r="Q1377" s="2">
        <f t="shared" si="412"/>
        <v>665000</v>
      </c>
      <c r="R1377" s="2" t="str">
        <f t="shared" si="413"/>
        <v>kai</v>
      </c>
      <c r="S1377" s="2" t="str">
        <f t="shared" si="414"/>
        <v>kai</v>
      </c>
      <c r="T1377" s="2" t="str">
        <f t="shared" si="415"/>
        <v>kai</v>
      </c>
      <c r="U1377" s="2" t="str">
        <f t="shared" si="416"/>
        <v/>
      </c>
      <c r="V1377" s="2" t="str">
        <f t="shared" si="417"/>
        <v/>
      </c>
      <c r="W1377" s="2">
        <f t="shared" si="418"/>
        <v>53.2</v>
      </c>
      <c r="X1377" s="2" t="str">
        <f t="shared" si="419"/>
        <v/>
      </c>
      <c r="Y1377" s="6">
        <f t="shared" si="420"/>
        <v>655000</v>
      </c>
      <c r="Z1377" s="6">
        <f t="shared" si="421"/>
        <v>0</v>
      </c>
      <c r="AA1377" s="4">
        <f>SUM(P1377:$P$1480)+$Z$25</f>
        <v>665000</v>
      </c>
      <c r="AB1377" s="4">
        <f>SUM(V1377:$W$1480)</f>
        <v>50305.599999999999</v>
      </c>
      <c r="AC1377" s="4">
        <f t="shared" si="422"/>
        <v>10000</v>
      </c>
    </row>
    <row r="1378" spans="1:29" x14ac:dyDescent="0.15">
      <c r="A1378" s="22">
        <v>6</v>
      </c>
      <c r="B1378" s="1">
        <v>41096</v>
      </c>
      <c r="C1378" s="3">
        <v>133</v>
      </c>
      <c r="D1378">
        <v>135</v>
      </c>
      <c r="E1378">
        <v>132</v>
      </c>
      <c r="F1378">
        <v>133</v>
      </c>
      <c r="G1378">
        <v>69502700</v>
      </c>
      <c r="H1378" s="2">
        <f t="shared" si="405"/>
        <v>9243859100</v>
      </c>
      <c r="I1378">
        <f t="shared" si="406"/>
        <v>-1</v>
      </c>
      <c r="J1378" t="str">
        <f t="shared" si="407"/>
        <v/>
      </c>
      <c r="L1378">
        <f t="shared" si="408"/>
        <v>-1</v>
      </c>
      <c r="M1378">
        <f t="shared" si="409"/>
        <v>-1</v>
      </c>
      <c r="N1378">
        <f t="shared" si="410"/>
        <v>-1</v>
      </c>
      <c r="O1378" s="2">
        <f t="shared" si="423"/>
        <v>5000</v>
      </c>
      <c r="P1378" s="2">
        <f t="shared" si="411"/>
        <v>-5000</v>
      </c>
      <c r="Q1378" s="2">
        <f t="shared" si="412"/>
        <v>670000</v>
      </c>
      <c r="R1378" s="2" t="str">
        <f t="shared" si="413"/>
        <v>kai</v>
      </c>
      <c r="S1378" s="2" t="str">
        <f t="shared" si="414"/>
        <v>kai</v>
      </c>
      <c r="T1378" s="2" t="str">
        <f t="shared" si="415"/>
        <v>kai</v>
      </c>
      <c r="U1378" s="2" t="str">
        <f t="shared" si="416"/>
        <v/>
      </c>
      <c r="V1378" s="2" t="str">
        <f t="shared" si="417"/>
        <v/>
      </c>
      <c r="W1378" s="2">
        <f t="shared" si="418"/>
        <v>53.6</v>
      </c>
      <c r="X1378" s="2" t="str">
        <f t="shared" si="419"/>
        <v/>
      </c>
      <c r="Y1378" s="6">
        <f t="shared" si="420"/>
        <v>665000</v>
      </c>
      <c r="Z1378" s="6">
        <f t="shared" si="421"/>
        <v>0</v>
      </c>
      <c r="AA1378" s="4">
        <f>SUM(P1378:$P$1480)+$Z$25</f>
        <v>675000</v>
      </c>
      <c r="AB1378" s="4">
        <f>SUM(V1378:$W$1480)</f>
        <v>50252.4</v>
      </c>
      <c r="AC1378" s="4">
        <f t="shared" si="422"/>
        <v>10000</v>
      </c>
    </row>
    <row r="1379" spans="1:29" x14ac:dyDescent="0.15">
      <c r="A1379" s="22">
        <v>6</v>
      </c>
      <c r="B1379" s="1">
        <v>41095</v>
      </c>
      <c r="C1379" s="3">
        <v>133</v>
      </c>
      <c r="D1379">
        <v>135</v>
      </c>
      <c r="E1379">
        <v>133</v>
      </c>
      <c r="F1379">
        <v>134</v>
      </c>
      <c r="G1379">
        <v>49246800</v>
      </c>
      <c r="H1379" s="2">
        <f t="shared" si="405"/>
        <v>6599071200</v>
      </c>
      <c r="I1379">
        <f t="shared" si="406"/>
        <v>0</v>
      </c>
      <c r="J1379" t="str">
        <f t="shared" si="407"/>
        <v/>
      </c>
      <c r="L1379">
        <f t="shared" si="408"/>
        <v>0</v>
      </c>
      <c r="M1379">
        <f t="shared" si="409"/>
        <v>0</v>
      </c>
      <c r="N1379">
        <f t="shared" si="410"/>
        <v>0</v>
      </c>
      <c r="O1379" s="2">
        <f t="shared" si="423"/>
        <v>5000</v>
      </c>
      <c r="P1379" s="2">
        <f t="shared" si="411"/>
        <v>0</v>
      </c>
      <c r="Q1379" s="2">
        <f t="shared" si="412"/>
        <v>670000</v>
      </c>
      <c r="R1379" s="2" t="str">
        <f t="shared" si="413"/>
        <v>kai</v>
      </c>
      <c r="S1379" s="2" t="str">
        <f t="shared" si="414"/>
        <v>kai</v>
      </c>
      <c r="T1379" s="2" t="str">
        <f t="shared" si="415"/>
        <v>kai</v>
      </c>
      <c r="U1379" s="2" t="str">
        <f t="shared" si="416"/>
        <v/>
      </c>
      <c r="V1379" s="2" t="str">
        <f t="shared" si="417"/>
        <v/>
      </c>
      <c r="W1379" s="2">
        <f t="shared" si="418"/>
        <v>53.6</v>
      </c>
      <c r="X1379" s="2" t="str">
        <f t="shared" si="419"/>
        <v/>
      </c>
      <c r="Y1379" s="6">
        <f t="shared" si="420"/>
        <v>670000</v>
      </c>
      <c r="Z1379" s="6">
        <f t="shared" si="421"/>
        <v>0</v>
      </c>
      <c r="AA1379" s="4">
        <f>SUM(P1379:$P$1480)+$Z$25</f>
        <v>680000</v>
      </c>
      <c r="AB1379" s="4">
        <f>SUM(V1379:$W$1480)</f>
        <v>50198.799999999996</v>
      </c>
      <c r="AC1379" s="4">
        <f t="shared" si="422"/>
        <v>10000</v>
      </c>
    </row>
    <row r="1380" spans="1:29" x14ac:dyDescent="0.15">
      <c r="A1380" s="22">
        <v>6</v>
      </c>
      <c r="B1380" s="1">
        <v>41094</v>
      </c>
      <c r="C1380" s="3">
        <v>136</v>
      </c>
      <c r="D1380">
        <v>136</v>
      </c>
      <c r="E1380">
        <v>133</v>
      </c>
      <c r="F1380">
        <v>134</v>
      </c>
      <c r="G1380">
        <v>87244200</v>
      </c>
      <c r="H1380" s="2">
        <f t="shared" si="405"/>
        <v>11690722800</v>
      </c>
      <c r="I1380">
        <f t="shared" si="406"/>
        <v>-1</v>
      </c>
      <c r="J1380" t="str">
        <f t="shared" si="407"/>
        <v/>
      </c>
      <c r="L1380">
        <f t="shared" si="408"/>
        <v>-1</v>
      </c>
      <c r="M1380">
        <f t="shared" si="409"/>
        <v>-1</v>
      </c>
      <c r="N1380">
        <f t="shared" si="410"/>
        <v>-1</v>
      </c>
      <c r="O1380" s="2">
        <f t="shared" si="423"/>
        <v>5000</v>
      </c>
      <c r="P1380" s="2">
        <f t="shared" si="411"/>
        <v>-5000</v>
      </c>
      <c r="Q1380" s="2">
        <f t="shared" si="412"/>
        <v>675000</v>
      </c>
      <c r="R1380" s="2" t="str">
        <f t="shared" si="413"/>
        <v>kai</v>
      </c>
      <c r="S1380" s="2" t="str">
        <f t="shared" si="414"/>
        <v>kai</v>
      </c>
      <c r="T1380" s="2" t="str">
        <f t="shared" si="415"/>
        <v>kai</v>
      </c>
      <c r="U1380" s="2" t="str">
        <f t="shared" si="416"/>
        <v/>
      </c>
      <c r="V1380" s="2" t="str">
        <f t="shared" si="417"/>
        <v/>
      </c>
      <c r="W1380" s="2">
        <f t="shared" si="418"/>
        <v>54</v>
      </c>
      <c r="X1380" s="2" t="str">
        <f t="shared" si="419"/>
        <v/>
      </c>
      <c r="Y1380" s="6">
        <f t="shared" si="420"/>
        <v>670000</v>
      </c>
      <c r="Z1380" s="6">
        <f t="shared" si="421"/>
        <v>0</v>
      </c>
      <c r="AA1380" s="4">
        <f>SUM(P1380:$P$1480)+$Z$25</f>
        <v>680000</v>
      </c>
      <c r="AB1380" s="4">
        <f>SUM(V1380:$W$1480)</f>
        <v>50145.2</v>
      </c>
      <c r="AC1380" s="4">
        <f t="shared" si="422"/>
        <v>10000</v>
      </c>
    </row>
    <row r="1381" spans="1:29" x14ac:dyDescent="0.15">
      <c r="A1381" s="22">
        <v>6</v>
      </c>
      <c r="B1381" s="1">
        <v>41093</v>
      </c>
      <c r="C1381" s="3">
        <v>134</v>
      </c>
      <c r="D1381">
        <v>136</v>
      </c>
      <c r="E1381">
        <v>133</v>
      </c>
      <c r="F1381">
        <v>135</v>
      </c>
      <c r="G1381">
        <v>111390900</v>
      </c>
      <c r="H1381" s="2">
        <f t="shared" si="405"/>
        <v>15037771500</v>
      </c>
      <c r="I1381">
        <f t="shared" si="406"/>
        <v>2</v>
      </c>
      <c r="J1381" t="str">
        <f t="shared" si="407"/>
        <v/>
      </c>
      <c r="L1381">
        <f t="shared" si="408"/>
        <v>2</v>
      </c>
      <c r="M1381">
        <f t="shared" si="409"/>
        <v>2</v>
      </c>
      <c r="N1381">
        <f t="shared" si="410"/>
        <v>-2</v>
      </c>
      <c r="O1381" s="2">
        <f t="shared" si="423"/>
        <v>5000</v>
      </c>
      <c r="P1381" s="2">
        <f t="shared" si="411"/>
        <v>10000</v>
      </c>
      <c r="Q1381" s="2">
        <f t="shared" si="412"/>
        <v>665000</v>
      </c>
      <c r="R1381" s="2" t="str">
        <f t="shared" si="413"/>
        <v>kai</v>
      </c>
      <c r="S1381" s="2" t="str">
        <f t="shared" si="414"/>
        <v>uri</v>
      </c>
      <c r="T1381" s="2" t="str">
        <f t="shared" si="415"/>
        <v>kai</v>
      </c>
      <c r="U1381" s="2" t="str">
        <f t="shared" si="416"/>
        <v/>
      </c>
      <c r="V1381" s="2" t="str">
        <f t="shared" si="417"/>
        <v/>
      </c>
      <c r="W1381" s="2">
        <f t="shared" si="418"/>
        <v>53.2</v>
      </c>
      <c r="X1381" s="2" t="str">
        <f t="shared" si="419"/>
        <v/>
      </c>
      <c r="Y1381" s="6">
        <f t="shared" si="420"/>
        <v>675000</v>
      </c>
      <c r="Z1381" s="6">
        <f t="shared" si="421"/>
        <v>0</v>
      </c>
      <c r="AA1381" s="4">
        <f>SUM(P1381:$P$1480)+$Z$25</f>
        <v>685000</v>
      </c>
      <c r="AB1381" s="4">
        <f>SUM(V1381:$W$1480)</f>
        <v>50091.199999999997</v>
      </c>
      <c r="AC1381" s="4">
        <f t="shared" si="422"/>
        <v>10000</v>
      </c>
    </row>
    <row r="1382" spans="1:29" x14ac:dyDescent="0.15">
      <c r="A1382" s="22">
        <v>6</v>
      </c>
      <c r="B1382" s="1">
        <v>41092</v>
      </c>
      <c r="C1382" s="3">
        <v>135</v>
      </c>
      <c r="D1382">
        <v>136</v>
      </c>
      <c r="E1382">
        <v>132</v>
      </c>
      <c r="F1382">
        <v>133</v>
      </c>
      <c r="G1382">
        <v>80168100</v>
      </c>
      <c r="H1382" s="2">
        <f t="shared" si="405"/>
        <v>10662357300</v>
      </c>
      <c r="I1382">
        <f t="shared" si="406"/>
        <v>-1</v>
      </c>
      <c r="J1382" t="str">
        <f t="shared" si="407"/>
        <v>高値超、安値超</v>
      </c>
      <c r="L1382">
        <f t="shared" si="408"/>
        <v>-1</v>
      </c>
      <c r="M1382">
        <f t="shared" si="409"/>
        <v>-1</v>
      </c>
      <c r="N1382">
        <f t="shared" si="410"/>
        <v>1</v>
      </c>
      <c r="O1382" s="2">
        <f t="shared" si="423"/>
        <v>5000</v>
      </c>
      <c r="P1382" s="2">
        <f t="shared" si="411"/>
        <v>-5000</v>
      </c>
      <c r="Q1382" s="2">
        <f t="shared" si="412"/>
        <v>670000</v>
      </c>
      <c r="R1382" s="2" t="str">
        <f t="shared" si="413"/>
        <v>kai</v>
      </c>
      <c r="S1382" s="2" t="str">
        <f t="shared" si="414"/>
        <v>uri</v>
      </c>
      <c r="T1382" s="2" t="str">
        <f t="shared" si="415"/>
        <v>kai</v>
      </c>
      <c r="U1382" s="2" t="str">
        <f t="shared" si="416"/>
        <v/>
      </c>
      <c r="V1382" s="2" t="str">
        <f t="shared" si="417"/>
        <v/>
      </c>
      <c r="W1382" s="2">
        <f t="shared" si="418"/>
        <v>53.6</v>
      </c>
      <c r="X1382" s="2" t="str">
        <f t="shared" si="419"/>
        <v/>
      </c>
      <c r="Y1382" s="6">
        <f t="shared" si="420"/>
        <v>665000</v>
      </c>
      <c r="Z1382" s="6">
        <f t="shared" si="421"/>
        <v>0</v>
      </c>
      <c r="AA1382" s="4">
        <f>SUM(P1382:$P$1480)+$Z$25</f>
        <v>675000</v>
      </c>
      <c r="AB1382" s="4">
        <f>SUM(V1382:$W$1480)</f>
        <v>50037.999999999993</v>
      </c>
      <c r="AC1382" s="4">
        <f t="shared" si="422"/>
        <v>10000</v>
      </c>
    </row>
    <row r="1383" spans="1:29" x14ac:dyDescent="0.15">
      <c r="A1383" s="22">
        <v>6</v>
      </c>
      <c r="B1383" s="1">
        <v>41089</v>
      </c>
      <c r="C1383" s="3">
        <v>131</v>
      </c>
      <c r="D1383">
        <v>134</v>
      </c>
      <c r="E1383">
        <v>130</v>
      </c>
      <c r="F1383">
        <v>134</v>
      </c>
      <c r="G1383">
        <v>166918200</v>
      </c>
      <c r="H1383" s="2">
        <f t="shared" si="405"/>
        <v>22367038800</v>
      </c>
      <c r="I1383">
        <f t="shared" si="406"/>
        <v>2</v>
      </c>
      <c r="J1383" t="str">
        <f t="shared" si="407"/>
        <v>高値超、安値超</v>
      </c>
      <c r="L1383">
        <f t="shared" si="408"/>
        <v>2</v>
      </c>
      <c r="M1383">
        <f t="shared" si="409"/>
        <v>2</v>
      </c>
      <c r="N1383">
        <f t="shared" si="410"/>
        <v>-2</v>
      </c>
      <c r="O1383" s="2">
        <f t="shared" si="423"/>
        <v>5000</v>
      </c>
      <c r="P1383" s="2">
        <f t="shared" si="411"/>
        <v>10000</v>
      </c>
      <c r="Q1383" s="2">
        <f t="shared" si="412"/>
        <v>660000</v>
      </c>
      <c r="R1383" s="2" t="str">
        <f t="shared" si="413"/>
        <v>kai</v>
      </c>
      <c r="S1383" s="2" t="str">
        <f t="shared" si="414"/>
        <v>uri</v>
      </c>
      <c r="T1383" s="2" t="str">
        <f t="shared" si="415"/>
        <v>kai</v>
      </c>
      <c r="U1383" s="2" t="str">
        <f t="shared" si="416"/>
        <v/>
      </c>
      <c r="V1383" s="2" t="str">
        <f t="shared" si="417"/>
        <v/>
      </c>
      <c r="W1383" s="2">
        <f t="shared" si="418"/>
        <v>52.8</v>
      </c>
      <c r="X1383" s="2" t="str">
        <f t="shared" si="419"/>
        <v/>
      </c>
      <c r="Y1383" s="6">
        <f t="shared" si="420"/>
        <v>670000</v>
      </c>
      <c r="Z1383" s="6">
        <f t="shared" si="421"/>
        <v>0</v>
      </c>
      <c r="AA1383" s="4">
        <f>SUM(P1383:$P$1480)+$Z$25</f>
        <v>680000</v>
      </c>
      <c r="AB1383" s="4">
        <f>SUM(V1383:$W$1480)</f>
        <v>49984.4</v>
      </c>
      <c r="AC1383" s="4">
        <f t="shared" si="422"/>
        <v>10000</v>
      </c>
    </row>
    <row r="1384" spans="1:29" x14ac:dyDescent="0.15">
      <c r="A1384" s="22">
        <v>6</v>
      </c>
      <c r="B1384" s="1">
        <v>41088</v>
      </c>
      <c r="C1384" s="3">
        <v>129</v>
      </c>
      <c r="D1384">
        <v>132</v>
      </c>
      <c r="E1384">
        <v>129</v>
      </c>
      <c r="F1384">
        <v>132</v>
      </c>
      <c r="G1384">
        <v>141897800</v>
      </c>
      <c r="H1384" s="2">
        <f t="shared" si="405"/>
        <v>18730509600</v>
      </c>
      <c r="I1384">
        <f t="shared" si="406"/>
        <v>5</v>
      </c>
      <c r="J1384" t="str">
        <f t="shared" si="407"/>
        <v>高値超、安値超</v>
      </c>
      <c r="L1384">
        <f t="shared" si="408"/>
        <v>5</v>
      </c>
      <c r="M1384">
        <f t="shared" si="409"/>
        <v>5</v>
      </c>
      <c r="N1384">
        <f t="shared" si="410"/>
        <v>5</v>
      </c>
      <c r="O1384" s="2">
        <f t="shared" si="423"/>
        <v>5000</v>
      </c>
      <c r="P1384" s="2">
        <f t="shared" si="411"/>
        <v>25000</v>
      </c>
      <c r="Q1384" s="2">
        <f t="shared" si="412"/>
        <v>635000</v>
      </c>
      <c r="R1384" s="2" t="str">
        <f t="shared" si="413"/>
        <v>kai</v>
      </c>
      <c r="S1384" s="2" t="str">
        <f t="shared" si="414"/>
        <v>kai</v>
      </c>
      <c r="T1384" s="2" t="str">
        <f t="shared" si="415"/>
        <v>kai</v>
      </c>
      <c r="U1384" s="2">
        <f t="shared" si="416"/>
        <v>635000</v>
      </c>
      <c r="V1384" s="2">
        <f t="shared" si="417"/>
        <v>1080</v>
      </c>
      <c r="W1384" s="2">
        <f t="shared" si="418"/>
        <v>101.6</v>
      </c>
      <c r="X1384" s="2" t="str">
        <f t="shared" si="419"/>
        <v/>
      </c>
      <c r="Y1384" s="6">
        <f t="shared" si="420"/>
        <v>660000</v>
      </c>
      <c r="Z1384" s="6">
        <f t="shared" si="421"/>
        <v>0</v>
      </c>
      <c r="AA1384" s="4">
        <f>SUM(P1384:$P$1480)+$Z$25</f>
        <v>670000</v>
      </c>
      <c r="AB1384" s="4">
        <f>SUM(V1384:$W$1480)</f>
        <v>49931.6</v>
      </c>
      <c r="AC1384" s="4">
        <f t="shared" si="422"/>
        <v>10000</v>
      </c>
    </row>
    <row r="1385" spans="1:29" x14ac:dyDescent="0.15">
      <c r="A1385" s="22">
        <v>6</v>
      </c>
      <c r="B1385" s="1">
        <v>41087</v>
      </c>
      <c r="C1385" s="3">
        <v>124</v>
      </c>
      <c r="D1385">
        <v>128</v>
      </c>
      <c r="E1385">
        <v>123</v>
      </c>
      <c r="F1385">
        <v>127</v>
      </c>
      <c r="G1385">
        <v>125538200</v>
      </c>
      <c r="H1385" s="2">
        <f t="shared" si="405"/>
        <v>15943351400</v>
      </c>
      <c r="I1385">
        <f t="shared" si="406"/>
        <v>3</v>
      </c>
      <c r="J1385" t="str">
        <f t="shared" si="407"/>
        <v/>
      </c>
      <c r="L1385">
        <f t="shared" si="408"/>
        <v>-3</v>
      </c>
      <c r="M1385">
        <f t="shared" si="409"/>
        <v>-3</v>
      </c>
      <c r="N1385">
        <f t="shared" si="410"/>
        <v>3</v>
      </c>
      <c r="O1385" s="2">
        <f t="shared" si="423"/>
        <v>5000</v>
      </c>
      <c r="P1385" s="2">
        <f t="shared" si="411"/>
        <v>-15000</v>
      </c>
      <c r="Q1385" s="2">
        <f t="shared" si="412"/>
        <v>620000</v>
      </c>
      <c r="R1385" s="2" t="str">
        <f t="shared" si="413"/>
        <v>uri</v>
      </c>
      <c r="S1385" s="2" t="str">
        <f t="shared" si="414"/>
        <v>kai</v>
      </c>
      <c r="T1385" s="2" t="str">
        <f t="shared" si="415"/>
        <v>uri</v>
      </c>
      <c r="U1385" s="2">
        <f t="shared" si="416"/>
        <v>620000</v>
      </c>
      <c r="V1385" s="2">
        <f t="shared" si="417"/>
        <v>1080</v>
      </c>
      <c r="W1385" s="2" t="str">
        <f t="shared" si="418"/>
        <v/>
      </c>
      <c r="X1385" s="2">
        <f t="shared" si="419"/>
        <v>99.2</v>
      </c>
      <c r="Y1385" s="6">
        <f t="shared" si="420"/>
        <v>635000</v>
      </c>
      <c r="Z1385" s="6">
        <f t="shared" si="421"/>
        <v>0</v>
      </c>
      <c r="AA1385" s="4">
        <f>SUM(P1385:$P$1480)+$Z$25</f>
        <v>645000</v>
      </c>
      <c r="AB1385" s="4">
        <f>SUM(V1385:$W$1480)</f>
        <v>48749.999999999993</v>
      </c>
      <c r="AC1385" s="4">
        <f t="shared" si="422"/>
        <v>10000</v>
      </c>
    </row>
    <row r="1386" spans="1:29" x14ac:dyDescent="0.15">
      <c r="A1386" s="22">
        <v>6</v>
      </c>
      <c r="B1386" s="1">
        <v>41086</v>
      </c>
      <c r="C1386" s="3">
        <v>126</v>
      </c>
      <c r="D1386">
        <v>127</v>
      </c>
      <c r="E1386">
        <v>124</v>
      </c>
      <c r="F1386">
        <v>124</v>
      </c>
      <c r="G1386">
        <v>99693600</v>
      </c>
      <c r="H1386" s="2">
        <f t="shared" si="405"/>
        <v>12362006400</v>
      </c>
      <c r="I1386">
        <f t="shared" si="406"/>
        <v>-3</v>
      </c>
      <c r="J1386" t="str">
        <f t="shared" si="407"/>
        <v>高値割、安値割</v>
      </c>
      <c r="L1386">
        <f t="shared" si="408"/>
        <v>-3</v>
      </c>
      <c r="M1386">
        <f t="shared" si="409"/>
        <v>-3</v>
      </c>
      <c r="N1386">
        <f t="shared" si="410"/>
        <v>-3</v>
      </c>
      <c r="O1386" s="2">
        <f t="shared" si="423"/>
        <v>5000</v>
      </c>
      <c r="P1386" s="2">
        <f t="shared" si="411"/>
        <v>-15000</v>
      </c>
      <c r="Q1386" s="2">
        <f t="shared" si="412"/>
        <v>635000</v>
      </c>
      <c r="R1386" s="2" t="str">
        <f t="shared" si="413"/>
        <v>kai</v>
      </c>
      <c r="S1386" s="2" t="str">
        <f t="shared" si="414"/>
        <v>kai</v>
      </c>
      <c r="T1386" s="2" t="str">
        <f t="shared" si="415"/>
        <v>kai</v>
      </c>
      <c r="U1386" s="2" t="str">
        <f t="shared" si="416"/>
        <v/>
      </c>
      <c r="V1386" s="2" t="str">
        <f t="shared" si="417"/>
        <v/>
      </c>
      <c r="W1386" s="2">
        <f t="shared" si="418"/>
        <v>50.8</v>
      </c>
      <c r="X1386" s="2" t="str">
        <f t="shared" si="419"/>
        <v/>
      </c>
      <c r="Y1386" s="6">
        <f t="shared" si="420"/>
        <v>620000</v>
      </c>
      <c r="Z1386" s="6">
        <f t="shared" si="421"/>
        <v>0</v>
      </c>
      <c r="AA1386" s="4">
        <f>SUM(P1386:$P$1480)+$Z$25</f>
        <v>660000</v>
      </c>
      <c r="AB1386" s="4">
        <f>SUM(V1386:$W$1480)</f>
        <v>47669.999999999993</v>
      </c>
      <c r="AC1386" s="4">
        <f t="shared" si="422"/>
        <v>40000</v>
      </c>
    </row>
    <row r="1387" spans="1:29" x14ac:dyDescent="0.15">
      <c r="A1387" s="22">
        <v>6</v>
      </c>
      <c r="B1387" s="1">
        <v>41085</v>
      </c>
      <c r="C1387" s="3">
        <v>131</v>
      </c>
      <c r="D1387">
        <v>131</v>
      </c>
      <c r="E1387">
        <v>126</v>
      </c>
      <c r="F1387">
        <v>127</v>
      </c>
      <c r="G1387">
        <v>93058000</v>
      </c>
      <c r="H1387" s="2">
        <f t="shared" si="405"/>
        <v>11818366000</v>
      </c>
      <c r="I1387">
        <f t="shared" si="406"/>
        <v>-3</v>
      </c>
      <c r="J1387" t="str">
        <f t="shared" si="407"/>
        <v/>
      </c>
      <c r="L1387">
        <f t="shared" si="408"/>
        <v>-3</v>
      </c>
      <c r="M1387">
        <f t="shared" si="409"/>
        <v>-3</v>
      </c>
      <c r="N1387">
        <f t="shared" si="410"/>
        <v>-3</v>
      </c>
      <c r="O1387" s="2">
        <f t="shared" si="423"/>
        <v>5000</v>
      </c>
      <c r="P1387" s="2">
        <f t="shared" si="411"/>
        <v>-15000</v>
      </c>
      <c r="Q1387" s="2">
        <f t="shared" si="412"/>
        <v>650000</v>
      </c>
      <c r="R1387" s="2" t="str">
        <f t="shared" si="413"/>
        <v>kai</v>
      </c>
      <c r="S1387" s="2" t="str">
        <f t="shared" si="414"/>
        <v>kai</v>
      </c>
      <c r="T1387" s="2" t="str">
        <f t="shared" si="415"/>
        <v>kai</v>
      </c>
      <c r="U1387" s="2" t="str">
        <f t="shared" si="416"/>
        <v/>
      </c>
      <c r="V1387" s="2" t="str">
        <f t="shared" si="417"/>
        <v/>
      </c>
      <c r="W1387" s="2">
        <f t="shared" si="418"/>
        <v>52</v>
      </c>
      <c r="X1387" s="2" t="str">
        <f t="shared" si="419"/>
        <v/>
      </c>
      <c r="Y1387" s="6">
        <f t="shared" si="420"/>
        <v>635000</v>
      </c>
      <c r="Z1387" s="6">
        <f t="shared" si="421"/>
        <v>0</v>
      </c>
      <c r="AA1387" s="4">
        <f>SUM(P1387:$P$1480)+$Z$25</f>
        <v>675000</v>
      </c>
      <c r="AB1387" s="4">
        <f>SUM(V1387:$W$1480)</f>
        <v>47619.199999999997</v>
      </c>
      <c r="AC1387" s="4">
        <f t="shared" si="422"/>
        <v>40000</v>
      </c>
    </row>
    <row r="1388" spans="1:29" x14ac:dyDescent="0.15">
      <c r="A1388" s="22">
        <v>6</v>
      </c>
      <c r="B1388" s="1">
        <v>41082</v>
      </c>
      <c r="C1388" s="3">
        <v>128</v>
      </c>
      <c r="D1388">
        <v>130</v>
      </c>
      <c r="E1388">
        <v>127</v>
      </c>
      <c r="F1388">
        <v>130</v>
      </c>
      <c r="G1388">
        <v>58777300</v>
      </c>
      <c r="H1388" s="2">
        <f t="shared" si="405"/>
        <v>7641049000</v>
      </c>
      <c r="I1388">
        <f t="shared" si="406"/>
        <v>1</v>
      </c>
      <c r="J1388" t="str">
        <f t="shared" si="407"/>
        <v/>
      </c>
      <c r="L1388">
        <f t="shared" si="408"/>
        <v>1</v>
      </c>
      <c r="M1388">
        <f t="shared" si="409"/>
        <v>1</v>
      </c>
      <c r="N1388">
        <f t="shared" si="410"/>
        <v>-1</v>
      </c>
      <c r="O1388" s="2">
        <f t="shared" si="423"/>
        <v>5000</v>
      </c>
      <c r="P1388" s="2">
        <f t="shared" si="411"/>
        <v>5000</v>
      </c>
      <c r="Q1388" s="2">
        <f t="shared" si="412"/>
        <v>645000</v>
      </c>
      <c r="R1388" s="2" t="str">
        <f t="shared" si="413"/>
        <v>kai</v>
      </c>
      <c r="S1388" s="2" t="str">
        <f t="shared" si="414"/>
        <v>uri</v>
      </c>
      <c r="T1388" s="2" t="str">
        <f t="shared" si="415"/>
        <v>kai</v>
      </c>
      <c r="U1388" s="2" t="str">
        <f t="shared" si="416"/>
        <v/>
      </c>
      <c r="V1388" s="2" t="str">
        <f t="shared" si="417"/>
        <v/>
      </c>
      <c r="W1388" s="2">
        <f t="shared" si="418"/>
        <v>51.6</v>
      </c>
      <c r="X1388" s="2" t="str">
        <f t="shared" si="419"/>
        <v/>
      </c>
      <c r="Y1388" s="6">
        <f t="shared" si="420"/>
        <v>650000</v>
      </c>
      <c r="Z1388" s="6">
        <f t="shared" si="421"/>
        <v>0</v>
      </c>
      <c r="AA1388" s="4">
        <f>SUM(P1388:$P$1480)+$Z$25</f>
        <v>690000</v>
      </c>
      <c r="AB1388" s="4">
        <f>SUM(V1388:$W$1480)</f>
        <v>47567.199999999997</v>
      </c>
      <c r="AC1388" s="4">
        <f t="shared" si="422"/>
        <v>40000</v>
      </c>
    </row>
    <row r="1389" spans="1:29" x14ac:dyDescent="0.15">
      <c r="A1389" s="22">
        <v>6</v>
      </c>
      <c r="B1389" s="1">
        <v>41081</v>
      </c>
      <c r="C1389" s="3">
        <v>130</v>
      </c>
      <c r="D1389">
        <v>130</v>
      </c>
      <c r="E1389">
        <v>128</v>
      </c>
      <c r="F1389">
        <v>129</v>
      </c>
      <c r="G1389">
        <v>97669600</v>
      </c>
      <c r="H1389" s="2">
        <f t="shared" si="405"/>
        <v>12599378400</v>
      </c>
      <c r="I1389">
        <f t="shared" si="406"/>
        <v>1</v>
      </c>
      <c r="J1389" t="str">
        <f t="shared" si="407"/>
        <v>高値超、安値超</v>
      </c>
      <c r="L1389">
        <f t="shared" si="408"/>
        <v>1</v>
      </c>
      <c r="M1389">
        <f t="shared" si="409"/>
        <v>1</v>
      </c>
      <c r="N1389">
        <f t="shared" si="410"/>
        <v>-1</v>
      </c>
      <c r="O1389" s="2">
        <f t="shared" si="423"/>
        <v>5000</v>
      </c>
      <c r="P1389" s="2">
        <f t="shared" si="411"/>
        <v>5000</v>
      </c>
      <c r="Q1389" s="2">
        <f t="shared" si="412"/>
        <v>640000</v>
      </c>
      <c r="R1389" s="2" t="str">
        <f t="shared" si="413"/>
        <v>kai</v>
      </c>
      <c r="S1389" s="2" t="str">
        <f t="shared" si="414"/>
        <v>uri</v>
      </c>
      <c r="T1389" s="2" t="str">
        <f t="shared" si="415"/>
        <v>kai</v>
      </c>
      <c r="U1389" s="2" t="str">
        <f t="shared" si="416"/>
        <v/>
      </c>
      <c r="V1389" s="2" t="str">
        <f t="shared" si="417"/>
        <v/>
      </c>
      <c r="W1389" s="2">
        <f t="shared" si="418"/>
        <v>51.2</v>
      </c>
      <c r="X1389" s="2" t="str">
        <f t="shared" si="419"/>
        <v/>
      </c>
      <c r="Y1389" s="6">
        <f t="shared" si="420"/>
        <v>645000</v>
      </c>
      <c r="Z1389" s="6">
        <f t="shared" si="421"/>
        <v>0</v>
      </c>
      <c r="AA1389" s="4">
        <f>SUM(P1389:$P$1480)+$Z$25</f>
        <v>685000</v>
      </c>
      <c r="AB1389" s="4">
        <f>SUM(V1389:$W$1480)</f>
        <v>47515.6</v>
      </c>
      <c r="AC1389" s="4">
        <f t="shared" si="422"/>
        <v>40000</v>
      </c>
    </row>
    <row r="1390" spans="1:29" x14ac:dyDescent="0.15">
      <c r="A1390" s="22">
        <v>6</v>
      </c>
      <c r="B1390" s="1">
        <v>41080</v>
      </c>
      <c r="C1390" s="3">
        <v>128</v>
      </c>
      <c r="D1390">
        <v>129</v>
      </c>
      <c r="E1390">
        <v>127</v>
      </c>
      <c r="F1390">
        <v>128</v>
      </c>
      <c r="G1390">
        <v>64453200</v>
      </c>
      <c r="H1390" s="2">
        <f t="shared" si="405"/>
        <v>8250009600</v>
      </c>
      <c r="I1390">
        <f t="shared" si="406"/>
        <v>2</v>
      </c>
      <c r="J1390" t="str">
        <f t="shared" si="407"/>
        <v>高値超、安値超</v>
      </c>
      <c r="L1390">
        <f t="shared" si="408"/>
        <v>2</v>
      </c>
      <c r="M1390">
        <f t="shared" si="409"/>
        <v>2</v>
      </c>
      <c r="N1390">
        <f t="shared" si="410"/>
        <v>-2</v>
      </c>
      <c r="O1390" s="2">
        <f t="shared" si="423"/>
        <v>5000</v>
      </c>
      <c r="P1390" s="2">
        <f t="shared" si="411"/>
        <v>10000</v>
      </c>
      <c r="Q1390" s="2">
        <f t="shared" si="412"/>
        <v>630000</v>
      </c>
      <c r="R1390" s="2" t="str">
        <f t="shared" si="413"/>
        <v>kai</v>
      </c>
      <c r="S1390" s="2" t="str">
        <f t="shared" si="414"/>
        <v>uri</v>
      </c>
      <c r="T1390" s="2" t="str">
        <f t="shared" si="415"/>
        <v>kai</v>
      </c>
      <c r="U1390" s="2" t="str">
        <f t="shared" si="416"/>
        <v/>
      </c>
      <c r="V1390" s="2" t="str">
        <f t="shared" si="417"/>
        <v/>
      </c>
      <c r="W1390" s="2">
        <f t="shared" si="418"/>
        <v>50.4</v>
      </c>
      <c r="X1390" s="2" t="str">
        <f t="shared" si="419"/>
        <v/>
      </c>
      <c r="Y1390" s="6">
        <f t="shared" si="420"/>
        <v>640000</v>
      </c>
      <c r="Z1390" s="6">
        <f t="shared" si="421"/>
        <v>0</v>
      </c>
      <c r="AA1390" s="4">
        <f>SUM(P1390:$P$1480)+$Z$25</f>
        <v>680000</v>
      </c>
      <c r="AB1390" s="4">
        <f>SUM(V1390:$W$1480)</f>
        <v>47464.399999999994</v>
      </c>
      <c r="AC1390" s="4">
        <f t="shared" si="422"/>
        <v>40000</v>
      </c>
    </row>
    <row r="1391" spans="1:29" x14ac:dyDescent="0.15">
      <c r="A1391" s="22">
        <v>6</v>
      </c>
      <c r="B1391" s="1">
        <v>41079</v>
      </c>
      <c r="C1391" s="3">
        <v>126</v>
      </c>
      <c r="D1391">
        <v>128</v>
      </c>
      <c r="E1391">
        <v>125</v>
      </c>
      <c r="F1391">
        <v>126</v>
      </c>
      <c r="G1391">
        <v>88404000</v>
      </c>
      <c r="H1391" s="2">
        <f t="shared" si="405"/>
        <v>11138904000</v>
      </c>
      <c r="I1391">
        <f t="shared" si="406"/>
        <v>0</v>
      </c>
      <c r="J1391" t="str">
        <f t="shared" si="407"/>
        <v>高値超、安値超</v>
      </c>
      <c r="L1391">
        <f t="shared" si="408"/>
        <v>0</v>
      </c>
      <c r="M1391">
        <f t="shared" si="409"/>
        <v>0</v>
      </c>
      <c r="N1391">
        <f t="shared" si="410"/>
        <v>0</v>
      </c>
      <c r="O1391" s="2">
        <f t="shared" si="423"/>
        <v>5000</v>
      </c>
      <c r="P1391" s="2">
        <f t="shared" si="411"/>
        <v>0</v>
      </c>
      <c r="Q1391" s="2">
        <f t="shared" si="412"/>
        <v>630000</v>
      </c>
      <c r="R1391" s="2" t="str">
        <f t="shared" si="413"/>
        <v>kai</v>
      </c>
      <c r="S1391" s="2" t="str">
        <f t="shared" si="414"/>
        <v>uri</v>
      </c>
      <c r="T1391" s="2" t="str">
        <f t="shared" si="415"/>
        <v>kai</v>
      </c>
      <c r="U1391" s="2" t="str">
        <f t="shared" si="416"/>
        <v/>
      </c>
      <c r="V1391" s="2" t="str">
        <f t="shared" si="417"/>
        <v/>
      </c>
      <c r="W1391" s="2">
        <f t="shared" si="418"/>
        <v>50.4</v>
      </c>
      <c r="X1391" s="2" t="str">
        <f t="shared" si="419"/>
        <v/>
      </c>
      <c r="Y1391" s="6">
        <f t="shared" si="420"/>
        <v>630000</v>
      </c>
      <c r="Z1391" s="6">
        <f t="shared" si="421"/>
        <v>0</v>
      </c>
      <c r="AA1391" s="4">
        <f>SUM(P1391:$P$1480)+$Z$25</f>
        <v>670000</v>
      </c>
      <c r="AB1391" s="4">
        <f>SUM(V1391:$W$1480)</f>
        <v>47413.999999999993</v>
      </c>
      <c r="AC1391" s="4">
        <f t="shared" si="422"/>
        <v>40000</v>
      </c>
    </row>
    <row r="1392" spans="1:29" x14ac:dyDescent="0.15">
      <c r="A1392" s="22">
        <v>6</v>
      </c>
      <c r="B1392" s="1">
        <v>41078</v>
      </c>
      <c r="C1392" s="3">
        <v>125</v>
      </c>
      <c r="D1392">
        <v>126</v>
      </c>
      <c r="E1392">
        <v>124</v>
      </c>
      <c r="F1392">
        <v>126</v>
      </c>
      <c r="G1392">
        <v>94890800</v>
      </c>
      <c r="H1392" s="2">
        <f t="shared" si="405"/>
        <v>11956240800</v>
      </c>
      <c r="I1392">
        <f t="shared" si="406"/>
        <v>4</v>
      </c>
      <c r="J1392" t="str">
        <f t="shared" si="407"/>
        <v>高値超、安値超</v>
      </c>
      <c r="L1392">
        <f t="shared" si="408"/>
        <v>4</v>
      </c>
      <c r="M1392">
        <f t="shared" si="409"/>
        <v>4</v>
      </c>
      <c r="N1392">
        <f t="shared" si="410"/>
        <v>-4</v>
      </c>
      <c r="O1392" s="2">
        <f t="shared" si="423"/>
        <v>5000</v>
      </c>
      <c r="P1392" s="2">
        <f t="shared" si="411"/>
        <v>20000</v>
      </c>
      <c r="Q1392" s="2">
        <f t="shared" si="412"/>
        <v>610000</v>
      </c>
      <c r="R1392" s="2" t="str">
        <f t="shared" si="413"/>
        <v>kai</v>
      </c>
      <c r="S1392" s="2" t="str">
        <f t="shared" si="414"/>
        <v>uri</v>
      </c>
      <c r="T1392" s="2" t="str">
        <f t="shared" si="415"/>
        <v>kai</v>
      </c>
      <c r="U1392" s="2" t="str">
        <f t="shared" si="416"/>
        <v/>
      </c>
      <c r="V1392" s="2" t="str">
        <f t="shared" si="417"/>
        <v/>
      </c>
      <c r="W1392" s="2">
        <f t="shared" si="418"/>
        <v>48.8</v>
      </c>
      <c r="X1392" s="2" t="str">
        <f t="shared" si="419"/>
        <v/>
      </c>
      <c r="Y1392" s="6">
        <f t="shared" si="420"/>
        <v>630000</v>
      </c>
      <c r="Z1392" s="6">
        <f t="shared" si="421"/>
        <v>0</v>
      </c>
      <c r="AA1392" s="4">
        <f>SUM(P1392:$P$1480)+$Z$25</f>
        <v>670000</v>
      </c>
      <c r="AB1392" s="4">
        <f>SUM(V1392:$W$1480)</f>
        <v>47363.599999999991</v>
      </c>
      <c r="AC1392" s="4">
        <f t="shared" si="422"/>
        <v>40000</v>
      </c>
    </row>
    <row r="1393" spans="1:29" x14ac:dyDescent="0.15">
      <c r="A1393" s="22">
        <v>6</v>
      </c>
      <c r="B1393" s="1">
        <v>41075</v>
      </c>
      <c r="C1393" s="3">
        <v>122</v>
      </c>
      <c r="D1393">
        <v>123</v>
      </c>
      <c r="E1393">
        <v>120</v>
      </c>
      <c r="F1393">
        <v>122</v>
      </c>
      <c r="G1393">
        <v>93549800</v>
      </c>
      <c r="H1393" s="2">
        <f t="shared" si="405"/>
        <v>11413075600</v>
      </c>
      <c r="I1393">
        <f t="shared" si="406"/>
        <v>1</v>
      </c>
      <c r="J1393" t="str">
        <f t="shared" si="407"/>
        <v>高値超、安値超</v>
      </c>
      <c r="L1393">
        <f t="shared" si="408"/>
        <v>1</v>
      </c>
      <c r="M1393">
        <f t="shared" si="409"/>
        <v>1</v>
      </c>
      <c r="N1393">
        <f t="shared" si="410"/>
        <v>1</v>
      </c>
      <c r="O1393" s="2">
        <f t="shared" si="423"/>
        <v>5000</v>
      </c>
      <c r="P1393" s="2">
        <f t="shared" si="411"/>
        <v>5000</v>
      </c>
      <c r="Q1393" s="2">
        <f t="shared" si="412"/>
        <v>605000</v>
      </c>
      <c r="R1393" s="2" t="str">
        <f t="shared" si="413"/>
        <v>kai</v>
      </c>
      <c r="S1393" s="2" t="str">
        <f t="shared" si="414"/>
        <v>kai</v>
      </c>
      <c r="T1393" s="2" t="str">
        <f t="shared" si="415"/>
        <v>kai</v>
      </c>
      <c r="U1393" s="2" t="str">
        <f t="shared" si="416"/>
        <v/>
      </c>
      <c r="V1393" s="2" t="str">
        <f t="shared" si="417"/>
        <v/>
      </c>
      <c r="W1393" s="2">
        <f t="shared" si="418"/>
        <v>48.4</v>
      </c>
      <c r="X1393" s="2" t="str">
        <f t="shared" si="419"/>
        <v/>
      </c>
      <c r="Y1393" s="6">
        <f t="shared" si="420"/>
        <v>610000</v>
      </c>
      <c r="Z1393" s="6">
        <f t="shared" si="421"/>
        <v>0</v>
      </c>
      <c r="AA1393" s="4">
        <f>SUM(P1393:$P$1480)+$Z$25</f>
        <v>650000</v>
      </c>
      <c r="AB1393" s="4">
        <f>SUM(V1393:$W$1480)</f>
        <v>47314.799999999996</v>
      </c>
      <c r="AC1393" s="4">
        <f t="shared" si="422"/>
        <v>40000</v>
      </c>
    </row>
    <row r="1394" spans="1:29" x14ac:dyDescent="0.15">
      <c r="A1394" s="22">
        <v>6</v>
      </c>
      <c r="B1394" s="1">
        <v>41074</v>
      </c>
      <c r="C1394" s="3">
        <v>119</v>
      </c>
      <c r="D1394">
        <v>122</v>
      </c>
      <c r="E1394">
        <v>118</v>
      </c>
      <c r="F1394">
        <v>121</v>
      </c>
      <c r="G1394">
        <v>96037100</v>
      </c>
      <c r="H1394" s="2">
        <f t="shared" si="405"/>
        <v>11620489100</v>
      </c>
      <c r="I1394">
        <f t="shared" si="406"/>
        <v>2</v>
      </c>
      <c r="J1394" t="str">
        <f t="shared" si="407"/>
        <v/>
      </c>
      <c r="L1394">
        <f t="shared" si="408"/>
        <v>2</v>
      </c>
      <c r="M1394">
        <f t="shared" si="409"/>
        <v>2</v>
      </c>
      <c r="N1394">
        <f t="shared" si="410"/>
        <v>2</v>
      </c>
      <c r="O1394" s="2">
        <f t="shared" si="423"/>
        <v>5000</v>
      </c>
      <c r="P1394" s="2">
        <f t="shared" si="411"/>
        <v>10000</v>
      </c>
      <c r="Q1394" s="2">
        <f t="shared" si="412"/>
        <v>595000</v>
      </c>
      <c r="R1394" s="2" t="str">
        <f t="shared" si="413"/>
        <v>kai</v>
      </c>
      <c r="S1394" s="2" t="str">
        <f t="shared" si="414"/>
        <v>kai</v>
      </c>
      <c r="T1394" s="2" t="str">
        <f t="shared" si="415"/>
        <v>kai</v>
      </c>
      <c r="U1394" s="2">
        <f t="shared" si="416"/>
        <v>595000</v>
      </c>
      <c r="V1394" s="2">
        <f t="shared" si="417"/>
        <v>1080</v>
      </c>
      <c r="W1394" s="2">
        <f t="shared" si="418"/>
        <v>95.2</v>
      </c>
      <c r="X1394" s="2" t="str">
        <f t="shared" si="419"/>
        <v/>
      </c>
      <c r="Y1394" s="6">
        <f t="shared" si="420"/>
        <v>605000</v>
      </c>
      <c r="Z1394" s="6">
        <f t="shared" si="421"/>
        <v>0</v>
      </c>
      <c r="AA1394" s="4">
        <f>SUM(P1394:$P$1480)+$Z$25</f>
        <v>645000</v>
      </c>
      <c r="AB1394" s="4">
        <f>SUM(V1394:$W$1480)</f>
        <v>47266.399999999994</v>
      </c>
      <c r="AC1394" s="4">
        <f t="shared" si="422"/>
        <v>40000</v>
      </c>
    </row>
    <row r="1395" spans="1:29" x14ac:dyDescent="0.15">
      <c r="A1395" s="22">
        <v>6</v>
      </c>
      <c r="B1395" s="1">
        <v>41073</v>
      </c>
      <c r="C1395" s="3">
        <v>120</v>
      </c>
      <c r="D1395">
        <v>120</v>
      </c>
      <c r="E1395">
        <v>118</v>
      </c>
      <c r="F1395">
        <v>119</v>
      </c>
      <c r="G1395">
        <v>101688500</v>
      </c>
      <c r="H1395" s="2">
        <f t="shared" si="405"/>
        <v>12100931500</v>
      </c>
      <c r="I1395">
        <f t="shared" si="406"/>
        <v>0</v>
      </c>
      <c r="J1395" t="str">
        <f t="shared" si="407"/>
        <v/>
      </c>
      <c r="L1395">
        <f t="shared" si="408"/>
        <v>0</v>
      </c>
      <c r="M1395">
        <f t="shared" si="409"/>
        <v>0</v>
      </c>
      <c r="N1395">
        <f t="shared" si="410"/>
        <v>0</v>
      </c>
      <c r="O1395" s="2">
        <f t="shared" si="423"/>
        <v>5000</v>
      </c>
      <c r="P1395" s="2">
        <f t="shared" si="411"/>
        <v>0</v>
      </c>
      <c r="Q1395" s="2">
        <f t="shared" si="412"/>
        <v>595000</v>
      </c>
      <c r="R1395" s="2" t="str">
        <f t="shared" si="413"/>
        <v>uri</v>
      </c>
      <c r="S1395" s="2" t="str">
        <f t="shared" si="414"/>
        <v>kai</v>
      </c>
      <c r="T1395" s="2" t="str">
        <f t="shared" si="415"/>
        <v>uri</v>
      </c>
      <c r="U1395" s="2">
        <f t="shared" si="416"/>
        <v>595000</v>
      </c>
      <c r="V1395" s="2">
        <f t="shared" si="417"/>
        <v>1080</v>
      </c>
      <c r="W1395" s="2" t="str">
        <f t="shared" si="418"/>
        <v/>
      </c>
      <c r="X1395" s="2">
        <f t="shared" si="419"/>
        <v>95.2</v>
      </c>
      <c r="Y1395" s="6">
        <f t="shared" si="420"/>
        <v>595000</v>
      </c>
      <c r="Z1395" s="6">
        <f t="shared" si="421"/>
        <v>0</v>
      </c>
      <c r="AA1395" s="4">
        <f>SUM(P1395:$P$1480)+$Z$25</f>
        <v>635000</v>
      </c>
      <c r="AB1395" s="4">
        <f>SUM(V1395:$W$1480)</f>
        <v>46091.199999999997</v>
      </c>
      <c r="AC1395" s="4">
        <f t="shared" si="422"/>
        <v>40000</v>
      </c>
    </row>
    <row r="1396" spans="1:29" x14ac:dyDescent="0.15">
      <c r="A1396" s="22">
        <v>6</v>
      </c>
      <c r="B1396" s="1">
        <v>41072</v>
      </c>
      <c r="C1396" s="3">
        <v>118</v>
      </c>
      <c r="D1396">
        <v>120</v>
      </c>
      <c r="E1396">
        <v>118</v>
      </c>
      <c r="F1396">
        <v>119</v>
      </c>
      <c r="G1396">
        <v>71137100</v>
      </c>
      <c r="H1396" s="2">
        <f t="shared" ref="H1396:H1459" si="424">+F1396*G1396</f>
        <v>8465314900</v>
      </c>
      <c r="I1396">
        <f t="shared" ref="I1396:I1459" si="425">IF(F1397="","",F1396-F1397)</f>
        <v>-2</v>
      </c>
      <c r="J1396" t="str">
        <f t="shared" ref="J1396:J1459" si="426">IF(AND(D1396&lt;D1397,E1396&lt;E1397,AVERAGE(H1396:H1405)&gt;50000000),"高値割、安値割",IF(AND(D1396&gt;D1397,E1396&gt;E1397,AVERAGE(H1396:H1405)&gt;50000000),"高値超、安値超",""))</f>
        <v>高値割、安値割</v>
      </c>
      <c r="L1396">
        <f t="shared" ref="L1396:L1459" si="427">IF($M$25&gt;$N$25,M1396,N1396)</f>
        <v>-2</v>
      </c>
      <c r="M1396">
        <f t="shared" ref="M1396:M1459" si="428">IF(F1397="",0,IF(J1397="高値割、安値割",F1397-F1396,-F1397+F1396))</f>
        <v>-2</v>
      </c>
      <c r="N1396">
        <f t="shared" ref="N1396:N1459" si="429">IF(F1397="",0,IF(J1397&lt;&gt;"高値超、安値超",-F1397+F1396,F1397-F1396))</f>
        <v>2</v>
      </c>
      <c r="O1396" s="2">
        <f t="shared" si="423"/>
        <v>5000</v>
      </c>
      <c r="P1396" s="2">
        <f t="shared" ref="P1396:P1459" si="430">IF(L1396&lt;&gt;"",L1396*O1396,"")</f>
        <v>-10000</v>
      </c>
      <c r="Q1396" s="2">
        <f t="shared" ref="Q1396:Q1459" si="431">IF(L1397&lt;&gt;"",F1397*O1396,0)</f>
        <v>605000</v>
      </c>
      <c r="R1396" s="2" t="str">
        <f t="shared" ref="R1396:R1459" si="432">IF(J1397="高値割、安値割","uri","kai")</f>
        <v>kai</v>
      </c>
      <c r="S1396" s="2" t="str">
        <f t="shared" ref="S1396:S1459" si="433">IF(J1397="高値超、安値超","uri","kai")</f>
        <v>uri</v>
      </c>
      <c r="T1396" s="2" t="str">
        <f t="shared" ref="T1396:T1459" si="434">IF($M$25&gt;$N$25,R1396,S1396)</f>
        <v>kai</v>
      </c>
      <c r="U1396" s="2" t="str">
        <f t="shared" ref="U1396:U1459" si="435">IF(T1396&lt;&gt;T1397,Q1396*1,"")</f>
        <v/>
      </c>
      <c r="V1396" s="2" t="str">
        <f t="shared" ref="V1396:V1459" si="436">IF(U1396="","",IF(U1396&lt;$AD$26,$AE$26,IF(U1396&lt;$AD$27,$AE$27,IF(U1396&lt;$AD$28,$AE$28,IF(U1396&lt;$AD$29,$AE$29,IF(U1396&lt;$AD$30,$AE$30,IF(U1396&lt;$AD$31,$AE$31,$AE$32))))))*2)</f>
        <v/>
      </c>
      <c r="W1396" s="2">
        <f t="shared" ref="W1396:W1459" si="437">IF(AND(T1397&lt;&gt;"kai",T1396="kai"),Q1396*2%/250*2,IF(AND(T1397="kai",T1396="kai"),Q1396*2%/250,""))</f>
        <v>48.4</v>
      </c>
      <c r="X1396" s="2" t="str">
        <f t="shared" ref="X1396:X1459" si="438">IF(AND(T1397&lt;&gt;"uri",T1396="uri"),Q1396*2%/250*2,IF(AND(T1397="uri",T1396="uri"),Q1396*2%/250,""))</f>
        <v/>
      </c>
      <c r="Y1396" s="6">
        <f t="shared" ref="Y1396:Y1459" si="439">+F1396*$B$3</f>
        <v>595000</v>
      </c>
      <c r="Z1396" s="6">
        <f t="shared" ref="Z1396:Z1459" si="440">IF(AND(Y1396&gt;0,Y1397=0),Y1396,0)</f>
        <v>0</v>
      </c>
      <c r="AA1396" s="4">
        <f>SUM(P1396:$P$1480)+$Z$25</f>
        <v>635000</v>
      </c>
      <c r="AB1396" s="4">
        <f>SUM(V1396:$W$1480)</f>
        <v>45011.19999999999</v>
      </c>
      <c r="AC1396" s="4">
        <f t="shared" ref="AC1396:AC1459" si="441">+AA1396-Y1396</f>
        <v>40000</v>
      </c>
    </row>
    <row r="1397" spans="1:29" x14ac:dyDescent="0.15">
      <c r="A1397" s="22">
        <v>6</v>
      </c>
      <c r="B1397" s="1">
        <v>41071</v>
      </c>
      <c r="C1397" s="3">
        <v>121</v>
      </c>
      <c r="D1397">
        <v>122</v>
      </c>
      <c r="E1397">
        <v>120</v>
      </c>
      <c r="F1397">
        <v>121</v>
      </c>
      <c r="G1397">
        <v>89159100</v>
      </c>
      <c r="H1397" s="2">
        <f t="shared" si="424"/>
        <v>10788251100</v>
      </c>
      <c r="I1397">
        <f t="shared" si="425"/>
        <v>2</v>
      </c>
      <c r="J1397" t="str">
        <f t="shared" si="426"/>
        <v>高値超、安値超</v>
      </c>
      <c r="L1397">
        <f t="shared" si="427"/>
        <v>2</v>
      </c>
      <c r="M1397">
        <f t="shared" si="428"/>
        <v>2</v>
      </c>
      <c r="N1397">
        <f t="shared" si="429"/>
        <v>2</v>
      </c>
      <c r="O1397" s="2">
        <f t="shared" si="423"/>
        <v>5000</v>
      </c>
      <c r="P1397" s="2">
        <f t="shared" si="430"/>
        <v>10000</v>
      </c>
      <c r="Q1397" s="2">
        <f t="shared" si="431"/>
        <v>595000</v>
      </c>
      <c r="R1397" s="2" t="str">
        <f t="shared" si="432"/>
        <v>kai</v>
      </c>
      <c r="S1397" s="2" t="str">
        <f t="shared" si="433"/>
        <v>kai</v>
      </c>
      <c r="T1397" s="2" t="str">
        <f t="shared" si="434"/>
        <v>kai</v>
      </c>
      <c r="U1397" s="2" t="str">
        <f t="shared" si="435"/>
        <v/>
      </c>
      <c r="V1397" s="2" t="str">
        <f t="shared" si="436"/>
        <v/>
      </c>
      <c r="W1397" s="2">
        <f t="shared" si="437"/>
        <v>47.6</v>
      </c>
      <c r="X1397" s="2" t="str">
        <f t="shared" si="438"/>
        <v/>
      </c>
      <c r="Y1397" s="6">
        <f t="shared" si="439"/>
        <v>605000</v>
      </c>
      <c r="Z1397" s="6">
        <f t="shared" si="440"/>
        <v>0</v>
      </c>
      <c r="AA1397" s="4">
        <f>SUM(P1397:$P$1480)+$Z$25</f>
        <v>645000</v>
      </c>
      <c r="AB1397" s="4">
        <f>SUM(V1397:$W$1480)</f>
        <v>44962.799999999996</v>
      </c>
      <c r="AC1397" s="4">
        <f t="shared" si="441"/>
        <v>40000</v>
      </c>
    </row>
    <row r="1398" spans="1:29" x14ac:dyDescent="0.15">
      <c r="A1398" s="22">
        <v>6</v>
      </c>
      <c r="B1398" s="1">
        <v>41068</v>
      </c>
      <c r="C1398" s="3">
        <v>120</v>
      </c>
      <c r="D1398">
        <v>121</v>
      </c>
      <c r="E1398">
        <v>117</v>
      </c>
      <c r="F1398">
        <v>119</v>
      </c>
      <c r="G1398">
        <v>133274100</v>
      </c>
      <c r="H1398" s="2">
        <f t="shared" si="424"/>
        <v>15859617900</v>
      </c>
      <c r="I1398">
        <f t="shared" si="425"/>
        <v>-2</v>
      </c>
      <c r="J1398" t="str">
        <f t="shared" si="426"/>
        <v/>
      </c>
      <c r="L1398">
        <f t="shared" si="427"/>
        <v>-2</v>
      </c>
      <c r="M1398">
        <f t="shared" si="428"/>
        <v>-2</v>
      </c>
      <c r="N1398">
        <f t="shared" si="429"/>
        <v>2</v>
      </c>
      <c r="O1398" s="2">
        <f t="shared" si="423"/>
        <v>5000</v>
      </c>
      <c r="P1398" s="2">
        <f t="shared" si="430"/>
        <v>-10000</v>
      </c>
      <c r="Q1398" s="2">
        <f t="shared" si="431"/>
        <v>605000</v>
      </c>
      <c r="R1398" s="2" t="str">
        <f t="shared" si="432"/>
        <v>kai</v>
      </c>
      <c r="S1398" s="2" t="str">
        <f t="shared" si="433"/>
        <v>uri</v>
      </c>
      <c r="T1398" s="2" t="str">
        <f t="shared" si="434"/>
        <v>kai</v>
      </c>
      <c r="U1398" s="2" t="str">
        <f t="shared" si="435"/>
        <v/>
      </c>
      <c r="V1398" s="2" t="str">
        <f t="shared" si="436"/>
        <v/>
      </c>
      <c r="W1398" s="2">
        <f t="shared" si="437"/>
        <v>48.4</v>
      </c>
      <c r="X1398" s="2" t="str">
        <f t="shared" si="438"/>
        <v/>
      </c>
      <c r="Y1398" s="6">
        <f t="shared" si="439"/>
        <v>595000</v>
      </c>
      <c r="Z1398" s="6">
        <f t="shared" si="440"/>
        <v>0</v>
      </c>
      <c r="AA1398" s="4">
        <f>SUM(P1398:$P$1480)+$Z$25</f>
        <v>635000</v>
      </c>
      <c r="AB1398" s="4">
        <f>SUM(V1398:$W$1480)</f>
        <v>44915.19999999999</v>
      </c>
      <c r="AC1398" s="4">
        <f t="shared" si="441"/>
        <v>40000</v>
      </c>
    </row>
    <row r="1399" spans="1:29" x14ac:dyDescent="0.15">
      <c r="A1399" s="22">
        <v>6</v>
      </c>
      <c r="B1399" s="1">
        <v>41067</v>
      </c>
      <c r="C1399" s="3">
        <v>121</v>
      </c>
      <c r="D1399">
        <v>121</v>
      </c>
      <c r="E1399">
        <v>120</v>
      </c>
      <c r="F1399">
        <v>121</v>
      </c>
      <c r="G1399">
        <v>62732100</v>
      </c>
      <c r="H1399" s="2">
        <f t="shared" si="424"/>
        <v>7590584100</v>
      </c>
      <c r="I1399">
        <f t="shared" si="425"/>
        <v>3</v>
      </c>
      <c r="J1399" t="str">
        <f t="shared" si="426"/>
        <v>高値超、安値超</v>
      </c>
      <c r="L1399">
        <f t="shared" si="427"/>
        <v>3</v>
      </c>
      <c r="M1399">
        <f t="shared" si="428"/>
        <v>3</v>
      </c>
      <c r="N1399">
        <f t="shared" si="429"/>
        <v>-3</v>
      </c>
      <c r="O1399" s="2">
        <f t="shared" si="423"/>
        <v>5000</v>
      </c>
      <c r="P1399" s="2">
        <f t="shared" si="430"/>
        <v>15000</v>
      </c>
      <c r="Q1399" s="2">
        <f t="shared" si="431"/>
        <v>590000</v>
      </c>
      <c r="R1399" s="2" t="str">
        <f t="shared" si="432"/>
        <v>kai</v>
      </c>
      <c r="S1399" s="2" t="str">
        <f t="shared" si="433"/>
        <v>uri</v>
      </c>
      <c r="T1399" s="2" t="str">
        <f t="shared" si="434"/>
        <v>kai</v>
      </c>
      <c r="U1399" s="2" t="str">
        <f t="shared" si="435"/>
        <v/>
      </c>
      <c r="V1399" s="2" t="str">
        <f t="shared" si="436"/>
        <v/>
      </c>
      <c r="W1399" s="2">
        <f t="shared" si="437"/>
        <v>47.2</v>
      </c>
      <c r="X1399" s="2" t="str">
        <f t="shared" si="438"/>
        <v/>
      </c>
      <c r="Y1399" s="6">
        <f t="shared" si="439"/>
        <v>605000</v>
      </c>
      <c r="Z1399" s="6">
        <f t="shared" si="440"/>
        <v>0</v>
      </c>
      <c r="AA1399" s="4">
        <f>SUM(P1399:$P$1480)+$Z$25</f>
        <v>645000</v>
      </c>
      <c r="AB1399" s="4">
        <f>SUM(V1399:$W$1480)</f>
        <v>44866.799999999996</v>
      </c>
      <c r="AC1399" s="4">
        <f t="shared" si="441"/>
        <v>40000</v>
      </c>
    </row>
    <row r="1400" spans="1:29" x14ac:dyDescent="0.15">
      <c r="A1400" s="22">
        <v>6</v>
      </c>
      <c r="B1400" s="1">
        <v>41066</v>
      </c>
      <c r="C1400" s="3">
        <v>116</v>
      </c>
      <c r="D1400">
        <v>119</v>
      </c>
      <c r="E1400">
        <v>115</v>
      </c>
      <c r="F1400">
        <v>118</v>
      </c>
      <c r="G1400">
        <v>154615600</v>
      </c>
      <c r="H1400" s="2">
        <f t="shared" si="424"/>
        <v>18244640800</v>
      </c>
      <c r="I1400">
        <f t="shared" si="425"/>
        <v>3</v>
      </c>
      <c r="J1400" t="str">
        <f t="shared" si="426"/>
        <v>高値超、安値超</v>
      </c>
      <c r="L1400">
        <f t="shared" si="427"/>
        <v>3</v>
      </c>
      <c r="M1400">
        <f t="shared" si="428"/>
        <v>3</v>
      </c>
      <c r="N1400">
        <f t="shared" si="429"/>
        <v>-3</v>
      </c>
      <c r="O1400" s="2">
        <f t="shared" si="423"/>
        <v>5000</v>
      </c>
      <c r="P1400" s="2">
        <f t="shared" si="430"/>
        <v>15000</v>
      </c>
      <c r="Q1400" s="2">
        <f t="shared" si="431"/>
        <v>575000</v>
      </c>
      <c r="R1400" s="2" t="str">
        <f t="shared" si="432"/>
        <v>kai</v>
      </c>
      <c r="S1400" s="2" t="str">
        <f t="shared" si="433"/>
        <v>uri</v>
      </c>
      <c r="T1400" s="2" t="str">
        <f t="shared" si="434"/>
        <v>kai</v>
      </c>
      <c r="U1400" s="2">
        <f t="shared" si="435"/>
        <v>575000</v>
      </c>
      <c r="V1400" s="2">
        <f t="shared" si="436"/>
        <v>1080</v>
      </c>
      <c r="W1400" s="2">
        <f t="shared" si="437"/>
        <v>92</v>
      </c>
      <c r="X1400" s="2" t="str">
        <f t="shared" si="438"/>
        <v/>
      </c>
      <c r="Y1400" s="6">
        <f t="shared" si="439"/>
        <v>590000</v>
      </c>
      <c r="Z1400" s="6">
        <f t="shared" si="440"/>
        <v>0</v>
      </c>
      <c r="AA1400" s="4">
        <f>SUM(P1400:$P$1480)+$Z$25</f>
        <v>630000</v>
      </c>
      <c r="AB1400" s="4">
        <f>SUM(V1400:$W$1480)</f>
        <v>44819.599999999991</v>
      </c>
      <c r="AC1400" s="4">
        <f t="shared" si="441"/>
        <v>40000</v>
      </c>
    </row>
    <row r="1401" spans="1:29" x14ac:dyDescent="0.15">
      <c r="A1401" s="22">
        <v>6</v>
      </c>
      <c r="B1401" s="1">
        <v>41065</v>
      </c>
      <c r="C1401" s="3">
        <v>112</v>
      </c>
      <c r="D1401">
        <v>115</v>
      </c>
      <c r="E1401">
        <v>111</v>
      </c>
      <c r="F1401">
        <v>115</v>
      </c>
      <c r="G1401">
        <v>83693700</v>
      </c>
      <c r="H1401" s="2">
        <f t="shared" si="424"/>
        <v>9624775500</v>
      </c>
      <c r="I1401">
        <f t="shared" si="425"/>
        <v>4</v>
      </c>
      <c r="J1401" t="str">
        <f t="shared" si="426"/>
        <v>高値超、安値超</v>
      </c>
      <c r="L1401">
        <f t="shared" si="427"/>
        <v>-4</v>
      </c>
      <c r="M1401">
        <f t="shared" si="428"/>
        <v>-4</v>
      </c>
      <c r="N1401">
        <f t="shared" si="429"/>
        <v>4</v>
      </c>
      <c r="O1401" s="2">
        <f t="shared" si="423"/>
        <v>5000</v>
      </c>
      <c r="P1401" s="2">
        <f t="shared" si="430"/>
        <v>-20000</v>
      </c>
      <c r="Q1401" s="2">
        <f t="shared" si="431"/>
        <v>555000</v>
      </c>
      <c r="R1401" s="2" t="str">
        <f t="shared" si="432"/>
        <v>uri</v>
      </c>
      <c r="S1401" s="2" t="str">
        <f t="shared" si="433"/>
        <v>kai</v>
      </c>
      <c r="T1401" s="2" t="str">
        <f t="shared" si="434"/>
        <v>uri</v>
      </c>
      <c r="U1401" s="2">
        <f t="shared" si="435"/>
        <v>555000</v>
      </c>
      <c r="V1401" s="2">
        <f t="shared" si="436"/>
        <v>1080</v>
      </c>
      <c r="W1401" s="2" t="str">
        <f t="shared" si="437"/>
        <v/>
      </c>
      <c r="X1401" s="2">
        <f t="shared" si="438"/>
        <v>88.8</v>
      </c>
      <c r="Y1401" s="6">
        <f t="shared" si="439"/>
        <v>575000</v>
      </c>
      <c r="Z1401" s="6">
        <f t="shared" si="440"/>
        <v>0</v>
      </c>
      <c r="AA1401" s="4">
        <f>SUM(P1401:$P$1480)+$Z$25</f>
        <v>615000</v>
      </c>
      <c r="AB1401" s="4">
        <f>SUM(V1401:$W$1480)</f>
        <v>43647.599999999991</v>
      </c>
      <c r="AC1401" s="4">
        <f t="shared" si="441"/>
        <v>40000</v>
      </c>
    </row>
    <row r="1402" spans="1:29" x14ac:dyDescent="0.15">
      <c r="A1402" s="22">
        <v>6</v>
      </c>
      <c r="B1402" s="1">
        <v>41064</v>
      </c>
      <c r="C1402" s="3">
        <v>111</v>
      </c>
      <c r="D1402">
        <v>111</v>
      </c>
      <c r="E1402">
        <v>110</v>
      </c>
      <c r="F1402">
        <v>111</v>
      </c>
      <c r="G1402">
        <v>59455200</v>
      </c>
      <c r="H1402" s="2">
        <f t="shared" si="424"/>
        <v>6599527200</v>
      </c>
      <c r="I1402">
        <f t="shared" si="425"/>
        <v>-2</v>
      </c>
      <c r="J1402" t="str">
        <f t="shared" si="426"/>
        <v>高値割、安値割</v>
      </c>
      <c r="L1402">
        <f t="shared" si="427"/>
        <v>-2</v>
      </c>
      <c r="M1402">
        <f t="shared" si="428"/>
        <v>-2</v>
      </c>
      <c r="N1402">
        <f t="shared" si="429"/>
        <v>-2</v>
      </c>
      <c r="O1402" s="2">
        <f t="shared" si="423"/>
        <v>5000</v>
      </c>
      <c r="P1402" s="2">
        <f t="shared" si="430"/>
        <v>-10000</v>
      </c>
      <c r="Q1402" s="2">
        <f t="shared" si="431"/>
        <v>565000</v>
      </c>
      <c r="R1402" s="2" t="str">
        <f t="shared" si="432"/>
        <v>kai</v>
      </c>
      <c r="S1402" s="2" t="str">
        <f t="shared" si="433"/>
        <v>kai</v>
      </c>
      <c r="T1402" s="2" t="str">
        <f t="shared" si="434"/>
        <v>kai</v>
      </c>
      <c r="U1402" s="2">
        <f t="shared" si="435"/>
        <v>565000</v>
      </c>
      <c r="V1402" s="2">
        <f t="shared" si="436"/>
        <v>1080</v>
      </c>
      <c r="W1402" s="2">
        <f t="shared" si="437"/>
        <v>90.4</v>
      </c>
      <c r="X1402" s="2" t="str">
        <f t="shared" si="438"/>
        <v/>
      </c>
      <c r="Y1402" s="6">
        <f t="shared" si="439"/>
        <v>555000</v>
      </c>
      <c r="Z1402" s="6">
        <f t="shared" si="440"/>
        <v>0</v>
      </c>
      <c r="AA1402" s="4">
        <f>SUM(P1402:$P$1480)+$Z$25</f>
        <v>635000</v>
      </c>
      <c r="AB1402" s="4">
        <f>SUM(V1402:$W$1480)</f>
        <v>42567.599999999991</v>
      </c>
      <c r="AC1402" s="4">
        <f t="shared" si="441"/>
        <v>80000</v>
      </c>
    </row>
    <row r="1403" spans="1:29" x14ac:dyDescent="0.15">
      <c r="A1403" s="22">
        <v>6</v>
      </c>
      <c r="B1403" s="1">
        <v>41061</v>
      </c>
      <c r="C1403" s="3">
        <v>114</v>
      </c>
      <c r="D1403">
        <v>115</v>
      </c>
      <c r="E1403">
        <v>113</v>
      </c>
      <c r="F1403">
        <v>113</v>
      </c>
      <c r="G1403">
        <v>43545700</v>
      </c>
      <c r="H1403" s="2">
        <f t="shared" si="424"/>
        <v>4920664100</v>
      </c>
      <c r="I1403">
        <f t="shared" si="425"/>
        <v>-2</v>
      </c>
      <c r="J1403" t="str">
        <f t="shared" si="426"/>
        <v/>
      </c>
      <c r="L1403">
        <f t="shared" si="427"/>
        <v>2</v>
      </c>
      <c r="M1403">
        <f t="shared" si="428"/>
        <v>2</v>
      </c>
      <c r="N1403">
        <f t="shared" si="429"/>
        <v>-2</v>
      </c>
      <c r="O1403" s="2">
        <f t="shared" si="423"/>
        <v>5000</v>
      </c>
      <c r="P1403" s="2">
        <f t="shared" si="430"/>
        <v>10000</v>
      </c>
      <c r="Q1403" s="2">
        <f t="shared" si="431"/>
        <v>575000</v>
      </c>
      <c r="R1403" s="2" t="str">
        <f t="shared" si="432"/>
        <v>uri</v>
      </c>
      <c r="S1403" s="2" t="str">
        <f t="shared" si="433"/>
        <v>kai</v>
      </c>
      <c r="T1403" s="2" t="str">
        <f t="shared" si="434"/>
        <v>uri</v>
      </c>
      <c r="U1403" s="2">
        <f t="shared" si="435"/>
        <v>575000</v>
      </c>
      <c r="V1403" s="2">
        <f t="shared" si="436"/>
        <v>1080</v>
      </c>
      <c r="W1403" s="2" t="str">
        <f t="shared" si="437"/>
        <v/>
      </c>
      <c r="X1403" s="2">
        <f t="shared" si="438"/>
        <v>92</v>
      </c>
      <c r="Y1403" s="6">
        <f t="shared" si="439"/>
        <v>565000</v>
      </c>
      <c r="Z1403" s="6">
        <f t="shared" si="440"/>
        <v>0</v>
      </c>
      <c r="AA1403" s="4">
        <f>SUM(P1403:$P$1480)+$Z$25</f>
        <v>645000</v>
      </c>
      <c r="AB1403" s="4">
        <f>SUM(V1403:$W$1480)</f>
        <v>41397.199999999997</v>
      </c>
      <c r="AC1403" s="4">
        <f t="shared" si="441"/>
        <v>80000</v>
      </c>
    </row>
    <row r="1404" spans="1:29" x14ac:dyDescent="0.15">
      <c r="A1404" s="22">
        <v>6</v>
      </c>
      <c r="B1404" s="1">
        <v>41060</v>
      </c>
      <c r="C1404" s="3">
        <v>115</v>
      </c>
      <c r="D1404">
        <v>115</v>
      </c>
      <c r="E1404">
        <v>113</v>
      </c>
      <c r="F1404">
        <v>115</v>
      </c>
      <c r="G1404">
        <v>117039200</v>
      </c>
      <c r="H1404" s="2">
        <f t="shared" si="424"/>
        <v>13459508000</v>
      </c>
      <c r="I1404">
        <f t="shared" si="425"/>
        <v>-1</v>
      </c>
      <c r="J1404" t="str">
        <f t="shared" si="426"/>
        <v>高値割、安値割</v>
      </c>
      <c r="L1404">
        <f t="shared" si="427"/>
        <v>-1</v>
      </c>
      <c r="M1404">
        <f t="shared" si="428"/>
        <v>-1</v>
      </c>
      <c r="N1404">
        <f t="shared" si="429"/>
        <v>-1</v>
      </c>
      <c r="O1404" s="2">
        <f t="shared" si="423"/>
        <v>5000</v>
      </c>
      <c r="P1404" s="2">
        <f t="shared" si="430"/>
        <v>-5000</v>
      </c>
      <c r="Q1404" s="2">
        <f t="shared" si="431"/>
        <v>580000</v>
      </c>
      <c r="R1404" s="2" t="str">
        <f t="shared" si="432"/>
        <v>kai</v>
      </c>
      <c r="S1404" s="2" t="str">
        <f t="shared" si="433"/>
        <v>kai</v>
      </c>
      <c r="T1404" s="2" t="str">
        <f t="shared" si="434"/>
        <v>kai</v>
      </c>
      <c r="U1404" s="2" t="str">
        <f t="shared" si="435"/>
        <v/>
      </c>
      <c r="V1404" s="2" t="str">
        <f t="shared" si="436"/>
        <v/>
      </c>
      <c r="W1404" s="2">
        <f t="shared" si="437"/>
        <v>46.4</v>
      </c>
      <c r="X1404" s="2" t="str">
        <f t="shared" si="438"/>
        <v/>
      </c>
      <c r="Y1404" s="6">
        <f t="shared" si="439"/>
        <v>575000</v>
      </c>
      <c r="Z1404" s="6">
        <f t="shared" si="440"/>
        <v>0</v>
      </c>
      <c r="AA1404" s="4">
        <f>SUM(P1404:$P$1480)+$Z$25</f>
        <v>635000</v>
      </c>
      <c r="AB1404" s="4">
        <f>SUM(V1404:$W$1480)</f>
        <v>40317.199999999997</v>
      </c>
      <c r="AC1404" s="4">
        <f t="shared" si="441"/>
        <v>60000</v>
      </c>
    </row>
    <row r="1405" spans="1:29" x14ac:dyDescent="0.15">
      <c r="A1405" s="22">
        <v>6</v>
      </c>
      <c r="B1405" s="1">
        <v>41059</v>
      </c>
      <c r="C1405" s="3">
        <v>117</v>
      </c>
      <c r="D1405">
        <v>118</v>
      </c>
      <c r="E1405">
        <v>115</v>
      </c>
      <c r="F1405">
        <v>116</v>
      </c>
      <c r="G1405">
        <v>62800500</v>
      </c>
      <c r="H1405" s="2">
        <f t="shared" si="424"/>
        <v>7284858000</v>
      </c>
      <c r="I1405">
        <f t="shared" si="425"/>
        <v>-2</v>
      </c>
      <c r="J1405" t="str">
        <f t="shared" si="426"/>
        <v/>
      </c>
      <c r="L1405">
        <f t="shared" si="427"/>
        <v>-2</v>
      </c>
      <c r="M1405">
        <f t="shared" si="428"/>
        <v>-2</v>
      </c>
      <c r="N1405">
        <f t="shared" si="429"/>
        <v>-2</v>
      </c>
      <c r="O1405" s="2">
        <f t="shared" si="423"/>
        <v>5000</v>
      </c>
      <c r="P1405" s="2">
        <f t="shared" si="430"/>
        <v>-10000</v>
      </c>
      <c r="Q1405" s="2">
        <f t="shared" si="431"/>
        <v>590000</v>
      </c>
      <c r="R1405" s="2" t="str">
        <f t="shared" si="432"/>
        <v>kai</v>
      </c>
      <c r="S1405" s="2" t="str">
        <f t="shared" si="433"/>
        <v>kai</v>
      </c>
      <c r="T1405" s="2" t="str">
        <f t="shared" si="434"/>
        <v>kai</v>
      </c>
      <c r="U1405" s="2" t="str">
        <f t="shared" si="435"/>
        <v/>
      </c>
      <c r="V1405" s="2" t="str">
        <f t="shared" si="436"/>
        <v/>
      </c>
      <c r="W1405" s="2">
        <f t="shared" si="437"/>
        <v>47.2</v>
      </c>
      <c r="X1405" s="2" t="str">
        <f t="shared" si="438"/>
        <v/>
      </c>
      <c r="Y1405" s="6">
        <f t="shared" si="439"/>
        <v>580000</v>
      </c>
      <c r="Z1405" s="6">
        <f t="shared" si="440"/>
        <v>0</v>
      </c>
      <c r="AA1405" s="4">
        <f>SUM(P1405:$P$1480)+$Z$25</f>
        <v>640000</v>
      </c>
      <c r="AB1405" s="4">
        <f>SUM(V1405:$W$1480)</f>
        <v>40270.799999999988</v>
      </c>
      <c r="AC1405" s="4">
        <f t="shared" si="441"/>
        <v>60000</v>
      </c>
    </row>
    <row r="1406" spans="1:29" x14ac:dyDescent="0.15">
      <c r="A1406" s="22">
        <v>6</v>
      </c>
      <c r="B1406" s="1">
        <v>41058</v>
      </c>
      <c r="C1406" s="3">
        <v>116</v>
      </c>
      <c r="D1406">
        <v>118</v>
      </c>
      <c r="E1406">
        <v>114</v>
      </c>
      <c r="F1406">
        <v>118</v>
      </c>
      <c r="G1406">
        <v>113531600</v>
      </c>
      <c r="H1406" s="2">
        <f t="shared" si="424"/>
        <v>13396728800</v>
      </c>
      <c r="I1406">
        <f t="shared" si="425"/>
        <v>2</v>
      </c>
      <c r="J1406" t="str">
        <f t="shared" si="426"/>
        <v/>
      </c>
      <c r="L1406">
        <f t="shared" si="427"/>
        <v>2</v>
      </c>
      <c r="M1406">
        <f t="shared" si="428"/>
        <v>2</v>
      </c>
      <c r="N1406">
        <f t="shared" si="429"/>
        <v>-2</v>
      </c>
      <c r="O1406" s="2">
        <f t="shared" si="423"/>
        <v>5000</v>
      </c>
      <c r="P1406" s="2">
        <f t="shared" si="430"/>
        <v>10000</v>
      </c>
      <c r="Q1406" s="2">
        <f t="shared" si="431"/>
        <v>580000</v>
      </c>
      <c r="R1406" s="2" t="str">
        <f t="shared" si="432"/>
        <v>kai</v>
      </c>
      <c r="S1406" s="2" t="str">
        <f t="shared" si="433"/>
        <v>uri</v>
      </c>
      <c r="T1406" s="2" t="str">
        <f t="shared" si="434"/>
        <v>kai</v>
      </c>
      <c r="U1406" s="2" t="str">
        <f t="shared" si="435"/>
        <v/>
      </c>
      <c r="V1406" s="2" t="str">
        <f t="shared" si="436"/>
        <v/>
      </c>
      <c r="W1406" s="2">
        <f t="shared" si="437"/>
        <v>46.4</v>
      </c>
      <c r="X1406" s="2" t="str">
        <f t="shared" si="438"/>
        <v/>
      </c>
      <c r="Y1406" s="6">
        <f t="shared" si="439"/>
        <v>590000</v>
      </c>
      <c r="Z1406" s="6">
        <f t="shared" si="440"/>
        <v>0</v>
      </c>
      <c r="AA1406" s="4">
        <f>SUM(P1406:$P$1480)+$Z$25</f>
        <v>650000</v>
      </c>
      <c r="AB1406" s="4">
        <f>SUM(V1406:$W$1480)</f>
        <v>40223.599999999991</v>
      </c>
      <c r="AC1406" s="4">
        <f t="shared" si="441"/>
        <v>60000</v>
      </c>
    </row>
    <row r="1407" spans="1:29" x14ac:dyDescent="0.15">
      <c r="A1407" s="22">
        <v>6</v>
      </c>
      <c r="B1407" s="1">
        <v>41057</v>
      </c>
      <c r="C1407" s="3">
        <v>116</v>
      </c>
      <c r="D1407">
        <v>117</v>
      </c>
      <c r="E1407">
        <v>115</v>
      </c>
      <c r="F1407">
        <v>116</v>
      </c>
      <c r="G1407">
        <v>44653800</v>
      </c>
      <c r="H1407" s="2">
        <f t="shared" si="424"/>
        <v>5179840800</v>
      </c>
      <c r="I1407">
        <f t="shared" si="425"/>
        <v>1</v>
      </c>
      <c r="J1407" t="str">
        <f t="shared" si="426"/>
        <v>高値超、安値超</v>
      </c>
      <c r="L1407">
        <f t="shared" si="427"/>
        <v>1</v>
      </c>
      <c r="M1407">
        <f t="shared" si="428"/>
        <v>1</v>
      </c>
      <c r="N1407">
        <f t="shared" si="429"/>
        <v>1</v>
      </c>
      <c r="O1407" s="2">
        <f t="shared" si="423"/>
        <v>5000</v>
      </c>
      <c r="P1407" s="2">
        <f t="shared" si="430"/>
        <v>5000</v>
      </c>
      <c r="Q1407" s="2">
        <f t="shared" si="431"/>
        <v>575000</v>
      </c>
      <c r="R1407" s="2" t="str">
        <f t="shared" si="432"/>
        <v>kai</v>
      </c>
      <c r="S1407" s="2" t="str">
        <f t="shared" si="433"/>
        <v>kai</v>
      </c>
      <c r="T1407" s="2" t="str">
        <f t="shared" si="434"/>
        <v>kai</v>
      </c>
      <c r="U1407" s="2" t="str">
        <f t="shared" si="435"/>
        <v/>
      </c>
      <c r="V1407" s="2" t="str">
        <f t="shared" si="436"/>
        <v/>
      </c>
      <c r="W1407" s="2">
        <f t="shared" si="437"/>
        <v>46</v>
      </c>
      <c r="X1407" s="2" t="str">
        <f t="shared" si="438"/>
        <v/>
      </c>
      <c r="Y1407" s="6">
        <f t="shared" si="439"/>
        <v>580000</v>
      </c>
      <c r="Z1407" s="6">
        <f t="shared" si="440"/>
        <v>0</v>
      </c>
      <c r="AA1407" s="4">
        <f>SUM(P1407:$P$1480)+$Z$25</f>
        <v>640000</v>
      </c>
      <c r="AB1407" s="4">
        <f>SUM(V1407:$W$1480)</f>
        <v>40177.19999999999</v>
      </c>
      <c r="AC1407" s="4">
        <f t="shared" si="441"/>
        <v>60000</v>
      </c>
    </row>
    <row r="1408" spans="1:29" x14ac:dyDescent="0.15">
      <c r="A1408" s="22">
        <v>6</v>
      </c>
      <c r="B1408" s="1">
        <v>41054</v>
      </c>
      <c r="C1408" s="3">
        <v>116</v>
      </c>
      <c r="D1408">
        <v>116</v>
      </c>
      <c r="E1408">
        <v>114</v>
      </c>
      <c r="F1408">
        <v>115</v>
      </c>
      <c r="G1408">
        <v>50488100</v>
      </c>
      <c r="H1408" s="2">
        <f t="shared" si="424"/>
        <v>5806131500</v>
      </c>
      <c r="I1408">
        <f t="shared" si="425"/>
        <v>-1</v>
      </c>
      <c r="J1408" t="str">
        <f t="shared" si="426"/>
        <v/>
      </c>
      <c r="L1408">
        <f t="shared" si="427"/>
        <v>-1</v>
      </c>
      <c r="M1408">
        <f t="shared" si="428"/>
        <v>-1</v>
      </c>
      <c r="N1408">
        <f t="shared" si="429"/>
        <v>-1</v>
      </c>
      <c r="O1408" s="2">
        <f t="shared" si="423"/>
        <v>5000</v>
      </c>
      <c r="P1408" s="2">
        <f t="shared" si="430"/>
        <v>-5000</v>
      </c>
      <c r="Q1408" s="2">
        <f t="shared" si="431"/>
        <v>580000</v>
      </c>
      <c r="R1408" s="2" t="str">
        <f t="shared" si="432"/>
        <v>kai</v>
      </c>
      <c r="S1408" s="2" t="str">
        <f t="shared" si="433"/>
        <v>kai</v>
      </c>
      <c r="T1408" s="2" t="str">
        <f t="shared" si="434"/>
        <v>kai</v>
      </c>
      <c r="U1408" s="2" t="str">
        <f t="shared" si="435"/>
        <v/>
      </c>
      <c r="V1408" s="2" t="str">
        <f t="shared" si="436"/>
        <v/>
      </c>
      <c r="W1408" s="2">
        <f t="shared" si="437"/>
        <v>46.4</v>
      </c>
      <c r="X1408" s="2" t="str">
        <f t="shared" si="438"/>
        <v/>
      </c>
      <c r="Y1408" s="6">
        <f t="shared" si="439"/>
        <v>575000</v>
      </c>
      <c r="Z1408" s="6">
        <f t="shared" si="440"/>
        <v>0</v>
      </c>
      <c r="AA1408" s="4">
        <f>SUM(P1408:$P$1480)+$Z$25</f>
        <v>635000</v>
      </c>
      <c r="AB1408" s="4">
        <f>SUM(V1408:$W$1480)</f>
        <v>40131.19999999999</v>
      </c>
      <c r="AC1408" s="4">
        <f t="shared" si="441"/>
        <v>60000</v>
      </c>
    </row>
    <row r="1409" spans="1:29" x14ac:dyDescent="0.15">
      <c r="A1409" s="22">
        <v>6</v>
      </c>
      <c r="B1409" s="1">
        <v>41053</v>
      </c>
      <c r="C1409" s="3">
        <v>115</v>
      </c>
      <c r="D1409">
        <v>117</v>
      </c>
      <c r="E1409">
        <v>114</v>
      </c>
      <c r="F1409">
        <v>116</v>
      </c>
      <c r="G1409">
        <v>94157200</v>
      </c>
      <c r="H1409" s="2">
        <f t="shared" si="424"/>
        <v>10922235200</v>
      </c>
      <c r="I1409">
        <f t="shared" si="425"/>
        <v>2</v>
      </c>
      <c r="J1409" t="str">
        <f t="shared" si="426"/>
        <v/>
      </c>
      <c r="L1409">
        <f t="shared" si="427"/>
        <v>2</v>
      </c>
      <c r="M1409">
        <f t="shared" si="428"/>
        <v>2</v>
      </c>
      <c r="N1409">
        <f t="shared" si="429"/>
        <v>2</v>
      </c>
      <c r="O1409" s="2">
        <f t="shared" si="423"/>
        <v>5000</v>
      </c>
      <c r="P1409" s="2">
        <f t="shared" si="430"/>
        <v>10000</v>
      </c>
      <c r="Q1409" s="2">
        <f t="shared" si="431"/>
        <v>570000</v>
      </c>
      <c r="R1409" s="2" t="str">
        <f t="shared" si="432"/>
        <v>kai</v>
      </c>
      <c r="S1409" s="2" t="str">
        <f t="shared" si="433"/>
        <v>kai</v>
      </c>
      <c r="T1409" s="2" t="str">
        <f t="shared" si="434"/>
        <v>kai</v>
      </c>
      <c r="U1409" s="2" t="str">
        <f t="shared" si="435"/>
        <v/>
      </c>
      <c r="V1409" s="2" t="str">
        <f t="shared" si="436"/>
        <v/>
      </c>
      <c r="W1409" s="2">
        <f t="shared" si="437"/>
        <v>45.6</v>
      </c>
      <c r="X1409" s="2" t="str">
        <f t="shared" si="438"/>
        <v/>
      </c>
      <c r="Y1409" s="6">
        <f t="shared" si="439"/>
        <v>580000</v>
      </c>
      <c r="Z1409" s="6">
        <f t="shared" si="440"/>
        <v>0</v>
      </c>
      <c r="AA1409" s="4">
        <f>SUM(P1409:$P$1480)+$Z$25</f>
        <v>640000</v>
      </c>
      <c r="AB1409" s="4">
        <f>SUM(V1409:$W$1480)</f>
        <v>40084.799999999988</v>
      </c>
      <c r="AC1409" s="4">
        <f t="shared" si="441"/>
        <v>60000</v>
      </c>
    </row>
    <row r="1410" spans="1:29" x14ac:dyDescent="0.15">
      <c r="A1410" s="22">
        <v>6</v>
      </c>
      <c r="B1410" s="1">
        <v>41052</v>
      </c>
      <c r="C1410" s="3">
        <v>116</v>
      </c>
      <c r="D1410">
        <v>117</v>
      </c>
      <c r="E1410">
        <v>114</v>
      </c>
      <c r="F1410">
        <v>114</v>
      </c>
      <c r="G1410">
        <v>117704000</v>
      </c>
      <c r="H1410" s="2">
        <f t="shared" si="424"/>
        <v>13418256000</v>
      </c>
      <c r="I1410">
        <f t="shared" si="425"/>
        <v>-3</v>
      </c>
      <c r="J1410" t="str">
        <f t="shared" si="426"/>
        <v/>
      </c>
      <c r="L1410">
        <f t="shared" si="427"/>
        <v>-3</v>
      </c>
      <c r="M1410">
        <f t="shared" si="428"/>
        <v>-3</v>
      </c>
      <c r="N1410">
        <f t="shared" si="429"/>
        <v>3</v>
      </c>
      <c r="O1410" s="2">
        <f t="shared" si="423"/>
        <v>5000</v>
      </c>
      <c r="P1410" s="2">
        <f t="shared" si="430"/>
        <v>-15000</v>
      </c>
      <c r="Q1410" s="2">
        <f t="shared" si="431"/>
        <v>585000</v>
      </c>
      <c r="R1410" s="2" t="str">
        <f t="shared" si="432"/>
        <v>kai</v>
      </c>
      <c r="S1410" s="2" t="str">
        <f t="shared" si="433"/>
        <v>uri</v>
      </c>
      <c r="T1410" s="2" t="str">
        <f t="shared" si="434"/>
        <v>kai</v>
      </c>
      <c r="U1410" s="2" t="str">
        <f t="shared" si="435"/>
        <v/>
      </c>
      <c r="V1410" s="2" t="str">
        <f t="shared" si="436"/>
        <v/>
      </c>
      <c r="W1410" s="2">
        <f t="shared" si="437"/>
        <v>46.8</v>
      </c>
      <c r="X1410" s="2" t="str">
        <f t="shared" si="438"/>
        <v/>
      </c>
      <c r="Y1410" s="6">
        <f t="shared" si="439"/>
        <v>570000</v>
      </c>
      <c r="Z1410" s="6">
        <f t="shared" si="440"/>
        <v>0</v>
      </c>
      <c r="AA1410" s="4">
        <f>SUM(P1410:$P$1480)+$Z$25</f>
        <v>630000</v>
      </c>
      <c r="AB1410" s="4">
        <f>SUM(V1410:$W$1480)</f>
        <v>40039.19999999999</v>
      </c>
      <c r="AC1410" s="4">
        <f t="shared" si="441"/>
        <v>60000</v>
      </c>
    </row>
    <row r="1411" spans="1:29" x14ac:dyDescent="0.15">
      <c r="A1411" s="22">
        <v>6</v>
      </c>
      <c r="B1411" s="1">
        <v>41051</v>
      </c>
      <c r="C1411" s="3">
        <v>116</v>
      </c>
      <c r="D1411">
        <v>117</v>
      </c>
      <c r="E1411">
        <v>115</v>
      </c>
      <c r="F1411">
        <v>117</v>
      </c>
      <c r="G1411">
        <v>70776700</v>
      </c>
      <c r="H1411" s="2">
        <f t="shared" si="424"/>
        <v>8280873900</v>
      </c>
      <c r="I1411">
        <f t="shared" si="425"/>
        <v>3</v>
      </c>
      <c r="J1411" t="str">
        <f t="shared" si="426"/>
        <v>高値超、安値超</v>
      </c>
      <c r="L1411">
        <f t="shared" si="427"/>
        <v>3</v>
      </c>
      <c r="M1411">
        <f t="shared" si="428"/>
        <v>3</v>
      </c>
      <c r="N1411">
        <f t="shared" si="429"/>
        <v>3</v>
      </c>
      <c r="O1411" s="2">
        <f t="shared" si="423"/>
        <v>5000</v>
      </c>
      <c r="P1411" s="2">
        <f t="shared" si="430"/>
        <v>15000</v>
      </c>
      <c r="Q1411" s="2">
        <f t="shared" si="431"/>
        <v>570000</v>
      </c>
      <c r="R1411" s="2" t="str">
        <f t="shared" si="432"/>
        <v>kai</v>
      </c>
      <c r="S1411" s="2" t="str">
        <f t="shared" si="433"/>
        <v>kai</v>
      </c>
      <c r="T1411" s="2" t="str">
        <f t="shared" si="434"/>
        <v>kai</v>
      </c>
      <c r="U1411" s="2">
        <f t="shared" si="435"/>
        <v>570000</v>
      </c>
      <c r="V1411" s="2">
        <f t="shared" si="436"/>
        <v>1080</v>
      </c>
      <c r="W1411" s="2">
        <f t="shared" si="437"/>
        <v>91.2</v>
      </c>
      <c r="X1411" s="2" t="str">
        <f t="shared" si="438"/>
        <v/>
      </c>
      <c r="Y1411" s="6">
        <f t="shared" si="439"/>
        <v>585000</v>
      </c>
      <c r="Z1411" s="6">
        <f t="shared" si="440"/>
        <v>0</v>
      </c>
      <c r="AA1411" s="4">
        <f>SUM(P1411:$P$1480)+$Z$25</f>
        <v>645000</v>
      </c>
      <c r="AB1411" s="4">
        <f>SUM(V1411:$W$1480)</f>
        <v>39992.399999999994</v>
      </c>
      <c r="AC1411" s="4">
        <f t="shared" si="441"/>
        <v>60000</v>
      </c>
    </row>
    <row r="1412" spans="1:29" x14ac:dyDescent="0.15">
      <c r="A1412" s="22">
        <v>6</v>
      </c>
      <c r="B1412" s="1">
        <v>41050</v>
      </c>
      <c r="C1412" s="3">
        <v>115</v>
      </c>
      <c r="D1412">
        <v>116</v>
      </c>
      <c r="E1412">
        <v>114</v>
      </c>
      <c r="F1412">
        <v>114</v>
      </c>
      <c r="G1412">
        <v>94422200</v>
      </c>
      <c r="H1412" s="2">
        <f t="shared" si="424"/>
        <v>10764130800</v>
      </c>
      <c r="I1412">
        <f t="shared" si="425"/>
        <v>-1</v>
      </c>
      <c r="J1412" t="str">
        <f t="shared" si="426"/>
        <v/>
      </c>
      <c r="L1412">
        <f t="shared" si="427"/>
        <v>1</v>
      </c>
      <c r="M1412">
        <f t="shared" si="428"/>
        <v>1</v>
      </c>
      <c r="N1412">
        <f t="shared" si="429"/>
        <v>-1</v>
      </c>
      <c r="O1412" s="2">
        <f t="shared" si="423"/>
        <v>5000</v>
      </c>
      <c r="P1412" s="2">
        <f t="shared" si="430"/>
        <v>5000</v>
      </c>
      <c r="Q1412" s="2">
        <f t="shared" si="431"/>
        <v>575000</v>
      </c>
      <c r="R1412" s="2" t="str">
        <f t="shared" si="432"/>
        <v>uri</v>
      </c>
      <c r="S1412" s="2" t="str">
        <f t="shared" si="433"/>
        <v>kai</v>
      </c>
      <c r="T1412" s="2" t="str">
        <f t="shared" si="434"/>
        <v>uri</v>
      </c>
      <c r="U1412" s="2">
        <f t="shared" si="435"/>
        <v>575000</v>
      </c>
      <c r="V1412" s="2">
        <f t="shared" si="436"/>
        <v>1080</v>
      </c>
      <c r="W1412" s="2" t="str">
        <f t="shared" si="437"/>
        <v/>
      </c>
      <c r="X1412" s="2">
        <f t="shared" si="438"/>
        <v>92</v>
      </c>
      <c r="Y1412" s="6">
        <f t="shared" si="439"/>
        <v>570000</v>
      </c>
      <c r="Z1412" s="6">
        <f t="shared" si="440"/>
        <v>0</v>
      </c>
      <c r="AA1412" s="4">
        <f>SUM(P1412:$P$1480)+$Z$25</f>
        <v>630000</v>
      </c>
      <c r="AB1412" s="4">
        <f>SUM(V1412:$W$1480)</f>
        <v>38821.199999999983</v>
      </c>
      <c r="AC1412" s="4">
        <f t="shared" si="441"/>
        <v>60000</v>
      </c>
    </row>
    <row r="1413" spans="1:29" x14ac:dyDescent="0.15">
      <c r="A1413" s="22">
        <v>6</v>
      </c>
      <c r="B1413" s="1">
        <v>41047</v>
      </c>
      <c r="C1413" s="3">
        <v>116</v>
      </c>
      <c r="D1413">
        <v>116</v>
      </c>
      <c r="E1413">
        <v>114</v>
      </c>
      <c r="F1413">
        <v>115</v>
      </c>
      <c r="G1413">
        <v>79153700</v>
      </c>
      <c r="H1413" s="2">
        <f t="shared" si="424"/>
        <v>9102675500</v>
      </c>
      <c r="I1413">
        <f t="shared" si="425"/>
        <v>-4</v>
      </c>
      <c r="J1413" t="str">
        <f t="shared" si="426"/>
        <v>高値割、安値割</v>
      </c>
      <c r="L1413">
        <f t="shared" si="427"/>
        <v>-4</v>
      </c>
      <c r="M1413">
        <f t="shared" si="428"/>
        <v>-4</v>
      </c>
      <c r="N1413">
        <f t="shared" si="429"/>
        <v>-4</v>
      </c>
      <c r="O1413" s="2">
        <f t="shared" si="423"/>
        <v>5000</v>
      </c>
      <c r="P1413" s="2">
        <f t="shared" si="430"/>
        <v>-20000</v>
      </c>
      <c r="Q1413" s="2">
        <f t="shared" si="431"/>
        <v>595000</v>
      </c>
      <c r="R1413" s="2" t="str">
        <f t="shared" si="432"/>
        <v>kai</v>
      </c>
      <c r="S1413" s="2" t="str">
        <f t="shared" si="433"/>
        <v>kai</v>
      </c>
      <c r="T1413" s="2" t="str">
        <f t="shared" si="434"/>
        <v>kai</v>
      </c>
      <c r="U1413" s="2" t="str">
        <f t="shared" si="435"/>
        <v/>
      </c>
      <c r="V1413" s="2" t="str">
        <f t="shared" si="436"/>
        <v/>
      </c>
      <c r="W1413" s="2">
        <f t="shared" si="437"/>
        <v>47.6</v>
      </c>
      <c r="X1413" s="2" t="str">
        <f t="shared" si="438"/>
        <v/>
      </c>
      <c r="Y1413" s="6">
        <f t="shared" si="439"/>
        <v>575000</v>
      </c>
      <c r="Z1413" s="6">
        <f t="shared" si="440"/>
        <v>0</v>
      </c>
      <c r="AA1413" s="4">
        <f>SUM(P1413:$P$1480)+$Z$25</f>
        <v>625000</v>
      </c>
      <c r="AB1413" s="4">
        <f>SUM(V1413:$W$1480)</f>
        <v>37741.19999999999</v>
      </c>
      <c r="AC1413" s="4">
        <f t="shared" si="441"/>
        <v>50000</v>
      </c>
    </row>
    <row r="1414" spans="1:29" x14ac:dyDescent="0.15">
      <c r="A1414" s="22">
        <v>6</v>
      </c>
      <c r="B1414" s="1">
        <v>41046</v>
      </c>
      <c r="C1414" s="3">
        <v>115</v>
      </c>
      <c r="D1414">
        <v>119</v>
      </c>
      <c r="E1414">
        <v>115</v>
      </c>
      <c r="F1414">
        <v>119</v>
      </c>
      <c r="G1414">
        <v>119287800</v>
      </c>
      <c r="H1414" s="2">
        <f t="shared" si="424"/>
        <v>14195248200</v>
      </c>
      <c r="I1414">
        <f t="shared" si="425"/>
        <v>3</v>
      </c>
      <c r="J1414" t="str">
        <f t="shared" si="426"/>
        <v/>
      </c>
      <c r="L1414">
        <f t="shared" si="427"/>
        <v>3</v>
      </c>
      <c r="M1414">
        <f t="shared" si="428"/>
        <v>3</v>
      </c>
      <c r="N1414">
        <f t="shared" si="429"/>
        <v>-3</v>
      </c>
      <c r="O1414" s="2">
        <f t="shared" si="423"/>
        <v>5000</v>
      </c>
      <c r="P1414" s="2">
        <f t="shared" si="430"/>
        <v>15000</v>
      </c>
      <c r="Q1414" s="2">
        <f t="shared" si="431"/>
        <v>580000</v>
      </c>
      <c r="R1414" s="2" t="str">
        <f t="shared" si="432"/>
        <v>kai</v>
      </c>
      <c r="S1414" s="2" t="str">
        <f t="shared" si="433"/>
        <v>uri</v>
      </c>
      <c r="T1414" s="2" t="str">
        <f t="shared" si="434"/>
        <v>kai</v>
      </c>
      <c r="U1414" s="2">
        <f t="shared" si="435"/>
        <v>580000</v>
      </c>
      <c r="V1414" s="2">
        <f t="shared" si="436"/>
        <v>1080</v>
      </c>
      <c r="W1414" s="2">
        <f t="shared" si="437"/>
        <v>92.8</v>
      </c>
      <c r="X1414" s="2" t="str">
        <f t="shared" si="438"/>
        <v/>
      </c>
      <c r="Y1414" s="6">
        <f t="shared" si="439"/>
        <v>595000</v>
      </c>
      <c r="Z1414" s="6">
        <f t="shared" si="440"/>
        <v>0</v>
      </c>
      <c r="AA1414" s="4">
        <f>SUM(P1414:$P$1480)+$Z$25</f>
        <v>645000</v>
      </c>
      <c r="AB1414" s="4">
        <f>SUM(V1414:$W$1480)</f>
        <v>37693.599999999984</v>
      </c>
      <c r="AC1414" s="4">
        <f t="shared" si="441"/>
        <v>50000</v>
      </c>
    </row>
    <row r="1415" spans="1:29" x14ac:dyDescent="0.15">
      <c r="A1415" s="22">
        <v>6</v>
      </c>
      <c r="B1415" s="1">
        <v>41045</v>
      </c>
      <c r="C1415" s="3">
        <v>115</v>
      </c>
      <c r="D1415">
        <v>117</v>
      </c>
      <c r="E1415">
        <v>115</v>
      </c>
      <c r="F1415">
        <v>116</v>
      </c>
      <c r="G1415">
        <v>88815600</v>
      </c>
      <c r="H1415" s="2">
        <f t="shared" si="424"/>
        <v>10302609600</v>
      </c>
      <c r="I1415">
        <f t="shared" si="425"/>
        <v>2</v>
      </c>
      <c r="J1415" t="str">
        <f t="shared" si="426"/>
        <v>高値超、安値超</v>
      </c>
      <c r="L1415">
        <f t="shared" si="427"/>
        <v>-2</v>
      </c>
      <c r="M1415">
        <f t="shared" si="428"/>
        <v>-2</v>
      </c>
      <c r="N1415">
        <f t="shared" si="429"/>
        <v>2</v>
      </c>
      <c r="O1415" s="2">
        <f t="shared" si="423"/>
        <v>5000</v>
      </c>
      <c r="P1415" s="2">
        <f t="shared" si="430"/>
        <v>-10000</v>
      </c>
      <c r="Q1415" s="2">
        <f t="shared" si="431"/>
        <v>570000</v>
      </c>
      <c r="R1415" s="2" t="str">
        <f t="shared" si="432"/>
        <v>uri</v>
      </c>
      <c r="S1415" s="2" t="str">
        <f t="shared" si="433"/>
        <v>kai</v>
      </c>
      <c r="T1415" s="2" t="str">
        <f t="shared" si="434"/>
        <v>uri</v>
      </c>
      <c r="U1415" s="2">
        <f t="shared" si="435"/>
        <v>570000</v>
      </c>
      <c r="V1415" s="2">
        <f t="shared" si="436"/>
        <v>1080</v>
      </c>
      <c r="W1415" s="2" t="str">
        <f t="shared" si="437"/>
        <v/>
      </c>
      <c r="X1415" s="2">
        <f t="shared" si="438"/>
        <v>91.2</v>
      </c>
      <c r="Y1415" s="6">
        <f t="shared" si="439"/>
        <v>580000</v>
      </c>
      <c r="Z1415" s="6">
        <f t="shared" si="440"/>
        <v>0</v>
      </c>
      <c r="AA1415" s="4">
        <f>SUM(P1415:$P$1480)+$Z$25</f>
        <v>630000</v>
      </c>
      <c r="AB1415" s="4">
        <f>SUM(V1415:$W$1480)</f>
        <v>36520.799999999981</v>
      </c>
      <c r="AC1415" s="4">
        <f t="shared" si="441"/>
        <v>50000</v>
      </c>
    </row>
    <row r="1416" spans="1:29" x14ac:dyDescent="0.15">
      <c r="A1416" s="22">
        <v>6</v>
      </c>
      <c r="B1416" s="1">
        <v>41044</v>
      </c>
      <c r="C1416" s="3">
        <v>113</v>
      </c>
      <c r="D1416">
        <v>115</v>
      </c>
      <c r="E1416">
        <v>112</v>
      </c>
      <c r="F1416">
        <v>114</v>
      </c>
      <c r="G1416">
        <v>71515900</v>
      </c>
      <c r="H1416" s="2">
        <f t="shared" si="424"/>
        <v>8152812600</v>
      </c>
      <c r="I1416">
        <f t="shared" si="425"/>
        <v>-1</v>
      </c>
      <c r="J1416" t="str">
        <f t="shared" si="426"/>
        <v>高値割、安値割</v>
      </c>
      <c r="L1416">
        <f t="shared" si="427"/>
        <v>-1</v>
      </c>
      <c r="M1416">
        <f t="shared" si="428"/>
        <v>-1</v>
      </c>
      <c r="N1416">
        <f t="shared" si="429"/>
        <v>-1</v>
      </c>
      <c r="O1416" s="2">
        <f t="shared" si="423"/>
        <v>5000</v>
      </c>
      <c r="P1416" s="2">
        <f t="shared" si="430"/>
        <v>-5000</v>
      </c>
      <c r="Q1416" s="2">
        <f t="shared" si="431"/>
        <v>575000</v>
      </c>
      <c r="R1416" s="2" t="str">
        <f t="shared" si="432"/>
        <v>kai</v>
      </c>
      <c r="S1416" s="2" t="str">
        <f t="shared" si="433"/>
        <v>kai</v>
      </c>
      <c r="T1416" s="2" t="str">
        <f t="shared" si="434"/>
        <v>kai</v>
      </c>
      <c r="U1416" s="2" t="str">
        <f t="shared" si="435"/>
        <v/>
      </c>
      <c r="V1416" s="2" t="str">
        <f t="shared" si="436"/>
        <v/>
      </c>
      <c r="W1416" s="2">
        <f t="shared" si="437"/>
        <v>46</v>
      </c>
      <c r="X1416" s="2" t="str">
        <f t="shared" si="438"/>
        <v/>
      </c>
      <c r="Y1416" s="6">
        <f t="shared" si="439"/>
        <v>570000</v>
      </c>
      <c r="Z1416" s="6">
        <f t="shared" si="440"/>
        <v>0</v>
      </c>
      <c r="AA1416" s="4">
        <f>SUM(P1416:$P$1480)+$Z$25</f>
        <v>640000</v>
      </c>
      <c r="AB1416" s="4">
        <f>SUM(V1416:$W$1480)</f>
        <v>35440.799999999981</v>
      </c>
      <c r="AC1416" s="4">
        <f t="shared" si="441"/>
        <v>70000</v>
      </c>
    </row>
    <row r="1417" spans="1:29" x14ac:dyDescent="0.15">
      <c r="A1417" s="22">
        <v>6</v>
      </c>
      <c r="B1417" s="1">
        <v>41043</v>
      </c>
      <c r="C1417" s="3">
        <v>115</v>
      </c>
      <c r="D1417">
        <v>117</v>
      </c>
      <c r="E1417">
        <v>115</v>
      </c>
      <c r="F1417">
        <v>115</v>
      </c>
      <c r="G1417">
        <v>49677300</v>
      </c>
      <c r="H1417" s="2">
        <f t="shared" si="424"/>
        <v>5712889500</v>
      </c>
      <c r="I1417">
        <f t="shared" si="425"/>
        <v>0</v>
      </c>
      <c r="J1417" t="str">
        <f t="shared" si="426"/>
        <v/>
      </c>
      <c r="L1417">
        <f t="shared" si="427"/>
        <v>0</v>
      </c>
      <c r="M1417">
        <f t="shared" si="428"/>
        <v>0</v>
      </c>
      <c r="N1417">
        <f t="shared" si="429"/>
        <v>0</v>
      </c>
      <c r="O1417" s="2">
        <f t="shared" si="423"/>
        <v>5000</v>
      </c>
      <c r="P1417" s="2">
        <f t="shared" si="430"/>
        <v>0</v>
      </c>
      <c r="Q1417" s="2">
        <f t="shared" si="431"/>
        <v>575000</v>
      </c>
      <c r="R1417" s="2" t="str">
        <f t="shared" si="432"/>
        <v>kai</v>
      </c>
      <c r="S1417" s="2" t="str">
        <f t="shared" si="433"/>
        <v>kai</v>
      </c>
      <c r="T1417" s="2" t="str">
        <f t="shared" si="434"/>
        <v>kai</v>
      </c>
      <c r="U1417" s="2">
        <f t="shared" si="435"/>
        <v>575000</v>
      </c>
      <c r="V1417" s="2">
        <f t="shared" si="436"/>
        <v>1080</v>
      </c>
      <c r="W1417" s="2">
        <f t="shared" si="437"/>
        <v>92</v>
      </c>
      <c r="X1417" s="2" t="str">
        <f t="shared" si="438"/>
        <v/>
      </c>
      <c r="Y1417" s="6">
        <f t="shared" si="439"/>
        <v>575000</v>
      </c>
      <c r="Z1417" s="6">
        <f t="shared" si="440"/>
        <v>0</v>
      </c>
      <c r="AA1417" s="4">
        <f>SUM(P1417:$P$1480)+$Z$25</f>
        <v>645000</v>
      </c>
      <c r="AB1417" s="4">
        <f>SUM(V1417:$W$1480)</f>
        <v>35394.799999999981</v>
      </c>
      <c r="AC1417" s="4">
        <f t="shared" si="441"/>
        <v>70000</v>
      </c>
    </row>
    <row r="1418" spans="1:29" x14ac:dyDescent="0.15">
      <c r="A1418" s="22">
        <v>6</v>
      </c>
      <c r="B1418" s="1">
        <v>41040</v>
      </c>
      <c r="C1418" s="3">
        <v>118</v>
      </c>
      <c r="D1418">
        <v>119</v>
      </c>
      <c r="E1418">
        <v>115</v>
      </c>
      <c r="F1418">
        <v>115</v>
      </c>
      <c r="G1418">
        <v>86709800</v>
      </c>
      <c r="H1418" s="2">
        <f t="shared" si="424"/>
        <v>9971627000</v>
      </c>
      <c r="I1418">
        <f t="shared" si="425"/>
        <v>-3</v>
      </c>
      <c r="J1418" t="str">
        <f t="shared" si="426"/>
        <v/>
      </c>
      <c r="L1418">
        <f t="shared" si="427"/>
        <v>3</v>
      </c>
      <c r="M1418">
        <f t="shared" si="428"/>
        <v>3</v>
      </c>
      <c r="N1418">
        <f t="shared" si="429"/>
        <v>-3</v>
      </c>
      <c r="O1418" s="2">
        <f t="shared" si="423"/>
        <v>5000</v>
      </c>
      <c r="P1418" s="2">
        <f t="shared" si="430"/>
        <v>15000</v>
      </c>
      <c r="Q1418" s="2">
        <f t="shared" si="431"/>
        <v>590000</v>
      </c>
      <c r="R1418" s="2" t="str">
        <f t="shared" si="432"/>
        <v>uri</v>
      </c>
      <c r="S1418" s="2" t="str">
        <f t="shared" si="433"/>
        <v>kai</v>
      </c>
      <c r="T1418" s="2" t="str">
        <f t="shared" si="434"/>
        <v>uri</v>
      </c>
      <c r="U1418" s="2" t="str">
        <f t="shared" si="435"/>
        <v/>
      </c>
      <c r="V1418" s="2" t="str">
        <f t="shared" si="436"/>
        <v/>
      </c>
      <c r="W1418" s="2" t="str">
        <f t="shared" si="437"/>
        <v/>
      </c>
      <c r="X1418" s="2">
        <f t="shared" si="438"/>
        <v>47.2</v>
      </c>
      <c r="Y1418" s="6">
        <f t="shared" si="439"/>
        <v>575000</v>
      </c>
      <c r="Z1418" s="6">
        <f t="shared" si="440"/>
        <v>0</v>
      </c>
      <c r="AA1418" s="4">
        <f>SUM(P1418:$P$1480)+$Z$25</f>
        <v>645000</v>
      </c>
      <c r="AB1418" s="4">
        <f>SUM(V1418:$W$1480)</f>
        <v>34222.799999999996</v>
      </c>
      <c r="AC1418" s="4">
        <f t="shared" si="441"/>
        <v>70000</v>
      </c>
    </row>
    <row r="1419" spans="1:29" x14ac:dyDescent="0.15">
      <c r="A1419" s="22">
        <v>6</v>
      </c>
      <c r="B1419" s="1">
        <v>41039</v>
      </c>
      <c r="C1419" s="3">
        <v>117</v>
      </c>
      <c r="D1419">
        <v>119</v>
      </c>
      <c r="E1419">
        <v>117</v>
      </c>
      <c r="F1419">
        <v>118</v>
      </c>
      <c r="G1419">
        <v>77306800</v>
      </c>
      <c r="H1419" s="2">
        <f t="shared" si="424"/>
        <v>9122202400</v>
      </c>
      <c r="I1419">
        <f t="shared" si="425"/>
        <v>0</v>
      </c>
      <c r="J1419" t="str">
        <f t="shared" si="426"/>
        <v>高値割、安値割</v>
      </c>
      <c r="L1419">
        <f t="shared" si="427"/>
        <v>0</v>
      </c>
      <c r="M1419">
        <f t="shared" si="428"/>
        <v>0</v>
      </c>
      <c r="N1419">
        <f t="shared" si="429"/>
        <v>0</v>
      </c>
      <c r="O1419" s="2">
        <f t="shared" si="423"/>
        <v>5000</v>
      </c>
      <c r="P1419" s="2">
        <f t="shared" si="430"/>
        <v>0</v>
      </c>
      <c r="Q1419" s="2">
        <f t="shared" si="431"/>
        <v>590000</v>
      </c>
      <c r="R1419" s="2" t="str">
        <f t="shared" si="432"/>
        <v>uri</v>
      </c>
      <c r="S1419" s="2" t="str">
        <f t="shared" si="433"/>
        <v>kai</v>
      </c>
      <c r="T1419" s="2" t="str">
        <f t="shared" si="434"/>
        <v>uri</v>
      </c>
      <c r="U1419" s="2">
        <f t="shared" si="435"/>
        <v>590000</v>
      </c>
      <c r="V1419" s="2">
        <f t="shared" si="436"/>
        <v>1080</v>
      </c>
      <c r="W1419" s="2" t="str">
        <f t="shared" si="437"/>
        <v/>
      </c>
      <c r="X1419" s="2">
        <f t="shared" si="438"/>
        <v>94.4</v>
      </c>
      <c r="Y1419" s="6">
        <f t="shared" si="439"/>
        <v>590000</v>
      </c>
      <c r="Z1419" s="6">
        <f t="shared" si="440"/>
        <v>0</v>
      </c>
      <c r="AA1419" s="4">
        <f>SUM(P1419:$P$1480)+$Z$25</f>
        <v>630000</v>
      </c>
      <c r="AB1419" s="4">
        <f>SUM(V1419:$W$1480)</f>
        <v>34222.799999999996</v>
      </c>
      <c r="AC1419" s="4">
        <f t="shared" si="441"/>
        <v>40000</v>
      </c>
    </row>
    <row r="1420" spans="1:29" x14ac:dyDescent="0.15">
      <c r="A1420" s="22">
        <v>6</v>
      </c>
      <c r="B1420" s="1">
        <v>41038</v>
      </c>
      <c r="C1420" s="3">
        <v>119</v>
      </c>
      <c r="D1420">
        <v>120</v>
      </c>
      <c r="E1420">
        <v>118</v>
      </c>
      <c r="F1420">
        <v>118</v>
      </c>
      <c r="G1420">
        <v>50022700</v>
      </c>
      <c r="H1420" s="2">
        <f t="shared" si="424"/>
        <v>5902678600</v>
      </c>
      <c r="I1420">
        <f t="shared" si="425"/>
        <v>-2</v>
      </c>
      <c r="J1420" t="str">
        <f t="shared" si="426"/>
        <v>高値割、安値割</v>
      </c>
      <c r="L1420">
        <f t="shared" si="427"/>
        <v>-2</v>
      </c>
      <c r="M1420">
        <f t="shared" si="428"/>
        <v>-2</v>
      </c>
      <c r="N1420">
        <f t="shared" si="429"/>
        <v>-2</v>
      </c>
      <c r="O1420" s="2">
        <f t="shared" si="423"/>
        <v>5000</v>
      </c>
      <c r="P1420" s="2">
        <f t="shared" si="430"/>
        <v>-10000</v>
      </c>
      <c r="Q1420" s="2">
        <f t="shared" si="431"/>
        <v>600000</v>
      </c>
      <c r="R1420" s="2" t="str">
        <f t="shared" si="432"/>
        <v>kai</v>
      </c>
      <c r="S1420" s="2" t="str">
        <f t="shared" si="433"/>
        <v>kai</v>
      </c>
      <c r="T1420" s="2" t="str">
        <f t="shared" si="434"/>
        <v>kai</v>
      </c>
      <c r="U1420" s="2">
        <f t="shared" si="435"/>
        <v>600000</v>
      </c>
      <c r="V1420" s="2">
        <f t="shared" si="436"/>
        <v>1080</v>
      </c>
      <c r="W1420" s="2">
        <f t="shared" si="437"/>
        <v>96</v>
      </c>
      <c r="X1420" s="2" t="str">
        <f t="shared" si="438"/>
        <v/>
      </c>
      <c r="Y1420" s="6">
        <f t="shared" si="439"/>
        <v>590000</v>
      </c>
      <c r="Z1420" s="6">
        <f t="shared" si="440"/>
        <v>0</v>
      </c>
      <c r="AA1420" s="4">
        <f>SUM(P1420:$P$1480)+$Z$25</f>
        <v>630000</v>
      </c>
      <c r="AB1420" s="4">
        <f>SUM(V1420:$W$1480)</f>
        <v>33142.799999999996</v>
      </c>
      <c r="AC1420" s="4">
        <f t="shared" si="441"/>
        <v>40000</v>
      </c>
    </row>
    <row r="1421" spans="1:29" x14ac:dyDescent="0.15">
      <c r="A1421" s="22">
        <v>6</v>
      </c>
      <c r="B1421" s="1">
        <v>41037</v>
      </c>
      <c r="C1421" s="3">
        <v>120</v>
      </c>
      <c r="D1421">
        <v>121</v>
      </c>
      <c r="E1421">
        <v>119</v>
      </c>
      <c r="F1421">
        <v>120</v>
      </c>
      <c r="G1421">
        <v>56529200</v>
      </c>
      <c r="H1421" s="2">
        <f t="shared" si="424"/>
        <v>6783504000</v>
      </c>
      <c r="I1421">
        <f t="shared" si="425"/>
        <v>0</v>
      </c>
      <c r="J1421" t="str">
        <f t="shared" si="426"/>
        <v/>
      </c>
      <c r="L1421">
        <f t="shared" si="427"/>
        <v>0</v>
      </c>
      <c r="M1421">
        <f t="shared" si="428"/>
        <v>0</v>
      </c>
      <c r="N1421">
        <f t="shared" si="429"/>
        <v>0</v>
      </c>
      <c r="O1421" s="2">
        <f t="shared" si="423"/>
        <v>5000</v>
      </c>
      <c r="P1421" s="2">
        <f t="shared" si="430"/>
        <v>0</v>
      </c>
      <c r="Q1421" s="2">
        <f t="shared" si="431"/>
        <v>600000</v>
      </c>
      <c r="R1421" s="2" t="str">
        <f t="shared" si="432"/>
        <v>uri</v>
      </c>
      <c r="S1421" s="2" t="str">
        <f t="shared" si="433"/>
        <v>kai</v>
      </c>
      <c r="T1421" s="2" t="str">
        <f t="shared" si="434"/>
        <v>uri</v>
      </c>
      <c r="U1421" s="2" t="str">
        <f t="shared" si="435"/>
        <v/>
      </c>
      <c r="V1421" s="2" t="str">
        <f t="shared" si="436"/>
        <v/>
      </c>
      <c r="W1421" s="2" t="str">
        <f t="shared" si="437"/>
        <v/>
      </c>
      <c r="X1421" s="2">
        <f t="shared" si="438"/>
        <v>48</v>
      </c>
      <c r="Y1421" s="6">
        <f t="shared" si="439"/>
        <v>600000</v>
      </c>
      <c r="Z1421" s="6">
        <f t="shared" si="440"/>
        <v>0</v>
      </c>
      <c r="AA1421" s="4">
        <f>SUM(P1421:$P$1480)+$Z$25</f>
        <v>640000</v>
      </c>
      <c r="AB1421" s="4">
        <f>SUM(V1421:$W$1480)</f>
        <v>31966.799999999996</v>
      </c>
      <c r="AC1421" s="4">
        <f t="shared" si="441"/>
        <v>40000</v>
      </c>
    </row>
    <row r="1422" spans="1:29" x14ac:dyDescent="0.15">
      <c r="A1422" s="22">
        <v>6</v>
      </c>
      <c r="B1422" s="1">
        <v>41036</v>
      </c>
      <c r="C1422" s="3">
        <v>121</v>
      </c>
      <c r="D1422">
        <v>122</v>
      </c>
      <c r="E1422">
        <v>118</v>
      </c>
      <c r="F1422">
        <v>120</v>
      </c>
      <c r="G1422">
        <v>125103500</v>
      </c>
      <c r="H1422" s="2">
        <f t="shared" si="424"/>
        <v>15012420000</v>
      </c>
      <c r="I1422">
        <f t="shared" si="425"/>
        <v>-4</v>
      </c>
      <c r="J1422" t="str">
        <f t="shared" si="426"/>
        <v>高値割、安値割</v>
      </c>
      <c r="L1422">
        <f t="shared" si="427"/>
        <v>4</v>
      </c>
      <c r="M1422">
        <f t="shared" si="428"/>
        <v>4</v>
      </c>
      <c r="N1422">
        <f t="shared" si="429"/>
        <v>-4</v>
      </c>
      <c r="O1422" s="2">
        <f t="shared" si="423"/>
        <v>5000</v>
      </c>
      <c r="P1422" s="2">
        <f t="shared" si="430"/>
        <v>20000</v>
      </c>
      <c r="Q1422" s="2">
        <f t="shared" si="431"/>
        <v>620000</v>
      </c>
      <c r="R1422" s="2" t="str">
        <f t="shared" si="432"/>
        <v>uri</v>
      </c>
      <c r="S1422" s="2" t="str">
        <f t="shared" si="433"/>
        <v>kai</v>
      </c>
      <c r="T1422" s="2" t="str">
        <f t="shared" si="434"/>
        <v>uri</v>
      </c>
      <c r="U1422" s="2" t="str">
        <f t="shared" si="435"/>
        <v/>
      </c>
      <c r="V1422" s="2" t="str">
        <f t="shared" si="436"/>
        <v/>
      </c>
      <c r="W1422" s="2" t="str">
        <f t="shared" si="437"/>
        <v/>
      </c>
      <c r="X1422" s="2">
        <f t="shared" si="438"/>
        <v>49.6</v>
      </c>
      <c r="Y1422" s="6">
        <f t="shared" si="439"/>
        <v>600000</v>
      </c>
      <c r="Z1422" s="6">
        <f t="shared" si="440"/>
        <v>0</v>
      </c>
      <c r="AA1422" s="4">
        <f>SUM(P1422:$P$1480)+$Z$25</f>
        <v>640000</v>
      </c>
      <c r="AB1422" s="4">
        <f>SUM(V1422:$W$1480)</f>
        <v>31966.799999999996</v>
      </c>
      <c r="AC1422" s="4">
        <f t="shared" si="441"/>
        <v>40000</v>
      </c>
    </row>
    <row r="1423" spans="1:29" x14ac:dyDescent="0.15">
      <c r="A1423" s="22">
        <v>6</v>
      </c>
      <c r="B1423" s="1">
        <v>41031</v>
      </c>
      <c r="C1423" s="3">
        <v>124</v>
      </c>
      <c r="D1423">
        <v>125</v>
      </c>
      <c r="E1423">
        <v>123</v>
      </c>
      <c r="F1423">
        <v>124</v>
      </c>
      <c r="G1423">
        <v>66785400</v>
      </c>
      <c r="H1423" s="2">
        <f t="shared" si="424"/>
        <v>8281389600</v>
      </c>
      <c r="I1423">
        <f t="shared" si="425"/>
        <v>0</v>
      </c>
      <c r="J1423" t="str">
        <f t="shared" si="426"/>
        <v>高値割、安値割</v>
      </c>
      <c r="L1423">
        <f t="shared" si="427"/>
        <v>0</v>
      </c>
      <c r="M1423">
        <f t="shared" si="428"/>
        <v>0</v>
      </c>
      <c r="N1423">
        <f t="shared" si="429"/>
        <v>0</v>
      </c>
      <c r="O1423" s="2">
        <f t="shared" si="423"/>
        <v>5000</v>
      </c>
      <c r="P1423" s="2">
        <f t="shared" si="430"/>
        <v>0</v>
      </c>
      <c r="Q1423" s="2">
        <f t="shared" si="431"/>
        <v>620000</v>
      </c>
      <c r="R1423" s="2" t="str">
        <f t="shared" si="432"/>
        <v>uri</v>
      </c>
      <c r="S1423" s="2" t="str">
        <f t="shared" si="433"/>
        <v>kai</v>
      </c>
      <c r="T1423" s="2" t="str">
        <f t="shared" si="434"/>
        <v>uri</v>
      </c>
      <c r="U1423" s="2">
        <f t="shared" si="435"/>
        <v>620000</v>
      </c>
      <c r="V1423" s="2">
        <f t="shared" si="436"/>
        <v>1080</v>
      </c>
      <c r="W1423" s="2" t="str">
        <f t="shared" si="437"/>
        <v/>
      </c>
      <c r="X1423" s="2">
        <f t="shared" si="438"/>
        <v>99.2</v>
      </c>
      <c r="Y1423" s="6">
        <f t="shared" si="439"/>
        <v>620000</v>
      </c>
      <c r="Z1423" s="6">
        <f t="shared" si="440"/>
        <v>0</v>
      </c>
      <c r="AA1423" s="4">
        <f>SUM(P1423:$P$1480)+$Z$25</f>
        <v>620000</v>
      </c>
      <c r="AB1423" s="4">
        <f>SUM(V1423:$W$1480)</f>
        <v>31966.799999999996</v>
      </c>
      <c r="AC1423" s="4">
        <f t="shared" si="441"/>
        <v>0</v>
      </c>
    </row>
    <row r="1424" spans="1:29" x14ac:dyDescent="0.15">
      <c r="A1424" s="22">
        <v>6</v>
      </c>
      <c r="B1424" s="1">
        <v>41030</v>
      </c>
      <c r="C1424" s="3">
        <v>126</v>
      </c>
      <c r="D1424">
        <v>127</v>
      </c>
      <c r="E1424">
        <v>124</v>
      </c>
      <c r="F1424">
        <v>124</v>
      </c>
      <c r="G1424">
        <v>63931200</v>
      </c>
      <c r="H1424" s="2">
        <f t="shared" si="424"/>
        <v>7927468800</v>
      </c>
      <c r="I1424">
        <f t="shared" si="425"/>
        <v>-3</v>
      </c>
      <c r="J1424" t="str">
        <f t="shared" si="426"/>
        <v>高値割、安値割</v>
      </c>
      <c r="L1424">
        <f t="shared" si="427"/>
        <v>-3</v>
      </c>
      <c r="M1424">
        <f t="shared" si="428"/>
        <v>-3</v>
      </c>
      <c r="N1424">
        <f t="shared" si="429"/>
        <v>-3</v>
      </c>
      <c r="O1424" s="2">
        <f t="shared" si="423"/>
        <v>5000</v>
      </c>
      <c r="P1424" s="2">
        <f t="shared" si="430"/>
        <v>-15000</v>
      </c>
      <c r="Q1424" s="2">
        <f t="shared" si="431"/>
        <v>635000</v>
      </c>
      <c r="R1424" s="2" t="str">
        <f t="shared" si="432"/>
        <v>kai</v>
      </c>
      <c r="S1424" s="2" t="str">
        <f t="shared" si="433"/>
        <v>kai</v>
      </c>
      <c r="T1424" s="2" t="str">
        <f t="shared" si="434"/>
        <v>kai</v>
      </c>
      <c r="U1424" s="2" t="str">
        <f t="shared" si="435"/>
        <v/>
      </c>
      <c r="V1424" s="2" t="str">
        <f t="shared" si="436"/>
        <v/>
      </c>
      <c r="W1424" s="2">
        <f t="shared" si="437"/>
        <v>50.8</v>
      </c>
      <c r="X1424" s="2" t="str">
        <f t="shared" si="438"/>
        <v/>
      </c>
      <c r="Y1424" s="6">
        <f t="shared" si="439"/>
        <v>620000</v>
      </c>
      <c r="Z1424" s="6">
        <f t="shared" si="440"/>
        <v>0</v>
      </c>
      <c r="AA1424" s="4">
        <f>SUM(P1424:$P$1480)+$Z$25</f>
        <v>620000</v>
      </c>
      <c r="AB1424" s="4">
        <f>SUM(V1424:$W$1480)</f>
        <v>30886.799999999996</v>
      </c>
      <c r="AC1424" s="4">
        <f t="shared" si="441"/>
        <v>0</v>
      </c>
    </row>
    <row r="1425" spans="1:29" x14ac:dyDescent="0.15">
      <c r="A1425" s="22">
        <v>6</v>
      </c>
      <c r="B1425" s="1">
        <v>41026</v>
      </c>
      <c r="C1425" s="3">
        <v>127</v>
      </c>
      <c r="D1425">
        <v>130</v>
      </c>
      <c r="E1425">
        <v>126</v>
      </c>
      <c r="F1425">
        <v>127</v>
      </c>
      <c r="G1425">
        <v>116065300</v>
      </c>
      <c r="H1425" s="2">
        <f t="shared" si="424"/>
        <v>14740293100</v>
      </c>
      <c r="I1425">
        <f t="shared" si="425"/>
        <v>0</v>
      </c>
      <c r="J1425" t="str">
        <f t="shared" si="426"/>
        <v/>
      </c>
      <c r="L1425">
        <f t="shared" si="427"/>
        <v>0</v>
      </c>
      <c r="M1425">
        <f t="shared" si="428"/>
        <v>0</v>
      </c>
      <c r="N1425">
        <f t="shared" si="429"/>
        <v>0</v>
      </c>
      <c r="O1425" s="2">
        <f t="shared" si="423"/>
        <v>5000</v>
      </c>
      <c r="P1425" s="2">
        <f t="shared" si="430"/>
        <v>0</v>
      </c>
      <c r="Q1425" s="2">
        <f t="shared" si="431"/>
        <v>635000</v>
      </c>
      <c r="R1425" s="2" t="str">
        <f t="shared" si="432"/>
        <v>kai</v>
      </c>
      <c r="S1425" s="2" t="str">
        <f t="shared" si="433"/>
        <v>kai</v>
      </c>
      <c r="T1425" s="2" t="str">
        <f t="shared" si="434"/>
        <v>kai</v>
      </c>
      <c r="U1425" s="2" t="str">
        <f t="shared" si="435"/>
        <v/>
      </c>
      <c r="V1425" s="2" t="str">
        <f t="shared" si="436"/>
        <v/>
      </c>
      <c r="W1425" s="2">
        <f t="shared" si="437"/>
        <v>50.8</v>
      </c>
      <c r="X1425" s="2" t="str">
        <f t="shared" si="438"/>
        <v/>
      </c>
      <c r="Y1425" s="6">
        <f t="shared" si="439"/>
        <v>635000</v>
      </c>
      <c r="Z1425" s="6">
        <f t="shared" si="440"/>
        <v>0</v>
      </c>
      <c r="AA1425" s="4">
        <f>SUM(P1425:$P$1480)+$Z$25</f>
        <v>635000</v>
      </c>
      <c r="AB1425" s="4">
        <f>SUM(V1425:$W$1480)</f>
        <v>30835.999999999996</v>
      </c>
      <c r="AC1425" s="4">
        <f t="shared" si="441"/>
        <v>0</v>
      </c>
    </row>
    <row r="1426" spans="1:29" x14ac:dyDescent="0.15">
      <c r="A1426" s="22">
        <v>6</v>
      </c>
      <c r="B1426" s="1">
        <v>41025</v>
      </c>
      <c r="C1426" s="3">
        <v>129</v>
      </c>
      <c r="D1426">
        <v>130</v>
      </c>
      <c r="E1426">
        <v>127</v>
      </c>
      <c r="F1426">
        <v>127</v>
      </c>
      <c r="G1426">
        <v>52589700</v>
      </c>
      <c r="H1426" s="2">
        <f t="shared" si="424"/>
        <v>6678891900</v>
      </c>
      <c r="I1426">
        <f t="shared" si="425"/>
        <v>-1</v>
      </c>
      <c r="J1426" t="str">
        <f t="shared" si="426"/>
        <v/>
      </c>
      <c r="L1426">
        <f t="shared" si="427"/>
        <v>-1</v>
      </c>
      <c r="M1426">
        <f t="shared" si="428"/>
        <v>-1</v>
      </c>
      <c r="N1426">
        <f t="shared" si="429"/>
        <v>1</v>
      </c>
      <c r="O1426" s="2">
        <f t="shared" si="423"/>
        <v>5000</v>
      </c>
      <c r="P1426" s="2">
        <f t="shared" si="430"/>
        <v>-5000</v>
      </c>
      <c r="Q1426" s="2">
        <f t="shared" si="431"/>
        <v>640000</v>
      </c>
      <c r="R1426" s="2" t="str">
        <f t="shared" si="432"/>
        <v>kai</v>
      </c>
      <c r="S1426" s="2" t="str">
        <f t="shared" si="433"/>
        <v>uri</v>
      </c>
      <c r="T1426" s="2" t="str">
        <f t="shared" si="434"/>
        <v>kai</v>
      </c>
      <c r="U1426" s="2">
        <f t="shared" si="435"/>
        <v>640000</v>
      </c>
      <c r="V1426" s="2">
        <f t="shared" si="436"/>
        <v>1080</v>
      </c>
      <c r="W1426" s="2">
        <f t="shared" si="437"/>
        <v>102.4</v>
      </c>
      <c r="X1426" s="2" t="str">
        <f t="shared" si="438"/>
        <v/>
      </c>
      <c r="Y1426" s="6">
        <f t="shared" si="439"/>
        <v>635000</v>
      </c>
      <c r="Z1426" s="6">
        <f t="shared" si="440"/>
        <v>0</v>
      </c>
      <c r="AA1426" s="4">
        <f>SUM(P1426:$P$1480)+$Z$25</f>
        <v>635000</v>
      </c>
      <c r="AB1426" s="4">
        <f>SUM(V1426:$W$1480)</f>
        <v>30785.199999999993</v>
      </c>
      <c r="AC1426" s="4">
        <f t="shared" si="441"/>
        <v>0</v>
      </c>
    </row>
    <row r="1427" spans="1:29" x14ac:dyDescent="0.15">
      <c r="A1427" s="22">
        <v>6</v>
      </c>
      <c r="B1427" s="1">
        <v>41024</v>
      </c>
      <c r="C1427" s="3">
        <v>129</v>
      </c>
      <c r="D1427">
        <v>129</v>
      </c>
      <c r="E1427">
        <v>127</v>
      </c>
      <c r="F1427">
        <v>128</v>
      </c>
      <c r="G1427">
        <v>32305900</v>
      </c>
      <c r="H1427" s="2">
        <f t="shared" si="424"/>
        <v>4135155200</v>
      </c>
      <c r="I1427">
        <f t="shared" si="425"/>
        <v>1</v>
      </c>
      <c r="J1427" t="str">
        <f t="shared" si="426"/>
        <v>高値超、安値超</v>
      </c>
      <c r="L1427">
        <f t="shared" si="427"/>
        <v>-1</v>
      </c>
      <c r="M1427">
        <f t="shared" si="428"/>
        <v>-1</v>
      </c>
      <c r="N1427">
        <f t="shared" si="429"/>
        <v>1</v>
      </c>
      <c r="O1427" s="2">
        <f t="shared" si="423"/>
        <v>5000</v>
      </c>
      <c r="P1427" s="2">
        <f t="shared" si="430"/>
        <v>-5000</v>
      </c>
      <c r="Q1427" s="2">
        <f t="shared" si="431"/>
        <v>635000</v>
      </c>
      <c r="R1427" s="2" t="str">
        <f t="shared" si="432"/>
        <v>uri</v>
      </c>
      <c r="S1427" s="2" t="str">
        <f t="shared" si="433"/>
        <v>kai</v>
      </c>
      <c r="T1427" s="2" t="str">
        <f t="shared" si="434"/>
        <v>uri</v>
      </c>
      <c r="U1427" s="2">
        <f t="shared" si="435"/>
        <v>635000</v>
      </c>
      <c r="V1427" s="2">
        <f t="shared" si="436"/>
        <v>1080</v>
      </c>
      <c r="W1427" s="2" t="str">
        <f t="shared" si="437"/>
        <v/>
      </c>
      <c r="X1427" s="2">
        <f t="shared" si="438"/>
        <v>101.6</v>
      </c>
      <c r="Y1427" s="6">
        <f t="shared" si="439"/>
        <v>640000</v>
      </c>
      <c r="Z1427" s="6">
        <f t="shared" si="440"/>
        <v>0</v>
      </c>
      <c r="AA1427" s="4">
        <f>SUM(P1427:$P$1480)+$Z$25</f>
        <v>640000</v>
      </c>
      <c r="AB1427" s="4">
        <f>SUM(V1427:$W$1480)</f>
        <v>29602.799999999999</v>
      </c>
      <c r="AC1427" s="4">
        <f t="shared" si="441"/>
        <v>0</v>
      </c>
    </row>
    <row r="1428" spans="1:29" x14ac:dyDescent="0.15">
      <c r="A1428" s="22">
        <v>6</v>
      </c>
      <c r="B1428" s="1">
        <v>41023</v>
      </c>
      <c r="C1428" s="3">
        <v>127</v>
      </c>
      <c r="D1428">
        <v>128</v>
      </c>
      <c r="E1428">
        <v>126</v>
      </c>
      <c r="F1428">
        <v>127</v>
      </c>
      <c r="G1428">
        <v>62054400</v>
      </c>
      <c r="H1428" s="2">
        <f t="shared" si="424"/>
        <v>7880908800</v>
      </c>
      <c r="I1428">
        <f t="shared" si="425"/>
        <v>-1</v>
      </c>
      <c r="J1428" t="str">
        <f t="shared" si="426"/>
        <v>高値割、安値割</v>
      </c>
      <c r="L1428">
        <f t="shared" si="427"/>
        <v>-1</v>
      </c>
      <c r="M1428">
        <f t="shared" si="428"/>
        <v>-1</v>
      </c>
      <c r="N1428">
        <f t="shared" si="429"/>
        <v>-1</v>
      </c>
      <c r="O1428" s="2">
        <f t="shared" si="423"/>
        <v>5000</v>
      </c>
      <c r="P1428" s="2">
        <f t="shared" si="430"/>
        <v>-5000</v>
      </c>
      <c r="Q1428" s="2">
        <f t="shared" si="431"/>
        <v>640000</v>
      </c>
      <c r="R1428" s="2" t="str">
        <f t="shared" si="432"/>
        <v>kai</v>
      </c>
      <c r="S1428" s="2" t="str">
        <f t="shared" si="433"/>
        <v>kai</v>
      </c>
      <c r="T1428" s="2" t="str">
        <f t="shared" si="434"/>
        <v>kai</v>
      </c>
      <c r="U1428" s="2">
        <f t="shared" si="435"/>
        <v>640000</v>
      </c>
      <c r="V1428" s="2">
        <f t="shared" si="436"/>
        <v>1080</v>
      </c>
      <c r="W1428" s="2">
        <f t="shared" si="437"/>
        <v>102.4</v>
      </c>
      <c r="X1428" s="2" t="str">
        <f t="shared" si="438"/>
        <v/>
      </c>
      <c r="Y1428" s="6">
        <f t="shared" si="439"/>
        <v>635000</v>
      </c>
      <c r="Z1428" s="6">
        <f t="shared" si="440"/>
        <v>0</v>
      </c>
      <c r="AA1428" s="4">
        <f>SUM(P1428:$P$1480)+$Z$25</f>
        <v>645000</v>
      </c>
      <c r="AB1428" s="4">
        <f>SUM(V1428:$W$1480)</f>
        <v>28522.799999999996</v>
      </c>
      <c r="AC1428" s="4">
        <f t="shared" si="441"/>
        <v>10000</v>
      </c>
    </row>
    <row r="1429" spans="1:29" x14ac:dyDescent="0.15">
      <c r="A1429" s="22">
        <v>6</v>
      </c>
      <c r="B1429" s="1">
        <v>41022</v>
      </c>
      <c r="C1429" s="3">
        <v>130</v>
      </c>
      <c r="D1429">
        <v>131</v>
      </c>
      <c r="E1429">
        <v>128</v>
      </c>
      <c r="F1429">
        <v>128</v>
      </c>
      <c r="G1429">
        <v>61497500</v>
      </c>
      <c r="H1429" s="2">
        <f t="shared" si="424"/>
        <v>7871680000</v>
      </c>
      <c r="I1429">
        <f t="shared" si="425"/>
        <v>-1</v>
      </c>
      <c r="J1429" t="str">
        <f t="shared" si="426"/>
        <v/>
      </c>
      <c r="L1429">
        <f t="shared" si="427"/>
        <v>1</v>
      </c>
      <c r="M1429">
        <f t="shared" si="428"/>
        <v>1</v>
      </c>
      <c r="N1429">
        <f t="shared" si="429"/>
        <v>-1</v>
      </c>
      <c r="O1429" s="2">
        <f t="shared" si="423"/>
        <v>5000</v>
      </c>
      <c r="P1429" s="2">
        <f t="shared" si="430"/>
        <v>5000</v>
      </c>
      <c r="Q1429" s="2">
        <f t="shared" si="431"/>
        <v>645000</v>
      </c>
      <c r="R1429" s="2" t="str">
        <f t="shared" si="432"/>
        <v>uri</v>
      </c>
      <c r="S1429" s="2" t="str">
        <f t="shared" si="433"/>
        <v>kai</v>
      </c>
      <c r="T1429" s="2" t="str">
        <f t="shared" si="434"/>
        <v>uri</v>
      </c>
      <c r="U1429" s="2">
        <f t="shared" si="435"/>
        <v>645000</v>
      </c>
      <c r="V1429" s="2">
        <f t="shared" si="436"/>
        <v>1080</v>
      </c>
      <c r="W1429" s="2" t="str">
        <f t="shared" si="437"/>
        <v/>
      </c>
      <c r="X1429" s="2">
        <f t="shared" si="438"/>
        <v>103.2</v>
      </c>
      <c r="Y1429" s="6">
        <f t="shared" si="439"/>
        <v>640000</v>
      </c>
      <c r="Z1429" s="6">
        <f t="shared" si="440"/>
        <v>0</v>
      </c>
      <c r="AA1429" s="4">
        <f>SUM(P1429:$P$1480)+$Z$25</f>
        <v>650000</v>
      </c>
      <c r="AB1429" s="4">
        <f>SUM(V1429:$W$1480)</f>
        <v>27340.399999999994</v>
      </c>
      <c r="AC1429" s="4">
        <f t="shared" si="441"/>
        <v>10000</v>
      </c>
    </row>
    <row r="1430" spans="1:29" x14ac:dyDescent="0.15">
      <c r="A1430" s="22">
        <v>6</v>
      </c>
      <c r="B1430" s="1">
        <v>41019</v>
      </c>
      <c r="C1430" s="3">
        <v>130</v>
      </c>
      <c r="D1430">
        <v>130</v>
      </c>
      <c r="E1430">
        <v>128</v>
      </c>
      <c r="F1430">
        <v>129</v>
      </c>
      <c r="G1430">
        <v>52853900</v>
      </c>
      <c r="H1430" s="2">
        <f t="shared" si="424"/>
        <v>6818153100</v>
      </c>
      <c r="I1430">
        <f t="shared" si="425"/>
        <v>-1</v>
      </c>
      <c r="J1430" t="str">
        <f t="shared" si="426"/>
        <v>高値割、安値割</v>
      </c>
      <c r="L1430">
        <f t="shared" si="427"/>
        <v>-1</v>
      </c>
      <c r="M1430">
        <f t="shared" si="428"/>
        <v>-1</v>
      </c>
      <c r="N1430">
        <f t="shared" si="429"/>
        <v>-1</v>
      </c>
      <c r="O1430" s="2">
        <f t="shared" si="423"/>
        <v>5000</v>
      </c>
      <c r="P1430" s="2">
        <f t="shared" si="430"/>
        <v>-5000</v>
      </c>
      <c r="Q1430" s="2">
        <f t="shared" si="431"/>
        <v>650000</v>
      </c>
      <c r="R1430" s="2" t="str">
        <f t="shared" si="432"/>
        <v>kai</v>
      </c>
      <c r="S1430" s="2" t="str">
        <f t="shared" si="433"/>
        <v>kai</v>
      </c>
      <c r="T1430" s="2" t="str">
        <f t="shared" si="434"/>
        <v>kai</v>
      </c>
      <c r="U1430" s="2" t="str">
        <f t="shared" si="435"/>
        <v/>
      </c>
      <c r="V1430" s="2" t="str">
        <f t="shared" si="436"/>
        <v/>
      </c>
      <c r="W1430" s="2">
        <f t="shared" si="437"/>
        <v>52</v>
      </c>
      <c r="X1430" s="2" t="str">
        <f t="shared" si="438"/>
        <v/>
      </c>
      <c r="Y1430" s="6">
        <f t="shared" si="439"/>
        <v>645000</v>
      </c>
      <c r="Z1430" s="6">
        <f t="shared" si="440"/>
        <v>0</v>
      </c>
      <c r="AA1430" s="4">
        <f>SUM(P1430:$P$1480)+$Z$25</f>
        <v>645000</v>
      </c>
      <c r="AB1430" s="4">
        <f>SUM(V1430:$W$1480)</f>
        <v>26260.399999999994</v>
      </c>
      <c r="AC1430" s="4">
        <f t="shared" si="441"/>
        <v>0</v>
      </c>
    </row>
    <row r="1431" spans="1:29" x14ac:dyDescent="0.15">
      <c r="A1431" s="22">
        <v>6</v>
      </c>
      <c r="B1431" s="1">
        <v>41018</v>
      </c>
      <c r="C1431" s="3">
        <v>130</v>
      </c>
      <c r="D1431">
        <v>131</v>
      </c>
      <c r="E1431">
        <v>129</v>
      </c>
      <c r="F1431">
        <v>130</v>
      </c>
      <c r="G1431">
        <v>108636600</v>
      </c>
      <c r="H1431" s="2">
        <f t="shared" si="424"/>
        <v>14122758000</v>
      </c>
      <c r="I1431">
        <f t="shared" si="425"/>
        <v>0</v>
      </c>
      <c r="J1431" t="str">
        <f t="shared" si="426"/>
        <v/>
      </c>
      <c r="L1431">
        <f t="shared" si="427"/>
        <v>0</v>
      </c>
      <c r="M1431">
        <f t="shared" si="428"/>
        <v>0</v>
      </c>
      <c r="N1431">
        <f t="shared" si="429"/>
        <v>0</v>
      </c>
      <c r="O1431" s="2">
        <f t="shared" si="423"/>
        <v>5000</v>
      </c>
      <c r="P1431" s="2">
        <f t="shared" si="430"/>
        <v>0</v>
      </c>
      <c r="Q1431" s="2">
        <f t="shared" si="431"/>
        <v>650000</v>
      </c>
      <c r="R1431" s="2" t="str">
        <f t="shared" si="432"/>
        <v>kai</v>
      </c>
      <c r="S1431" s="2" t="str">
        <f t="shared" si="433"/>
        <v>uri</v>
      </c>
      <c r="T1431" s="2" t="str">
        <f t="shared" si="434"/>
        <v>kai</v>
      </c>
      <c r="U1431" s="2">
        <f t="shared" si="435"/>
        <v>650000</v>
      </c>
      <c r="V1431" s="2">
        <f t="shared" si="436"/>
        <v>1080</v>
      </c>
      <c r="W1431" s="2">
        <f t="shared" si="437"/>
        <v>104</v>
      </c>
      <c r="X1431" s="2" t="str">
        <f t="shared" si="438"/>
        <v/>
      </c>
      <c r="Y1431" s="6">
        <f t="shared" si="439"/>
        <v>650000</v>
      </c>
      <c r="Z1431" s="6">
        <f t="shared" si="440"/>
        <v>0</v>
      </c>
      <c r="AA1431" s="4">
        <f>SUM(P1431:$P$1480)+$Z$25</f>
        <v>650000</v>
      </c>
      <c r="AB1431" s="4">
        <f>SUM(V1431:$W$1480)</f>
        <v>26208.399999999994</v>
      </c>
      <c r="AC1431" s="4">
        <f t="shared" si="441"/>
        <v>0</v>
      </c>
    </row>
    <row r="1432" spans="1:29" x14ac:dyDescent="0.15">
      <c r="A1432" s="22">
        <v>6</v>
      </c>
      <c r="B1432" s="1">
        <v>41017</v>
      </c>
      <c r="C1432" s="3">
        <v>130</v>
      </c>
      <c r="D1432">
        <v>131</v>
      </c>
      <c r="E1432">
        <v>129</v>
      </c>
      <c r="F1432">
        <v>130</v>
      </c>
      <c r="G1432">
        <v>108852700</v>
      </c>
      <c r="H1432" s="2">
        <f t="shared" si="424"/>
        <v>14150851000</v>
      </c>
      <c r="I1432">
        <f t="shared" si="425"/>
        <v>4</v>
      </c>
      <c r="J1432" t="str">
        <f t="shared" si="426"/>
        <v>高値超、安値超</v>
      </c>
      <c r="L1432">
        <f t="shared" si="427"/>
        <v>-4</v>
      </c>
      <c r="M1432">
        <f t="shared" si="428"/>
        <v>-4</v>
      </c>
      <c r="N1432">
        <f t="shared" si="429"/>
        <v>4</v>
      </c>
      <c r="O1432" s="2">
        <f t="shared" si="423"/>
        <v>5000</v>
      </c>
      <c r="P1432" s="2">
        <f t="shared" si="430"/>
        <v>-20000</v>
      </c>
      <c r="Q1432" s="2">
        <f t="shared" si="431"/>
        <v>630000</v>
      </c>
      <c r="R1432" s="2" t="str">
        <f t="shared" si="432"/>
        <v>uri</v>
      </c>
      <c r="S1432" s="2" t="str">
        <f t="shared" si="433"/>
        <v>kai</v>
      </c>
      <c r="T1432" s="2" t="str">
        <f t="shared" si="434"/>
        <v>uri</v>
      </c>
      <c r="U1432" s="2">
        <f t="shared" si="435"/>
        <v>630000</v>
      </c>
      <c r="V1432" s="2">
        <f t="shared" si="436"/>
        <v>1080</v>
      </c>
      <c r="W1432" s="2" t="str">
        <f t="shared" si="437"/>
        <v/>
      </c>
      <c r="X1432" s="2">
        <f t="shared" si="438"/>
        <v>100.8</v>
      </c>
      <c r="Y1432" s="6">
        <f t="shared" si="439"/>
        <v>650000</v>
      </c>
      <c r="Z1432" s="6">
        <f t="shared" si="440"/>
        <v>0</v>
      </c>
      <c r="AA1432" s="4">
        <f>SUM(P1432:$P$1480)+$Z$25</f>
        <v>650000</v>
      </c>
      <c r="AB1432" s="4">
        <f>SUM(V1432:$W$1480)</f>
        <v>25024.399999999994</v>
      </c>
      <c r="AC1432" s="4">
        <f t="shared" si="441"/>
        <v>0</v>
      </c>
    </row>
    <row r="1433" spans="1:29" x14ac:dyDescent="0.15">
      <c r="A1433" s="22">
        <v>6</v>
      </c>
      <c r="B1433" s="1">
        <v>41016</v>
      </c>
      <c r="C1433" s="3">
        <v>128</v>
      </c>
      <c r="D1433">
        <v>129</v>
      </c>
      <c r="E1433">
        <v>126</v>
      </c>
      <c r="F1433">
        <v>126</v>
      </c>
      <c r="G1433">
        <v>96318800</v>
      </c>
      <c r="H1433" s="2">
        <f t="shared" si="424"/>
        <v>12136168800</v>
      </c>
      <c r="I1433">
        <f t="shared" si="425"/>
        <v>-1</v>
      </c>
      <c r="J1433" t="str">
        <f t="shared" si="426"/>
        <v>高値割、安値割</v>
      </c>
      <c r="L1433">
        <f t="shared" si="427"/>
        <v>-1</v>
      </c>
      <c r="M1433">
        <f t="shared" si="428"/>
        <v>-1</v>
      </c>
      <c r="N1433">
        <f t="shared" si="429"/>
        <v>-1</v>
      </c>
      <c r="O1433" s="2">
        <f t="shared" si="423"/>
        <v>5000</v>
      </c>
      <c r="P1433" s="2">
        <f t="shared" si="430"/>
        <v>-5000</v>
      </c>
      <c r="Q1433" s="2">
        <f t="shared" si="431"/>
        <v>635000</v>
      </c>
      <c r="R1433" s="2" t="str">
        <f t="shared" si="432"/>
        <v>kai</v>
      </c>
      <c r="S1433" s="2" t="str">
        <f t="shared" si="433"/>
        <v>kai</v>
      </c>
      <c r="T1433" s="2" t="str">
        <f t="shared" si="434"/>
        <v>kai</v>
      </c>
      <c r="U1433" s="2" t="str">
        <f t="shared" si="435"/>
        <v/>
      </c>
      <c r="V1433" s="2" t="str">
        <f t="shared" si="436"/>
        <v/>
      </c>
      <c r="W1433" s="2">
        <f t="shared" si="437"/>
        <v>50.8</v>
      </c>
      <c r="X1433" s="2" t="str">
        <f t="shared" si="438"/>
        <v/>
      </c>
      <c r="Y1433" s="6">
        <f t="shared" si="439"/>
        <v>630000</v>
      </c>
      <c r="Z1433" s="6">
        <f t="shared" si="440"/>
        <v>0</v>
      </c>
      <c r="AA1433" s="4">
        <f>SUM(P1433:$P$1480)+$Z$25</f>
        <v>670000</v>
      </c>
      <c r="AB1433" s="4">
        <f>SUM(V1433:$W$1480)</f>
        <v>23944.399999999998</v>
      </c>
      <c r="AC1433" s="4">
        <f t="shared" si="441"/>
        <v>40000</v>
      </c>
    </row>
    <row r="1434" spans="1:29" x14ac:dyDescent="0.15">
      <c r="A1434" s="22">
        <v>6</v>
      </c>
      <c r="B1434" s="1">
        <v>41015</v>
      </c>
      <c r="C1434" s="3">
        <v>129</v>
      </c>
      <c r="D1434">
        <v>130</v>
      </c>
      <c r="E1434">
        <v>127</v>
      </c>
      <c r="F1434">
        <v>127</v>
      </c>
      <c r="G1434">
        <v>69213500</v>
      </c>
      <c r="H1434" s="2">
        <f t="shared" si="424"/>
        <v>8790114500</v>
      </c>
      <c r="I1434">
        <f t="shared" si="425"/>
        <v>-4</v>
      </c>
      <c r="J1434" t="str">
        <f t="shared" si="426"/>
        <v/>
      </c>
      <c r="L1434">
        <f t="shared" si="427"/>
        <v>-4</v>
      </c>
      <c r="M1434">
        <f t="shared" si="428"/>
        <v>-4</v>
      </c>
      <c r="N1434">
        <f t="shared" si="429"/>
        <v>4</v>
      </c>
      <c r="O1434" s="2">
        <f t="shared" ref="O1434:O1497" si="442">$B$3*1</f>
        <v>5000</v>
      </c>
      <c r="P1434" s="2">
        <f t="shared" si="430"/>
        <v>-20000</v>
      </c>
      <c r="Q1434" s="2">
        <f t="shared" si="431"/>
        <v>655000</v>
      </c>
      <c r="R1434" s="2" t="str">
        <f t="shared" si="432"/>
        <v>kai</v>
      </c>
      <c r="S1434" s="2" t="str">
        <f t="shared" si="433"/>
        <v>uri</v>
      </c>
      <c r="T1434" s="2" t="str">
        <f t="shared" si="434"/>
        <v>kai</v>
      </c>
      <c r="U1434" s="2" t="str">
        <f t="shared" si="435"/>
        <v/>
      </c>
      <c r="V1434" s="2" t="str">
        <f t="shared" si="436"/>
        <v/>
      </c>
      <c r="W1434" s="2">
        <f t="shared" si="437"/>
        <v>52.4</v>
      </c>
      <c r="X1434" s="2" t="str">
        <f t="shared" si="438"/>
        <v/>
      </c>
      <c r="Y1434" s="6">
        <f t="shared" si="439"/>
        <v>635000</v>
      </c>
      <c r="Z1434" s="6">
        <f t="shared" si="440"/>
        <v>0</v>
      </c>
      <c r="AA1434" s="4">
        <f>SUM(P1434:$P$1480)+$Z$25</f>
        <v>675000</v>
      </c>
      <c r="AB1434" s="4">
        <f>SUM(V1434:$W$1480)</f>
        <v>23893.599999999995</v>
      </c>
      <c r="AC1434" s="4">
        <f t="shared" si="441"/>
        <v>40000</v>
      </c>
    </row>
    <row r="1435" spans="1:29" x14ac:dyDescent="0.15">
      <c r="A1435" s="22">
        <v>6</v>
      </c>
      <c r="B1435" s="1">
        <v>41012</v>
      </c>
      <c r="C1435" s="3">
        <v>129</v>
      </c>
      <c r="D1435">
        <v>131</v>
      </c>
      <c r="E1435">
        <v>127</v>
      </c>
      <c r="F1435">
        <v>131</v>
      </c>
      <c r="G1435">
        <v>144617300</v>
      </c>
      <c r="H1435" s="2">
        <f t="shared" si="424"/>
        <v>18944866300</v>
      </c>
      <c r="I1435">
        <f t="shared" si="425"/>
        <v>5</v>
      </c>
      <c r="J1435" t="str">
        <f t="shared" si="426"/>
        <v>高値超、安値超</v>
      </c>
      <c r="L1435">
        <f t="shared" si="427"/>
        <v>5</v>
      </c>
      <c r="M1435">
        <f t="shared" si="428"/>
        <v>5</v>
      </c>
      <c r="N1435">
        <f t="shared" si="429"/>
        <v>-5</v>
      </c>
      <c r="O1435" s="2">
        <f t="shared" si="442"/>
        <v>5000</v>
      </c>
      <c r="P1435" s="2">
        <f t="shared" si="430"/>
        <v>25000</v>
      </c>
      <c r="Q1435" s="2">
        <f t="shared" si="431"/>
        <v>630000</v>
      </c>
      <c r="R1435" s="2" t="str">
        <f t="shared" si="432"/>
        <v>kai</v>
      </c>
      <c r="S1435" s="2" t="str">
        <f t="shared" si="433"/>
        <v>uri</v>
      </c>
      <c r="T1435" s="2" t="str">
        <f t="shared" si="434"/>
        <v>kai</v>
      </c>
      <c r="U1435" s="2">
        <f t="shared" si="435"/>
        <v>630000</v>
      </c>
      <c r="V1435" s="2">
        <f t="shared" si="436"/>
        <v>1080</v>
      </c>
      <c r="W1435" s="2">
        <f t="shared" si="437"/>
        <v>100.8</v>
      </c>
      <c r="X1435" s="2" t="str">
        <f t="shared" si="438"/>
        <v/>
      </c>
      <c r="Y1435" s="6">
        <f t="shared" si="439"/>
        <v>655000</v>
      </c>
      <c r="Z1435" s="6">
        <f t="shared" si="440"/>
        <v>0</v>
      </c>
      <c r="AA1435" s="4">
        <f>SUM(P1435:$P$1480)+$Z$25</f>
        <v>695000</v>
      </c>
      <c r="AB1435" s="4">
        <f>SUM(V1435:$W$1480)</f>
        <v>23841.200000000001</v>
      </c>
      <c r="AC1435" s="4">
        <f t="shared" si="441"/>
        <v>40000</v>
      </c>
    </row>
    <row r="1436" spans="1:29" x14ac:dyDescent="0.15">
      <c r="A1436" s="22">
        <v>6</v>
      </c>
      <c r="B1436" s="1">
        <v>41011</v>
      </c>
      <c r="C1436" s="3">
        <v>126</v>
      </c>
      <c r="D1436">
        <v>127</v>
      </c>
      <c r="E1436">
        <v>124</v>
      </c>
      <c r="F1436">
        <v>126</v>
      </c>
      <c r="G1436">
        <v>139499800</v>
      </c>
      <c r="H1436" s="2">
        <f t="shared" si="424"/>
        <v>17576974800</v>
      </c>
      <c r="I1436">
        <f t="shared" si="425"/>
        <v>0</v>
      </c>
      <c r="J1436" t="str">
        <f t="shared" si="426"/>
        <v>高値超、安値超</v>
      </c>
      <c r="L1436">
        <f t="shared" si="427"/>
        <v>0</v>
      </c>
      <c r="M1436">
        <f t="shared" si="428"/>
        <v>0</v>
      </c>
      <c r="N1436">
        <f t="shared" si="429"/>
        <v>0</v>
      </c>
      <c r="O1436" s="2">
        <f t="shared" si="442"/>
        <v>5000</v>
      </c>
      <c r="P1436" s="2">
        <f t="shared" si="430"/>
        <v>0</v>
      </c>
      <c r="Q1436" s="2">
        <f t="shared" si="431"/>
        <v>630000</v>
      </c>
      <c r="R1436" s="2" t="str">
        <f t="shared" si="432"/>
        <v>uri</v>
      </c>
      <c r="S1436" s="2" t="str">
        <f t="shared" si="433"/>
        <v>kai</v>
      </c>
      <c r="T1436" s="2" t="str">
        <f t="shared" si="434"/>
        <v>uri</v>
      </c>
      <c r="U1436" s="2">
        <f t="shared" si="435"/>
        <v>630000</v>
      </c>
      <c r="V1436" s="2">
        <f t="shared" si="436"/>
        <v>1080</v>
      </c>
      <c r="W1436" s="2" t="str">
        <f t="shared" si="437"/>
        <v/>
      </c>
      <c r="X1436" s="2">
        <f t="shared" si="438"/>
        <v>100.8</v>
      </c>
      <c r="Y1436" s="6">
        <f t="shared" si="439"/>
        <v>630000</v>
      </c>
      <c r="Z1436" s="6">
        <f t="shared" si="440"/>
        <v>0</v>
      </c>
      <c r="AA1436" s="4">
        <f>SUM(P1436:$P$1480)+$Z$25</f>
        <v>670000</v>
      </c>
      <c r="AB1436" s="4">
        <f>SUM(V1436:$W$1480)</f>
        <v>22660.399999999998</v>
      </c>
      <c r="AC1436" s="4">
        <f t="shared" si="441"/>
        <v>40000</v>
      </c>
    </row>
    <row r="1437" spans="1:29" x14ac:dyDescent="0.15">
      <c r="A1437" s="22">
        <v>6</v>
      </c>
      <c r="B1437" s="1">
        <v>41010</v>
      </c>
      <c r="C1437" s="3">
        <v>123</v>
      </c>
      <c r="D1437">
        <v>126</v>
      </c>
      <c r="E1437">
        <v>122</v>
      </c>
      <c r="F1437">
        <v>126</v>
      </c>
      <c r="G1437">
        <v>162591100</v>
      </c>
      <c r="H1437" s="2">
        <f t="shared" si="424"/>
        <v>20486478600</v>
      </c>
      <c r="I1437">
        <f t="shared" si="425"/>
        <v>1</v>
      </c>
      <c r="J1437" t="str">
        <f t="shared" si="426"/>
        <v>高値割、安値割</v>
      </c>
      <c r="L1437">
        <f t="shared" si="427"/>
        <v>1</v>
      </c>
      <c r="M1437">
        <f t="shared" si="428"/>
        <v>1</v>
      </c>
      <c r="N1437">
        <f t="shared" si="429"/>
        <v>1</v>
      </c>
      <c r="O1437" s="2">
        <f t="shared" si="442"/>
        <v>5000</v>
      </c>
      <c r="P1437" s="2">
        <f t="shared" si="430"/>
        <v>5000</v>
      </c>
      <c r="Q1437" s="2">
        <f t="shared" si="431"/>
        <v>625000</v>
      </c>
      <c r="R1437" s="2" t="str">
        <f t="shared" si="432"/>
        <v>kai</v>
      </c>
      <c r="S1437" s="2" t="str">
        <f t="shared" si="433"/>
        <v>kai</v>
      </c>
      <c r="T1437" s="2" t="str">
        <f t="shared" si="434"/>
        <v>kai</v>
      </c>
      <c r="U1437" s="2">
        <f t="shared" si="435"/>
        <v>625000</v>
      </c>
      <c r="V1437" s="2">
        <f t="shared" si="436"/>
        <v>1080</v>
      </c>
      <c r="W1437" s="2">
        <f t="shared" si="437"/>
        <v>100</v>
      </c>
      <c r="X1437" s="2" t="str">
        <f t="shared" si="438"/>
        <v/>
      </c>
      <c r="Y1437" s="6">
        <f t="shared" si="439"/>
        <v>630000</v>
      </c>
      <c r="Z1437" s="6">
        <f t="shared" si="440"/>
        <v>0</v>
      </c>
      <c r="AA1437" s="4">
        <f>SUM(P1437:$P$1480)+$Z$25</f>
        <v>670000</v>
      </c>
      <c r="AB1437" s="4">
        <f>SUM(V1437:$W$1480)</f>
        <v>21580.399999999998</v>
      </c>
      <c r="AC1437" s="4">
        <f t="shared" si="441"/>
        <v>40000</v>
      </c>
    </row>
    <row r="1438" spans="1:29" x14ac:dyDescent="0.15">
      <c r="A1438" s="22">
        <v>6</v>
      </c>
      <c r="B1438" s="1">
        <v>41009</v>
      </c>
      <c r="C1438" s="3">
        <v>125</v>
      </c>
      <c r="D1438">
        <v>127</v>
      </c>
      <c r="E1438">
        <v>124</v>
      </c>
      <c r="F1438">
        <v>125</v>
      </c>
      <c r="G1438">
        <v>137544300</v>
      </c>
      <c r="H1438" s="2">
        <f t="shared" si="424"/>
        <v>17193037500</v>
      </c>
      <c r="I1438">
        <f t="shared" si="425"/>
        <v>1</v>
      </c>
      <c r="J1438" t="str">
        <f t="shared" si="426"/>
        <v/>
      </c>
      <c r="L1438">
        <f t="shared" si="427"/>
        <v>-1</v>
      </c>
      <c r="M1438">
        <f t="shared" si="428"/>
        <v>-1</v>
      </c>
      <c r="N1438">
        <f t="shared" si="429"/>
        <v>1</v>
      </c>
      <c r="O1438" s="2">
        <f t="shared" si="442"/>
        <v>5000</v>
      </c>
      <c r="P1438" s="2">
        <f t="shared" si="430"/>
        <v>-5000</v>
      </c>
      <c r="Q1438" s="2">
        <f t="shared" si="431"/>
        <v>620000</v>
      </c>
      <c r="R1438" s="2" t="str">
        <f t="shared" si="432"/>
        <v>uri</v>
      </c>
      <c r="S1438" s="2" t="str">
        <f t="shared" si="433"/>
        <v>kai</v>
      </c>
      <c r="T1438" s="2" t="str">
        <f t="shared" si="434"/>
        <v>uri</v>
      </c>
      <c r="U1438" s="2">
        <f t="shared" si="435"/>
        <v>620000</v>
      </c>
      <c r="V1438" s="2">
        <f t="shared" si="436"/>
        <v>1080</v>
      </c>
      <c r="W1438" s="2" t="str">
        <f t="shared" si="437"/>
        <v/>
      </c>
      <c r="X1438" s="2">
        <f t="shared" si="438"/>
        <v>99.2</v>
      </c>
      <c r="Y1438" s="6">
        <f t="shared" si="439"/>
        <v>625000</v>
      </c>
      <c r="Z1438" s="6">
        <f t="shared" si="440"/>
        <v>0</v>
      </c>
      <c r="AA1438" s="4">
        <f>SUM(P1438:$P$1480)+$Z$25</f>
        <v>665000</v>
      </c>
      <c r="AB1438" s="4">
        <f>SUM(V1438:$W$1480)</f>
        <v>20400.399999999994</v>
      </c>
      <c r="AC1438" s="4">
        <f t="shared" si="441"/>
        <v>40000</v>
      </c>
    </row>
    <row r="1439" spans="1:29" x14ac:dyDescent="0.15">
      <c r="A1439" s="22">
        <v>6</v>
      </c>
      <c r="B1439" s="1">
        <v>41008</v>
      </c>
      <c r="C1439" s="3">
        <v>125</v>
      </c>
      <c r="D1439">
        <v>126</v>
      </c>
      <c r="E1439">
        <v>124</v>
      </c>
      <c r="F1439">
        <v>124</v>
      </c>
      <c r="G1439">
        <v>88444900</v>
      </c>
      <c r="H1439" s="2">
        <f t="shared" si="424"/>
        <v>10967167600</v>
      </c>
      <c r="I1439">
        <f t="shared" si="425"/>
        <v>-2</v>
      </c>
      <c r="J1439" t="str">
        <f t="shared" si="426"/>
        <v>高値割、安値割</v>
      </c>
      <c r="L1439">
        <f t="shared" si="427"/>
        <v>-2</v>
      </c>
      <c r="M1439">
        <f t="shared" si="428"/>
        <v>-2</v>
      </c>
      <c r="N1439">
        <f t="shared" si="429"/>
        <v>-2</v>
      </c>
      <c r="O1439" s="2">
        <f t="shared" si="442"/>
        <v>5000</v>
      </c>
      <c r="P1439" s="2">
        <f t="shared" si="430"/>
        <v>-10000</v>
      </c>
      <c r="Q1439" s="2">
        <f t="shared" si="431"/>
        <v>630000</v>
      </c>
      <c r="R1439" s="2" t="str">
        <f t="shared" si="432"/>
        <v>kai</v>
      </c>
      <c r="S1439" s="2" t="str">
        <f t="shared" si="433"/>
        <v>kai</v>
      </c>
      <c r="T1439" s="2" t="str">
        <f t="shared" si="434"/>
        <v>kai</v>
      </c>
      <c r="U1439" s="2">
        <f t="shared" si="435"/>
        <v>630000</v>
      </c>
      <c r="V1439" s="2">
        <f t="shared" si="436"/>
        <v>1080</v>
      </c>
      <c r="W1439" s="2">
        <f t="shared" si="437"/>
        <v>100.8</v>
      </c>
      <c r="X1439" s="2" t="str">
        <f t="shared" si="438"/>
        <v/>
      </c>
      <c r="Y1439" s="6">
        <f t="shared" si="439"/>
        <v>620000</v>
      </c>
      <c r="Z1439" s="6">
        <f t="shared" si="440"/>
        <v>0</v>
      </c>
      <c r="AA1439" s="4">
        <f>SUM(P1439:$P$1480)+$Z$25</f>
        <v>670000</v>
      </c>
      <c r="AB1439" s="4">
        <f>SUM(V1439:$W$1480)</f>
        <v>19320.399999999998</v>
      </c>
      <c r="AC1439" s="4">
        <f t="shared" si="441"/>
        <v>50000</v>
      </c>
    </row>
    <row r="1440" spans="1:29" x14ac:dyDescent="0.15">
      <c r="A1440" s="22">
        <v>6</v>
      </c>
      <c r="B1440" s="1">
        <v>41005</v>
      </c>
      <c r="C1440" s="3">
        <v>127</v>
      </c>
      <c r="D1440">
        <v>129</v>
      </c>
      <c r="E1440">
        <v>126</v>
      </c>
      <c r="F1440">
        <v>126</v>
      </c>
      <c r="G1440">
        <v>112515100</v>
      </c>
      <c r="H1440" s="2">
        <f t="shared" si="424"/>
        <v>14176902600</v>
      </c>
      <c r="I1440">
        <f t="shared" si="425"/>
        <v>-3</v>
      </c>
      <c r="J1440" t="str">
        <f t="shared" si="426"/>
        <v/>
      </c>
      <c r="L1440">
        <f t="shared" si="427"/>
        <v>3</v>
      </c>
      <c r="M1440">
        <f t="shared" si="428"/>
        <v>3</v>
      </c>
      <c r="N1440">
        <f t="shared" si="429"/>
        <v>-3</v>
      </c>
      <c r="O1440" s="2">
        <f t="shared" si="442"/>
        <v>5000</v>
      </c>
      <c r="P1440" s="2">
        <f t="shared" si="430"/>
        <v>15000</v>
      </c>
      <c r="Q1440" s="2">
        <f t="shared" si="431"/>
        <v>645000</v>
      </c>
      <c r="R1440" s="2" t="str">
        <f t="shared" si="432"/>
        <v>uri</v>
      </c>
      <c r="S1440" s="2" t="str">
        <f t="shared" si="433"/>
        <v>kai</v>
      </c>
      <c r="T1440" s="2" t="str">
        <f t="shared" si="434"/>
        <v>uri</v>
      </c>
      <c r="U1440" s="2" t="str">
        <f t="shared" si="435"/>
        <v/>
      </c>
      <c r="V1440" s="2" t="str">
        <f t="shared" si="436"/>
        <v/>
      </c>
      <c r="W1440" s="2" t="str">
        <f t="shared" si="437"/>
        <v/>
      </c>
      <c r="X1440" s="2">
        <f t="shared" si="438"/>
        <v>51.6</v>
      </c>
      <c r="Y1440" s="6">
        <f t="shared" si="439"/>
        <v>630000</v>
      </c>
      <c r="Z1440" s="6">
        <f t="shared" si="440"/>
        <v>0</v>
      </c>
      <c r="AA1440" s="4">
        <f>SUM(P1440:$P$1480)+$Z$25</f>
        <v>680000</v>
      </c>
      <c r="AB1440" s="4">
        <f>SUM(V1440:$W$1480)</f>
        <v>18139.599999999999</v>
      </c>
      <c r="AC1440" s="4">
        <f t="shared" si="441"/>
        <v>50000</v>
      </c>
    </row>
    <row r="1441" spans="1:29" x14ac:dyDescent="0.15">
      <c r="A1441" s="22">
        <v>6</v>
      </c>
      <c r="B1441" s="1">
        <v>41004</v>
      </c>
      <c r="C1441" s="3">
        <v>128</v>
      </c>
      <c r="D1441">
        <v>129</v>
      </c>
      <c r="E1441">
        <v>126</v>
      </c>
      <c r="F1441">
        <v>129</v>
      </c>
      <c r="G1441">
        <v>178642700</v>
      </c>
      <c r="H1441" s="2">
        <f t="shared" si="424"/>
        <v>23044908300</v>
      </c>
      <c r="I1441">
        <f t="shared" si="425"/>
        <v>-1</v>
      </c>
      <c r="J1441" t="str">
        <f t="shared" si="426"/>
        <v>高値割、安値割</v>
      </c>
      <c r="L1441">
        <f t="shared" si="427"/>
        <v>1</v>
      </c>
      <c r="M1441">
        <f t="shared" si="428"/>
        <v>1</v>
      </c>
      <c r="N1441">
        <f t="shared" si="429"/>
        <v>-1</v>
      </c>
      <c r="O1441" s="2">
        <f t="shared" si="442"/>
        <v>5000</v>
      </c>
      <c r="P1441" s="2">
        <f t="shared" si="430"/>
        <v>5000</v>
      </c>
      <c r="Q1441" s="2">
        <f t="shared" si="431"/>
        <v>650000</v>
      </c>
      <c r="R1441" s="2" t="str">
        <f t="shared" si="432"/>
        <v>uri</v>
      </c>
      <c r="S1441" s="2" t="str">
        <f t="shared" si="433"/>
        <v>kai</v>
      </c>
      <c r="T1441" s="2" t="str">
        <f t="shared" si="434"/>
        <v>uri</v>
      </c>
      <c r="U1441" s="2" t="str">
        <f t="shared" si="435"/>
        <v/>
      </c>
      <c r="V1441" s="2" t="str">
        <f t="shared" si="436"/>
        <v/>
      </c>
      <c r="W1441" s="2" t="str">
        <f t="shared" si="437"/>
        <v/>
      </c>
      <c r="X1441" s="2">
        <f t="shared" si="438"/>
        <v>52</v>
      </c>
      <c r="Y1441" s="6">
        <f t="shared" si="439"/>
        <v>645000</v>
      </c>
      <c r="Z1441" s="6">
        <f t="shared" si="440"/>
        <v>0</v>
      </c>
      <c r="AA1441" s="4">
        <f>SUM(P1441:$P$1480)+$Z$25</f>
        <v>665000</v>
      </c>
      <c r="AB1441" s="4">
        <f>SUM(V1441:$W$1480)</f>
        <v>18139.599999999999</v>
      </c>
      <c r="AC1441" s="4">
        <f t="shared" si="441"/>
        <v>20000</v>
      </c>
    </row>
    <row r="1442" spans="1:29" x14ac:dyDescent="0.15">
      <c r="A1442" s="22">
        <v>6</v>
      </c>
      <c r="B1442" s="1">
        <v>41003</v>
      </c>
      <c r="C1442" s="3">
        <v>132</v>
      </c>
      <c r="D1442">
        <v>133</v>
      </c>
      <c r="E1442">
        <v>129</v>
      </c>
      <c r="F1442">
        <v>130</v>
      </c>
      <c r="G1442">
        <v>151491800</v>
      </c>
      <c r="H1442" s="2">
        <f t="shared" si="424"/>
        <v>19693934000</v>
      </c>
      <c r="I1442">
        <f t="shared" si="425"/>
        <v>-2</v>
      </c>
      <c r="J1442" t="str">
        <f t="shared" si="426"/>
        <v>高値割、安値割</v>
      </c>
      <c r="L1442">
        <f t="shared" si="427"/>
        <v>2</v>
      </c>
      <c r="M1442">
        <f t="shared" si="428"/>
        <v>2</v>
      </c>
      <c r="N1442">
        <f t="shared" si="429"/>
        <v>-2</v>
      </c>
      <c r="O1442" s="2">
        <f t="shared" si="442"/>
        <v>5000</v>
      </c>
      <c r="P1442" s="2">
        <f t="shared" si="430"/>
        <v>10000</v>
      </c>
      <c r="Q1442" s="2">
        <f t="shared" si="431"/>
        <v>660000</v>
      </c>
      <c r="R1442" s="2" t="str">
        <f t="shared" si="432"/>
        <v>uri</v>
      </c>
      <c r="S1442" s="2" t="str">
        <f t="shared" si="433"/>
        <v>kai</v>
      </c>
      <c r="T1442" s="2" t="str">
        <f t="shared" si="434"/>
        <v>uri</v>
      </c>
      <c r="U1442" s="2">
        <f t="shared" si="435"/>
        <v>660000</v>
      </c>
      <c r="V1442" s="2">
        <f t="shared" si="436"/>
        <v>1080</v>
      </c>
      <c r="W1442" s="2" t="str">
        <f t="shared" si="437"/>
        <v/>
      </c>
      <c r="X1442" s="2">
        <f t="shared" si="438"/>
        <v>105.6</v>
      </c>
      <c r="Y1442" s="6">
        <f t="shared" si="439"/>
        <v>650000</v>
      </c>
      <c r="Z1442" s="6">
        <f t="shared" si="440"/>
        <v>0</v>
      </c>
      <c r="AA1442" s="4">
        <f>SUM(P1442:$P$1480)+$Z$25</f>
        <v>660000</v>
      </c>
      <c r="AB1442" s="4">
        <f>SUM(V1442:$W$1480)</f>
        <v>18139.599999999999</v>
      </c>
      <c r="AC1442" s="4">
        <f t="shared" si="441"/>
        <v>10000</v>
      </c>
    </row>
    <row r="1443" spans="1:29" x14ac:dyDescent="0.15">
      <c r="A1443" s="22">
        <v>6</v>
      </c>
      <c r="B1443" s="1">
        <v>41002</v>
      </c>
      <c r="C1443" s="3">
        <v>135</v>
      </c>
      <c r="D1443">
        <v>136</v>
      </c>
      <c r="E1443">
        <v>132</v>
      </c>
      <c r="F1443">
        <v>132</v>
      </c>
      <c r="G1443">
        <v>122795100</v>
      </c>
      <c r="H1443" s="2">
        <f t="shared" si="424"/>
        <v>16208953200</v>
      </c>
      <c r="I1443">
        <f t="shared" si="425"/>
        <v>-4</v>
      </c>
      <c r="J1443" t="str">
        <f t="shared" si="426"/>
        <v>高値割、安値割</v>
      </c>
      <c r="L1443">
        <f t="shared" si="427"/>
        <v>-4</v>
      </c>
      <c r="M1443">
        <f t="shared" si="428"/>
        <v>-4</v>
      </c>
      <c r="N1443">
        <f t="shared" si="429"/>
        <v>4</v>
      </c>
      <c r="O1443" s="2">
        <f t="shared" si="442"/>
        <v>5000</v>
      </c>
      <c r="P1443" s="2">
        <f t="shared" si="430"/>
        <v>-20000</v>
      </c>
      <c r="Q1443" s="2">
        <f t="shared" si="431"/>
        <v>680000</v>
      </c>
      <c r="R1443" s="2" t="str">
        <f t="shared" si="432"/>
        <v>kai</v>
      </c>
      <c r="S1443" s="2" t="str">
        <f t="shared" si="433"/>
        <v>uri</v>
      </c>
      <c r="T1443" s="2" t="str">
        <f t="shared" si="434"/>
        <v>kai</v>
      </c>
      <c r="U1443" s="2">
        <f t="shared" si="435"/>
        <v>680000</v>
      </c>
      <c r="V1443" s="2">
        <f t="shared" si="436"/>
        <v>1080</v>
      </c>
      <c r="W1443" s="2">
        <f t="shared" si="437"/>
        <v>108.8</v>
      </c>
      <c r="X1443" s="2" t="str">
        <f t="shared" si="438"/>
        <v/>
      </c>
      <c r="Y1443" s="6">
        <f t="shared" si="439"/>
        <v>660000</v>
      </c>
      <c r="Z1443" s="6">
        <f t="shared" si="440"/>
        <v>0</v>
      </c>
      <c r="AA1443" s="4">
        <f>SUM(P1443:$P$1480)+$Z$25</f>
        <v>650000</v>
      </c>
      <c r="AB1443" s="4">
        <f>SUM(V1443:$W$1480)</f>
        <v>17059.599999999999</v>
      </c>
      <c r="AC1443" s="4">
        <f t="shared" si="441"/>
        <v>-10000</v>
      </c>
    </row>
    <row r="1444" spans="1:29" x14ac:dyDescent="0.15">
      <c r="A1444" s="22">
        <v>6</v>
      </c>
      <c r="B1444" s="1">
        <v>41001</v>
      </c>
      <c r="C1444" s="3">
        <v>137</v>
      </c>
      <c r="D1444">
        <v>138</v>
      </c>
      <c r="E1444">
        <v>135</v>
      </c>
      <c r="F1444">
        <v>136</v>
      </c>
      <c r="G1444">
        <v>229711500</v>
      </c>
      <c r="H1444" s="2">
        <f t="shared" si="424"/>
        <v>31240764000</v>
      </c>
      <c r="I1444">
        <f t="shared" si="425"/>
        <v>1</v>
      </c>
      <c r="J1444" t="str">
        <f t="shared" si="426"/>
        <v>高値超、安値超</v>
      </c>
      <c r="L1444">
        <f t="shared" si="427"/>
        <v>-1</v>
      </c>
      <c r="M1444">
        <f t="shared" si="428"/>
        <v>-1</v>
      </c>
      <c r="N1444">
        <f t="shared" si="429"/>
        <v>1</v>
      </c>
      <c r="O1444" s="2">
        <f t="shared" si="442"/>
        <v>5000</v>
      </c>
      <c r="P1444" s="2">
        <f t="shared" si="430"/>
        <v>-5000</v>
      </c>
      <c r="Q1444" s="2">
        <f t="shared" si="431"/>
        <v>675000</v>
      </c>
      <c r="R1444" s="2" t="str">
        <f t="shared" si="432"/>
        <v>uri</v>
      </c>
      <c r="S1444" s="2" t="str">
        <f t="shared" si="433"/>
        <v>kai</v>
      </c>
      <c r="T1444" s="2" t="str">
        <f t="shared" si="434"/>
        <v>uri</v>
      </c>
      <c r="U1444" s="2" t="str">
        <f t="shared" si="435"/>
        <v/>
      </c>
      <c r="V1444" s="2" t="str">
        <f t="shared" si="436"/>
        <v/>
      </c>
      <c r="W1444" s="2" t="str">
        <f t="shared" si="437"/>
        <v/>
      </c>
      <c r="X1444" s="2">
        <f t="shared" si="438"/>
        <v>54</v>
      </c>
      <c r="Y1444" s="6">
        <f t="shared" si="439"/>
        <v>680000</v>
      </c>
      <c r="Z1444" s="6">
        <f t="shared" si="440"/>
        <v>0</v>
      </c>
      <c r="AA1444" s="4">
        <f>SUM(P1444:$P$1480)+$Z$25</f>
        <v>670000</v>
      </c>
      <c r="AB1444" s="4">
        <f>SUM(V1444:$W$1480)</f>
        <v>15870.800000000003</v>
      </c>
      <c r="AC1444" s="4">
        <f t="shared" si="441"/>
        <v>-10000</v>
      </c>
    </row>
    <row r="1445" spans="1:29" x14ac:dyDescent="0.15">
      <c r="A1445" s="22">
        <v>6</v>
      </c>
      <c r="B1445" s="1">
        <v>40998</v>
      </c>
      <c r="C1445" s="3">
        <v>136</v>
      </c>
      <c r="D1445">
        <v>137</v>
      </c>
      <c r="E1445">
        <v>134</v>
      </c>
      <c r="F1445">
        <v>135</v>
      </c>
      <c r="G1445">
        <v>133132000</v>
      </c>
      <c r="H1445" s="2">
        <f t="shared" si="424"/>
        <v>17972820000</v>
      </c>
      <c r="I1445">
        <f t="shared" si="425"/>
        <v>-3</v>
      </c>
      <c r="J1445" t="str">
        <f t="shared" si="426"/>
        <v>高値割、安値割</v>
      </c>
      <c r="L1445">
        <f t="shared" si="427"/>
        <v>3</v>
      </c>
      <c r="M1445">
        <f t="shared" si="428"/>
        <v>3</v>
      </c>
      <c r="N1445">
        <f t="shared" si="429"/>
        <v>-3</v>
      </c>
      <c r="O1445" s="2">
        <f t="shared" si="442"/>
        <v>5000</v>
      </c>
      <c r="P1445" s="2">
        <f t="shared" si="430"/>
        <v>15000</v>
      </c>
      <c r="Q1445" s="2">
        <f t="shared" si="431"/>
        <v>690000</v>
      </c>
      <c r="R1445" s="2" t="str">
        <f t="shared" si="432"/>
        <v>uri</v>
      </c>
      <c r="S1445" s="2" t="str">
        <f t="shared" si="433"/>
        <v>kai</v>
      </c>
      <c r="T1445" s="2" t="str">
        <f t="shared" si="434"/>
        <v>uri</v>
      </c>
      <c r="U1445" s="2" t="str">
        <f t="shared" si="435"/>
        <v/>
      </c>
      <c r="V1445" s="2" t="str">
        <f t="shared" si="436"/>
        <v/>
      </c>
      <c r="W1445" s="2" t="str">
        <f t="shared" si="437"/>
        <v/>
      </c>
      <c r="X1445" s="2">
        <f t="shared" si="438"/>
        <v>55.2</v>
      </c>
      <c r="Y1445" s="6">
        <f t="shared" si="439"/>
        <v>675000</v>
      </c>
      <c r="Z1445" s="6">
        <f t="shared" si="440"/>
        <v>0</v>
      </c>
      <c r="AA1445" s="4">
        <f>SUM(P1445:$P$1480)+$Z$25</f>
        <v>675000</v>
      </c>
      <c r="AB1445" s="4">
        <f>SUM(V1445:$W$1480)</f>
        <v>15870.800000000003</v>
      </c>
      <c r="AC1445" s="4">
        <f t="shared" si="441"/>
        <v>0</v>
      </c>
    </row>
    <row r="1446" spans="1:29" x14ac:dyDescent="0.15">
      <c r="A1446" s="22">
        <v>6</v>
      </c>
      <c r="B1446" s="1">
        <v>40997</v>
      </c>
      <c r="C1446" s="3">
        <v>139</v>
      </c>
      <c r="D1446">
        <v>140</v>
      </c>
      <c r="E1446">
        <v>137</v>
      </c>
      <c r="F1446">
        <v>138</v>
      </c>
      <c r="G1446">
        <v>171041700</v>
      </c>
      <c r="H1446" s="2">
        <f t="shared" si="424"/>
        <v>23603754600</v>
      </c>
      <c r="I1446">
        <f t="shared" si="425"/>
        <v>-2</v>
      </c>
      <c r="J1446" t="str">
        <f t="shared" si="426"/>
        <v>高値割、安値割</v>
      </c>
      <c r="L1446">
        <f t="shared" si="427"/>
        <v>2</v>
      </c>
      <c r="M1446">
        <f t="shared" si="428"/>
        <v>2</v>
      </c>
      <c r="N1446">
        <f t="shared" si="429"/>
        <v>-2</v>
      </c>
      <c r="O1446" s="2">
        <f t="shared" si="442"/>
        <v>5000</v>
      </c>
      <c r="P1446" s="2">
        <f t="shared" si="430"/>
        <v>10000</v>
      </c>
      <c r="Q1446" s="2">
        <f t="shared" si="431"/>
        <v>700000</v>
      </c>
      <c r="R1446" s="2" t="str">
        <f t="shared" si="432"/>
        <v>uri</v>
      </c>
      <c r="S1446" s="2" t="str">
        <f t="shared" si="433"/>
        <v>kai</v>
      </c>
      <c r="T1446" s="2" t="str">
        <f t="shared" si="434"/>
        <v>uri</v>
      </c>
      <c r="U1446" s="2">
        <f t="shared" si="435"/>
        <v>700000</v>
      </c>
      <c r="V1446" s="2">
        <f t="shared" si="436"/>
        <v>1080</v>
      </c>
      <c r="W1446" s="2" t="str">
        <f t="shared" si="437"/>
        <v/>
      </c>
      <c r="X1446" s="2">
        <f t="shared" si="438"/>
        <v>112</v>
      </c>
      <c r="Y1446" s="6">
        <f t="shared" si="439"/>
        <v>690000</v>
      </c>
      <c r="Z1446" s="6">
        <f t="shared" si="440"/>
        <v>0</v>
      </c>
      <c r="AA1446" s="4">
        <f>SUM(P1446:$P$1480)+$Z$25</f>
        <v>660000</v>
      </c>
      <c r="AB1446" s="4">
        <f>SUM(V1446:$W$1480)</f>
        <v>15870.800000000003</v>
      </c>
      <c r="AC1446" s="4">
        <f t="shared" si="441"/>
        <v>-30000</v>
      </c>
    </row>
    <row r="1447" spans="1:29" x14ac:dyDescent="0.15">
      <c r="A1447" s="22">
        <v>6</v>
      </c>
      <c r="B1447" s="1">
        <v>40996</v>
      </c>
      <c r="C1447" s="3">
        <v>141</v>
      </c>
      <c r="D1447">
        <v>142</v>
      </c>
      <c r="E1447">
        <v>140</v>
      </c>
      <c r="F1447">
        <v>140</v>
      </c>
      <c r="G1447">
        <v>178324200</v>
      </c>
      <c r="H1447" s="2">
        <f t="shared" si="424"/>
        <v>24965388000</v>
      </c>
      <c r="I1447">
        <f t="shared" si="425"/>
        <v>-5</v>
      </c>
      <c r="J1447" t="str">
        <f t="shared" si="426"/>
        <v>高値割、安値割</v>
      </c>
      <c r="L1447">
        <f t="shared" si="427"/>
        <v>-5</v>
      </c>
      <c r="M1447">
        <f t="shared" si="428"/>
        <v>-5</v>
      </c>
      <c r="N1447">
        <f t="shared" si="429"/>
        <v>5</v>
      </c>
      <c r="O1447" s="2">
        <f t="shared" si="442"/>
        <v>5000</v>
      </c>
      <c r="P1447" s="2">
        <f t="shared" si="430"/>
        <v>-25000</v>
      </c>
      <c r="Q1447" s="2">
        <f t="shared" si="431"/>
        <v>725000</v>
      </c>
      <c r="R1447" s="2" t="str">
        <f t="shared" si="432"/>
        <v>kai</v>
      </c>
      <c r="S1447" s="2" t="str">
        <f t="shared" si="433"/>
        <v>uri</v>
      </c>
      <c r="T1447" s="2" t="str">
        <f t="shared" si="434"/>
        <v>kai</v>
      </c>
      <c r="U1447" s="2" t="str">
        <f t="shared" si="435"/>
        <v/>
      </c>
      <c r="V1447" s="2" t="str">
        <f t="shared" si="436"/>
        <v/>
      </c>
      <c r="W1447" s="2">
        <f t="shared" si="437"/>
        <v>58</v>
      </c>
      <c r="X1447" s="2" t="str">
        <f t="shared" si="438"/>
        <v/>
      </c>
      <c r="Y1447" s="6">
        <f t="shared" si="439"/>
        <v>700000</v>
      </c>
      <c r="Z1447" s="6">
        <f t="shared" si="440"/>
        <v>0</v>
      </c>
      <c r="AA1447" s="4">
        <f>SUM(P1447:$P$1480)+$Z$25</f>
        <v>650000</v>
      </c>
      <c r="AB1447" s="4">
        <f>SUM(V1447:$W$1480)</f>
        <v>14790.800000000003</v>
      </c>
      <c r="AC1447" s="4">
        <f t="shared" si="441"/>
        <v>-50000</v>
      </c>
    </row>
    <row r="1448" spans="1:29" x14ac:dyDescent="0.15">
      <c r="A1448" s="22">
        <v>6</v>
      </c>
      <c r="B1448" s="1">
        <v>40995</v>
      </c>
      <c r="C1448" s="3">
        <v>142</v>
      </c>
      <c r="D1448">
        <v>145</v>
      </c>
      <c r="E1448">
        <v>142</v>
      </c>
      <c r="F1448">
        <v>145</v>
      </c>
      <c r="G1448">
        <v>211300700</v>
      </c>
      <c r="H1448" s="2">
        <f t="shared" si="424"/>
        <v>30638601500</v>
      </c>
      <c r="I1448">
        <f t="shared" si="425"/>
        <v>4</v>
      </c>
      <c r="J1448" t="str">
        <f t="shared" si="426"/>
        <v>高値超、安値超</v>
      </c>
      <c r="L1448">
        <f t="shared" si="427"/>
        <v>4</v>
      </c>
      <c r="M1448">
        <f t="shared" si="428"/>
        <v>4</v>
      </c>
      <c r="N1448">
        <f t="shared" si="429"/>
        <v>4</v>
      </c>
      <c r="O1448" s="2">
        <f t="shared" si="442"/>
        <v>5000</v>
      </c>
      <c r="P1448" s="2">
        <f t="shared" si="430"/>
        <v>20000</v>
      </c>
      <c r="Q1448" s="2">
        <f t="shared" si="431"/>
        <v>705000</v>
      </c>
      <c r="R1448" s="2" t="str">
        <f t="shared" si="432"/>
        <v>kai</v>
      </c>
      <c r="S1448" s="2" t="str">
        <f t="shared" si="433"/>
        <v>kai</v>
      </c>
      <c r="T1448" s="2" t="str">
        <f t="shared" si="434"/>
        <v>kai</v>
      </c>
      <c r="U1448" s="2" t="str">
        <f t="shared" si="435"/>
        <v/>
      </c>
      <c r="V1448" s="2" t="str">
        <f t="shared" si="436"/>
        <v/>
      </c>
      <c r="W1448" s="2">
        <f t="shared" si="437"/>
        <v>56.4</v>
      </c>
      <c r="X1448" s="2" t="str">
        <f t="shared" si="438"/>
        <v/>
      </c>
      <c r="Y1448" s="6">
        <f t="shared" si="439"/>
        <v>725000</v>
      </c>
      <c r="Z1448" s="6">
        <f t="shared" si="440"/>
        <v>0</v>
      </c>
      <c r="AA1448" s="4">
        <f>SUM(P1448:$P$1480)+$Z$25</f>
        <v>675000</v>
      </c>
      <c r="AB1448" s="4">
        <f>SUM(V1448:$W$1480)</f>
        <v>14732.800000000003</v>
      </c>
      <c r="AC1448" s="4">
        <f t="shared" si="441"/>
        <v>-50000</v>
      </c>
    </row>
    <row r="1449" spans="1:29" x14ac:dyDescent="0.15">
      <c r="A1449" s="22">
        <v>6</v>
      </c>
      <c r="B1449" s="1">
        <v>40994</v>
      </c>
      <c r="C1449" s="3">
        <v>143</v>
      </c>
      <c r="D1449">
        <v>143</v>
      </c>
      <c r="E1449">
        <v>140</v>
      </c>
      <c r="F1449">
        <v>141</v>
      </c>
      <c r="G1449">
        <v>165361700</v>
      </c>
      <c r="H1449" s="2">
        <f t="shared" si="424"/>
        <v>23315999700</v>
      </c>
      <c r="I1449">
        <f t="shared" si="425"/>
        <v>-1</v>
      </c>
      <c r="J1449" t="str">
        <f t="shared" si="426"/>
        <v/>
      </c>
      <c r="L1449">
        <f t="shared" si="427"/>
        <v>-1</v>
      </c>
      <c r="M1449">
        <f t="shared" si="428"/>
        <v>-1</v>
      </c>
      <c r="N1449">
        <f t="shared" si="429"/>
        <v>-1</v>
      </c>
      <c r="O1449" s="2">
        <f t="shared" si="442"/>
        <v>5000</v>
      </c>
      <c r="P1449" s="2">
        <f t="shared" si="430"/>
        <v>-5000</v>
      </c>
      <c r="Q1449" s="2">
        <f t="shared" si="431"/>
        <v>710000</v>
      </c>
      <c r="R1449" s="2" t="str">
        <f t="shared" si="432"/>
        <v>kai</v>
      </c>
      <c r="S1449" s="2" t="str">
        <f t="shared" si="433"/>
        <v>kai</v>
      </c>
      <c r="T1449" s="2" t="str">
        <f t="shared" si="434"/>
        <v>kai</v>
      </c>
      <c r="U1449" s="2">
        <f t="shared" si="435"/>
        <v>710000</v>
      </c>
      <c r="V1449" s="2">
        <f t="shared" si="436"/>
        <v>1080</v>
      </c>
      <c r="W1449" s="2">
        <f t="shared" si="437"/>
        <v>113.6</v>
      </c>
      <c r="X1449" s="2" t="str">
        <f t="shared" si="438"/>
        <v/>
      </c>
      <c r="Y1449" s="6">
        <f t="shared" si="439"/>
        <v>705000</v>
      </c>
      <c r="Z1449" s="6">
        <f t="shared" si="440"/>
        <v>0</v>
      </c>
      <c r="AA1449" s="4">
        <f>SUM(P1449:$P$1480)+$Z$25</f>
        <v>655000</v>
      </c>
      <c r="AB1449" s="4">
        <f>SUM(V1449:$W$1480)</f>
        <v>14676.400000000001</v>
      </c>
      <c r="AC1449" s="4">
        <f t="shared" si="441"/>
        <v>-50000</v>
      </c>
    </row>
    <row r="1450" spans="1:29" x14ac:dyDescent="0.15">
      <c r="A1450" s="22">
        <v>6</v>
      </c>
      <c r="B1450" s="1">
        <v>40991</v>
      </c>
      <c r="C1450" s="3">
        <v>143</v>
      </c>
      <c r="D1450">
        <v>143</v>
      </c>
      <c r="E1450">
        <v>142</v>
      </c>
      <c r="F1450">
        <v>142</v>
      </c>
      <c r="G1450">
        <v>68448700</v>
      </c>
      <c r="H1450" s="2">
        <f t="shared" si="424"/>
        <v>9719715400</v>
      </c>
      <c r="I1450">
        <f t="shared" si="425"/>
        <v>-2</v>
      </c>
      <c r="J1450" t="str">
        <f t="shared" si="426"/>
        <v/>
      </c>
      <c r="L1450">
        <f t="shared" si="427"/>
        <v>2</v>
      </c>
      <c r="M1450">
        <f t="shared" si="428"/>
        <v>2</v>
      </c>
      <c r="N1450">
        <f t="shared" si="429"/>
        <v>-2</v>
      </c>
      <c r="O1450" s="2">
        <f t="shared" si="442"/>
        <v>5000</v>
      </c>
      <c r="P1450" s="2">
        <f t="shared" si="430"/>
        <v>10000</v>
      </c>
      <c r="Q1450" s="2">
        <f t="shared" si="431"/>
        <v>720000</v>
      </c>
      <c r="R1450" s="2" t="str">
        <f t="shared" si="432"/>
        <v>uri</v>
      </c>
      <c r="S1450" s="2" t="str">
        <f t="shared" si="433"/>
        <v>kai</v>
      </c>
      <c r="T1450" s="2" t="str">
        <f t="shared" si="434"/>
        <v>uri</v>
      </c>
      <c r="U1450" s="2">
        <f t="shared" si="435"/>
        <v>720000</v>
      </c>
      <c r="V1450" s="2">
        <f t="shared" si="436"/>
        <v>1080</v>
      </c>
      <c r="W1450" s="2" t="str">
        <f t="shared" si="437"/>
        <v/>
      </c>
      <c r="X1450" s="2">
        <f t="shared" si="438"/>
        <v>115.2</v>
      </c>
      <c r="Y1450" s="6">
        <f t="shared" si="439"/>
        <v>710000</v>
      </c>
      <c r="Z1450" s="6">
        <f t="shared" si="440"/>
        <v>0</v>
      </c>
      <c r="AA1450" s="4">
        <f>SUM(P1450:$P$1480)+$Z$25</f>
        <v>660000</v>
      </c>
      <c r="AB1450" s="4">
        <f>SUM(V1450:$W$1480)</f>
        <v>13482.800000000003</v>
      </c>
      <c r="AC1450" s="4">
        <f t="shared" si="441"/>
        <v>-50000</v>
      </c>
    </row>
    <row r="1451" spans="1:29" x14ac:dyDescent="0.15">
      <c r="A1451" s="22">
        <v>6</v>
      </c>
      <c r="B1451" s="1">
        <v>40990</v>
      </c>
      <c r="C1451" s="3">
        <v>142</v>
      </c>
      <c r="D1451">
        <v>145</v>
      </c>
      <c r="E1451">
        <v>142</v>
      </c>
      <c r="F1451">
        <v>144</v>
      </c>
      <c r="G1451">
        <v>141835600</v>
      </c>
      <c r="H1451" s="2">
        <f t="shared" si="424"/>
        <v>20424326400</v>
      </c>
      <c r="I1451">
        <f t="shared" si="425"/>
        <v>1</v>
      </c>
      <c r="J1451" t="str">
        <f t="shared" si="426"/>
        <v>高値割、安値割</v>
      </c>
      <c r="L1451">
        <f t="shared" si="427"/>
        <v>1</v>
      </c>
      <c r="M1451">
        <f t="shared" si="428"/>
        <v>1</v>
      </c>
      <c r="N1451">
        <f t="shared" si="429"/>
        <v>-1</v>
      </c>
      <c r="O1451" s="2">
        <f t="shared" si="442"/>
        <v>5000</v>
      </c>
      <c r="P1451" s="2">
        <f t="shared" si="430"/>
        <v>5000</v>
      </c>
      <c r="Q1451" s="2">
        <f t="shared" si="431"/>
        <v>715000</v>
      </c>
      <c r="R1451" s="2" t="str">
        <f t="shared" si="432"/>
        <v>kai</v>
      </c>
      <c r="S1451" s="2" t="str">
        <f t="shared" si="433"/>
        <v>uri</v>
      </c>
      <c r="T1451" s="2" t="str">
        <f t="shared" si="434"/>
        <v>kai</v>
      </c>
      <c r="U1451" s="2" t="str">
        <f t="shared" si="435"/>
        <v/>
      </c>
      <c r="V1451" s="2" t="str">
        <f t="shared" si="436"/>
        <v/>
      </c>
      <c r="W1451" s="2">
        <f t="shared" si="437"/>
        <v>57.2</v>
      </c>
      <c r="X1451" s="2" t="str">
        <f t="shared" si="438"/>
        <v/>
      </c>
      <c r="Y1451" s="6">
        <f t="shared" si="439"/>
        <v>720000</v>
      </c>
      <c r="Z1451" s="6">
        <f t="shared" si="440"/>
        <v>0</v>
      </c>
      <c r="AA1451" s="4">
        <f>SUM(P1451:$P$1480)+$Z$25</f>
        <v>650000</v>
      </c>
      <c r="AB1451" s="4">
        <f>SUM(V1451:$W$1480)</f>
        <v>12402.800000000003</v>
      </c>
      <c r="AC1451" s="4">
        <f t="shared" si="441"/>
        <v>-70000</v>
      </c>
    </row>
    <row r="1452" spans="1:29" x14ac:dyDescent="0.15">
      <c r="A1452" s="22">
        <v>6</v>
      </c>
      <c r="B1452" s="1">
        <v>40989</v>
      </c>
      <c r="C1452" s="3">
        <v>144</v>
      </c>
      <c r="D1452">
        <v>146</v>
      </c>
      <c r="E1452">
        <v>143</v>
      </c>
      <c r="F1452">
        <v>143</v>
      </c>
      <c r="G1452">
        <v>163900900</v>
      </c>
      <c r="H1452" s="2">
        <f t="shared" si="424"/>
        <v>23437828700</v>
      </c>
      <c r="I1452">
        <f t="shared" si="425"/>
        <v>-1</v>
      </c>
      <c r="J1452" t="str">
        <f t="shared" si="426"/>
        <v>高値超、安値超</v>
      </c>
      <c r="L1452">
        <f t="shared" si="427"/>
        <v>-1</v>
      </c>
      <c r="M1452">
        <f t="shared" si="428"/>
        <v>-1</v>
      </c>
      <c r="N1452">
        <f t="shared" si="429"/>
        <v>1</v>
      </c>
      <c r="O1452" s="2">
        <f t="shared" si="442"/>
        <v>5000</v>
      </c>
      <c r="P1452" s="2">
        <f t="shared" si="430"/>
        <v>-5000</v>
      </c>
      <c r="Q1452" s="2">
        <f t="shared" si="431"/>
        <v>720000</v>
      </c>
      <c r="R1452" s="2" t="str">
        <f t="shared" si="432"/>
        <v>kai</v>
      </c>
      <c r="S1452" s="2" t="str">
        <f t="shared" si="433"/>
        <v>uri</v>
      </c>
      <c r="T1452" s="2" t="str">
        <f t="shared" si="434"/>
        <v>kai</v>
      </c>
      <c r="U1452" s="2" t="str">
        <f t="shared" si="435"/>
        <v/>
      </c>
      <c r="V1452" s="2" t="str">
        <f t="shared" si="436"/>
        <v/>
      </c>
      <c r="W1452" s="2">
        <f t="shared" si="437"/>
        <v>57.6</v>
      </c>
      <c r="X1452" s="2" t="str">
        <f t="shared" si="438"/>
        <v/>
      </c>
      <c r="Y1452" s="6">
        <f t="shared" si="439"/>
        <v>715000</v>
      </c>
      <c r="Z1452" s="6">
        <f t="shared" si="440"/>
        <v>0</v>
      </c>
      <c r="AA1452" s="4">
        <f>SUM(P1452:$P$1480)+$Z$25</f>
        <v>645000</v>
      </c>
      <c r="AB1452" s="4">
        <f>SUM(V1452:$W$1480)</f>
        <v>12345.600000000004</v>
      </c>
      <c r="AC1452" s="4">
        <f t="shared" si="441"/>
        <v>-70000</v>
      </c>
    </row>
    <row r="1453" spans="1:29" x14ac:dyDescent="0.15">
      <c r="A1453" s="22">
        <v>6</v>
      </c>
      <c r="B1453" s="1">
        <v>40987</v>
      </c>
      <c r="C1453" s="3">
        <v>141</v>
      </c>
      <c r="D1453">
        <v>145</v>
      </c>
      <c r="E1453">
        <v>141</v>
      </c>
      <c r="F1453">
        <v>144</v>
      </c>
      <c r="G1453">
        <v>161658900</v>
      </c>
      <c r="H1453" s="2">
        <f t="shared" si="424"/>
        <v>23278881600</v>
      </c>
      <c r="I1453">
        <f t="shared" si="425"/>
        <v>3</v>
      </c>
      <c r="J1453" t="str">
        <f t="shared" si="426"/>
        <v>高値超、安値超</v>
      </c>
      <c r="L1453">
        <f t="shared" si="427"/>
        <v>3</v>
      </c>
      <c r="M1453">
        <f t="shared" si="428"/>
        <v>3</v>
      </c>
      <c r="N1453">
        <f t="shared" si="429"/>
        <v>3</v>
      </c>
      <c r="O1453" s="2">
        <f t="shared" si="442"/>
        <v>5000</v>
      </c>
      <c r="P1453" s="2">
        <f t="shared" si="430"/>
        <v>15000</v>
      </c>
      <c r="Q1453" s="2">
        <f t="shared" si="431"/>
        <v>705000</v>
      </c>
      <c r="R1453" s="2" t="str">
        <f t="shared" si="432"/>
        <v>kai</v>
      </c>
      <c r="S1453" s="2" t="str">
        <f t="shared" si="433"/>
        <v>kai</v>
      </c>
      <c r="T1453" s="2" t="str">
        <f t="shared" si="434"/>
        <v>kai</v>
      </c>
      <c r="U1453" s="2" t="str">
        <f t="shared" si="435"/>
        <v/>
      </c>
      <c r="V1453" s="2" t="str">
        <f t="shared" si="436"/>
        <v/>
      </c>
      <c r="W1453" s="2">
        <f t="shared" si="437"/>
        <v>56.4</v>
      </c>
      <c r="X1453" s="2" t="str">
        <f t="shared" si="438"/>
        <v/>
      </c>
      <c r="Y1453" s="6">
        <f t="shared" si="439"/>
        <v>720000</v>
      </c>
      <c r="Z1453" s="6">
        <f t="shared" si="440"/>
        <v>0</v>
      </c>
      <c r="AA1453" s="4">
        <f>SUM(P1453:$P$1480)+$Z$25</f>
        <v>650000</v>
      </c>
      <c r="AB1453" s="4">
        <f>SUM(V1453:$W$1480)</f>
        <v>12288.000000000004</v>
      </c>
      <c r="AC1453" s="4">
        <f t="shared" si="441"/>
        <v>-70000</v>
      </c>
    </row>
    <row r="1454" spans="1:29" x14ac:dyDescent="0.15">
      <c r="A1454" s="22">
        <v>6</v>
      </c>
      <c r="B1454" s="1">
        <v>40984</v>
      </c>
      <c r="C1454" s="3">
        <v>140</v>
      </c>
      <c r="D1454">
        <v>141</v>
      </c>
      <c r="E1454">
        <v>139</v>
      </c>
      <c r="F1454">
        <v>141</v>
      </c>
      <c r="G1454">
        <v>81294800</v>
      </c>
      <c r="H1454" s="2">
        <f t="shared" si="424"/>
        <v>11462566800</v>
      </c>
      <c r="I1454">
        <f t="shared" si="425"/>
        <v>1</v>
      </c>
      <c r="J1454" t="str">
        <f t="shared" si="426"/>
        <v/>
      </c>
      <c r="L1454">
        <f t="shared" si="427"/>
        <v>1</v>
      </c>
      <c r="M1454">
        <f t="shared" si="428"/>
        <v>1</v>
      </c>
      <c r="N1454">
        <f t="shared" si="429"/>
        <v>1</v>
      </c>
      <c r="O1454" s="2">
        <f t="shared" si="442"/>
        <v>5000</v>
      </c>
      <c r="P1454" s="2">
        <f t="shared" si="430"/>
        <v>5000</v>
      </c>
      <c r="Q1454" s="2">
        <f t="shared" si="431"/>
        <v>700000</v>
      </c>
      <c r="R1454" s="2" t="str">
        <f t="shared" si="432"/>
        <v>kai</v>
      </c>
      <c r="S1454" s="2" t="str">
        <f t="shared" si="433"/>
        <v>kai</v>
      </c>
      <c r="T1454" s="2" t="str">
        <f t="shared" si="434"/>
        <v>kai</v>
      </c>
      <c r="U1454" s="2" t="str">
        <f t="shared" si="435"/>
        <v/>
      </c>
      <c r="V1454" s="2" t="str">
        <f t="shared" si="436"/>
        <v/>
      </c>
      <c r="W1454" s="2">
        <f t="shared" si="437"/>
        <v>56</v>
      </c>
      <c r="X1454" s="2" t="str">
        <f t="shared" si="438"/>
        <v/>
      </c>
      <c r="Y1454" s="6">
        <f t="shared" si="439"/>
        <v>705000</v>
      </c>
      <c r="Z1454" s="6">
        <f t="shared" si="440"/>
        <v>0</v>
      </c>
      <c r="AA1454" s="4">
        <f>SUM(P1454:$P$1480)+$Z$25</f>
        <v>635000</v>
      </c>
      <c r="AB1454" s="4">
        <f>SUM(V1454:$W$1480)</f>
        <v>12231.600000000004</v>
      </c>
      <c r="AC1454" s="4">
        <f t="shared" si="441"/>
        <v>-70000</v>
      </c>
    </row>
    <row r="1455" spans="1:29" x14ac:dyDescent="0.15">
      <c r="A1455" s="22">
        <v>6</v>
      </c>
      <c r="B1455" s="1">
        <v>40983</v>
      </c>
      <c r="C1455" s="3">
        <v>140</v>
      </c>
      <c r="D1455">
        <v>141</v>
      </c>
      <c r="E1455">
        <v>139</v>
      </c>
      <c r="F1455">
        <v>140</v>
      </c>
      <c r="G1455">
        <v>159566700</v>
      </c>
      <c r="H1455" s="2">
        <f t="shared" si="424"/>
        <v>22339338000</v>
      </c>
      <c r="I1455">
        <f t="shared" si="425"/>
        <v>0</v>
      </c>
      <c r="J1455" t="str">
        <f t="shared" si="426"/>
        <v/>
      </c>
      <c r="L1455">
        <f t="shared" si="427"/>
        <v>0</v>
      </c>
      <c r="M1455">
        <f t="shared" si="428"/>
        <v>0</v>
      </c>
      <c r="N1455">
        <f t="shared" si="429"/>
        <v>0</v>
      </c>
      <c r="O1455" s="2">
        <f t="shared" si="442"/>
        <v>5000</v>
      </c>
      <c r="P1455" s="2">
        <f t="shared" si="430"/>
        <v>0</v>
      </c>
      <c r="Q1455" s="2">
        <f t="shared" si="431"/>
        <v>700000</v>
      </c>
      <c r="R1455" s="2" t="str">
        <f t="shared" si="432"/>
        <v>kai</v>
      </c>
      <c r="S1455" s="2" t="str">
        <f t="shared" si="433"/>
        <v>uri</v>
      </c>
      <c r="T1455" s="2" t="str">
        <f t="shared" si="434"/>
        <v>kai</v>
      </c>
      <c r="U1455" s="2" t="str">
        <f t="shared" si="435"/>
        <v/>
      </c>
      <c r="V1455" s="2" t="str">
        <f t="shared" si="436"/>
        <v/>
      </c>
      <c r="W1455" s="2">
        <f t="shared" si="437"/>
        <v>56</v>
      </c>
      <c r="X1455" s="2" t="str">
        <f t="shared" si="438"/>
        <v/>
      </c>
      <c r="Y1455" s="6">
        <f t="shared" si="439"/>
        <v>700000</v>
      </c>
      <c r="Z1455" s="6">
        <f t="shared" si="440"/>
        <v>0</v>
      </c>
      <c r="AA1455" s="4">
        <f>SUM(P1455:$P$1480)+$Z$25</f>
        <v>630000</v>
      </c>
      <c r="AB1455" s="4">
        <f>SUM(V1455:$W$1480)</f>
        <v>12175.600000000004</v>
      </c>
      <c r="AC1455" s="4">
        <f t="shared" si="441"/>
        <v>-70000</v>
      </c>
    </row>
    <row r="1456" spans="1:29" x14ac:dyDescent="0.15">
      <c r="A1456" s="22">
        <v>6</v>
      </c>
      <c r="B1456" s="1">
        <v>40982</v>
      </c>
      <c r="C1456" s="3">
        <v>140</v>
      </c>
      <c r="D1456">
        <v>141</v>
      </c>
      <c r="E1456">
        <v>139</v>
      </c>
      <c r="F1456">
        <v>140</v>
      </c>
      <c r="G1456">
        <v>181101200</v>
      </c>
      <c r="H1456" s="2">
        <f t="shared" si="424"/>
        <v>25354168000</v>
      </c>
      <c r="I1456">
        <f t="shared" si="425"/>
        <v>3</v>
      </c>
      <c r="J1456" t="str">
        <f t="shared" si="426"/>
        <v>高値超、安値超</v>
      </c>
      <c r="L1456">
        <f t="shared" si="427"/>
        <v>3</v>
      </c>
      <c r="M1456">
        <f t="shared" si="428"/>
        <v>3</v>
      </c>
      <c r="N1456">
        <f t="shared" si="429"/>
        <v>3</v>
      </c>
      <c r="O1456" s="2">
        <f t="shared" si="442"/>
        <v>5000</v>
      </c>
      <c r="P1456" s="2">
        <f t="shared" si="430"/>
        <v>15000</v>
      </c>
      <c r="Q1456" s="2">
        <f t="shared" si="431"/>
        <v>685000</v>
      </c>
      <c r="R1456" s="2" t="str">
        <f t="shared" si="432"/>
        <v>kai</v>
      </c>
      <c r="S1456" s="2" t="str">
        <f t="shared" si="433"/>
        <v>kai</v>
      </c>
      <c r="T1456" s="2" t="str">
        <f t="shared" si="434"/>
        <v>kai</v>
      </c>
      <c r="U1456" s="2" t="str">
        <f t="shared" si="435"/>
        <v/>
      </c>
      <c r="V1456" s="2" t="str">
        <f t="shared" si="436"/>
        <v/>
      </c>
      <c r="W1456" s="2">
        <f t="shared" si="437"/>
        <v>54.8</v>
      </c>
      <c r="X1456" s="2" t="str">
        <f t="shared" si="438"/>
        <v/>
      </c>
      <c r="Y1456" s="6">
        <f t="shared" si="439"/>
        <v>700000</v>
      </c>
      <c r="Z1456" s="6">
        <f t="shared" si="440"/>
        <v>0</v>
      </c>
      <c r="AA1456" s="4">
        <f>SUM(P1456:$P$1480)+$Z$25</f>
        <v>630000</v>
      </c>
      <c r="AB1456" s="4">
        <f>SUM(V1456:$W$1480)</f>
        <v>12119.600000000004</v>
      </c>
      <c r="AC1456" s="4">
        <f t="shared" si="441"/>
        <v>-70000</v>
      </c>
    </row>
    <row r="1457" spans="1:29" x14ac:dyDescent="0.15">
      <c r="A1457" s="22">
        <v>6</v>
      </c>
      <c r="B1457" s="1">
        <v>40981</v>
      </c>
      <c r="C1457" s="3">
        <v>137</v>
      </c>
      <c r="D1457">
        <v>139</v>
      </c>
      <c r="E1457">
        <v>136</v>
      </c>
      <c r="F1457">
        <v>137</v>
      </c>
      <c r="G1457">
        <v>137644500</v>
      </c>
      <c r="H1457" s="2">
        <f t="shared" si="424"/>
        <v>18857296500</v>
      </c>
      <c r="I1457">
        <f t="shared" si="425"/>
        <v>1</v>
      </c>
      <c r="J1457" t="str">
        <f t="shared" si="426"/>
        <v/>
      </c>
      <c r="L1457">
        <f t="shared" si="427"/>
        <v>1</v>
      </c>
      <c r="M1457">
        <f t="shared" si="428"/>
        <v>1</v>
      </c>
      <c r="N1457">
        <f t="shared" si="429"/>
        <v>-1</v>
      </c>
      <c r="O1457" s="2">
        <f t="shared" si="442"/>
        <v>5000</v>
      </c>
      <c r="P1457" s="2">
        <f t="shared" si="430"/>
        <v>5000</v>
      </c>
      <c r="Q1457" s="2">
        <f t="shared" si="431"/>
        <v>680000</v>
      </c>
      <c r="R1457" s="2" t="str">
        <f t="shared" si="432"/>
        <v>kai</v>
      </c>
      <c r="S1457" s="2" t="str">
        <f t="shared" si="433"/>
        <v>uri</v>
      </c>
      <c r="T1457" s="2" t="str">
        <f t="shared" si="434"/>
        <v>kai</v>
      </c>
      <c r="U1457" s="2" t="str">
        <f t="shared" si="435"/>
        <v/>
      </c>
      <c r="V1457" s="2" t="str">
        <f t="shared" si="436"/>
        <v/>
      </c>
      <c r="W1457" s="2">
        <f t="shared" si="437"/>
        <v>54.4</v>
      </c>
      <c r="X1457" s="2" t="str">
        <f t="shared" si="438"/>
        <v/>
      </c>
      <c r="Y1457" s="6">
        <f t="shared" si="439"/>
        <v>685000</v>
      </c>
      <c r="Z1457" s="6">
        <f t="shared" si="440"/>
        <v>0</v>
      </c>
      <c r="AA1457" s="4">
        <f>SUM(P1457:$P$1480)+$Z$25</f>
        <v>615000</v>
      </c>
      <c r="AB1457" s="4">
        <f>SUM(V1457:$W$1480)</f>
        <v>12064.800000000003</v>
      </c>
      <c r="AC1457" s="4">
        <f t="shared" si="441"/>
        <v>-70000</v>
      </c>
    </row>
    <row r="1458" spans="1:29" x14ac:dyDescent="0.15">
      <c r="A1458" s="22">
        <v>6</v>
      </c>
      <c r="B1458" s="1">
        <v>40980</v>
      </c>
      <c r="C1458" s="3">
        <v>139</v>
      </c>
      <c r="D1458">
        <v>140</v>
      </c>
      <c r="E1458">
        <v>136</v>
      </c>
      <c r="F1458">
        <v>136</v>
      </c>
      <c r="G1458">
        <v>143511500</v>
      </c>
      <c r="H1458" s="2">
        <f t="shared" si="424"/>
        <v>19517564000</v>
      </c>
      <c r="I1458">
        <f t="shared" si="425"/>
        <v>-2</v>
      </c>
      <c r="J1458" t="str">
        <f t="shared" si="426"/>
        <v>高値超、安値超</v>
      </c>
      <c r="L1458">
        <f t="shared" si="427"/>
        <v>-2</v>
      </c>
      <c r="M1458">
        <f t="shared" si="428"/>
        <v>-2</v>
      </c>
      <c r="N1458">
        <f t="shared" si="429"/>
        <v>2</v>
      </c>
      <c r="O1458" s="2">
        <f t="shared" si="442"/>
        <v>5000</v>
      </c>
      <c r="P1458" s="2">
        <f t="shared" si="430"/>
        <v>-10000</v>
      </c>
      <c r="Q1458" s="2">
        <f t="shared" si="431"/>
        <v>690000</v>
      </c>
      <c r="R1458" s="2" t="str">
        <f t="shared" si="432"/>
        <v>kai</v>
      </c>
      <c r="S1458" s="2" t="str">
        <f t="shared" si="433"/>
        <v>uri</v>
      </c>
      <c r="T1458" s="2" t="str">
        <f t="shared" si="434"/>
        <v>kai</v>
      </c>
      <c r="U1458" s="2" t="str">
        <f t="shared" si="435"/>
        <v/>
      </c>
      <c r="V1458" s="2" t="str">
        <f t="shared" si="436"/>
        <v/>
      </c>
      <c r="W1458" s="2">
        <f t="shared" si="437"/>
        <v>55.2</v>
      </c>
      <c r="X1458" s="2" t="str">
        <f t="shared" si="438"/>
        <v/>
      </c>
      <c r="Y1458" s="6">
        <f t="shared" si="439"/>
        <v>680000</v>
      </c>
      <c r="Z1458" s="6">
        <f t="shared" si="440"/>
        <v>0</v>
      </c>
      <c r="AA1458" s="4">
        <f>SUM(P1458:$P$1480)+$Z$25</f>
        <v>610000</v>
      </c>
      <c r="AB1458" s="4">
        <f>SUM(V1458:$W$1480)</f>
        <v>12010.400000000003</v>
      </c>
      <c r="AC1458" s="4">
        <f t="shared" si="441"/>
        <v>-70000</v>
      </c>
    </row>
    <row r="1459" spans="1:29" x14ac:dyDescent="0.15">
      <c r="A1459" s="22">
        <v>6</v>
      </c>
      <c r="B1459" s="1">
        <v>40977</v>
      </c>
      <c r="C1459" s="3">
        <v>136</v>
      </c>
      <c r="D1459">
        <v>139</v>
      </c>
      <c r="E1459">
        <v>135</v>
      </c>
      <c r="F1459">
        <v>138</v>
      </c>
      <c r="G1459">
        <v>284557700</v>
      </c>
      <c r="H1459" s="2">
        <f t="shared" si="424"/>
        <v>39268962600</v>
      </c>
      <c r="I1459">
        <f t="shared" si="425"/>
        <v>3</v>
      </c>
      <c r="J1459" t="str">
        <f t="shared" si="426"/>
        <v>高値超、安値超</v>
      </c>
      <c r="L1459">
        <f t="shared" si="427"/>
        <v>3</v>
      </c>
      <c r="M1459">
        <f t="shared" si="428"/>
        <v>3</v>
      </c>
      <c r="N1459">
        <f t="shared" si="429"/>
        <v>-3</v>
      </c>
      <c r="O1459" s="2">
        <f t="shared" si="442"/>
        <v>5000</v>
      </c>
      <c r="P1459" s="2">
        <f t="shared" si="430"/>
        <v>15000</v>
      </c>
      <c r="Q1459" s="2">
        <f t="shared" si="431"/>
        <v>675000</v>
      </c>
      <c r="R1459" s="2" t="str">
        <f t="shared" si="432"/>
        <v>kai</v>
      </c>
      <c r="S1459" s="2" t="str">
        <f t="shared" si="433"/>
        <v>uri</v>
      </c>
      <c r="T1459" s="2" t="str">
        <f t="shared" si="434"/>
        <v>kai</v>
      </c>
      <c r="U1459" s="2">
        <f t="shared" si="435"/>
        <v>675000</v>
      </c>
      <c r="V1459" s="2">
        <f t="shared" si="436"/>
        <v>1080</v>
      </c>
      <c r="W1459" s="2">
        <f t="shared" si="437"/>
        <v>108</v>
      </c>
      <c r="X1459" s="2" t="str">
        <f t="shared" si="438"/>
        <v/>
      </c>
      <c r="Y1459" s="6">
        <f t="shared" si="439"/>
        <v>690000</v>
      </c>
      <c r="Z1459" s="6">
        <f t="shared" si="440"/>
        <v>0</v>
      </c>
      <c r="AA1459" s="4">
        <f>SUM(P1459:$P$1480)+$Z$25</f>
        <v>620000</v>
      </c>
      <c r="AB1459" s="4">
        <f>SUM(V1459:$W$1480)</f>
        <v>11955.200000000003</v>
      </c>
      <c r="AC1459" s="4">
        <f t="shared" si="441"/>
        <v>-70000</v>
      </c>
    </row>
    <row r="1460" spans="1:29" x14ac:dyDescent="0.15">
      <c r="A1460" s="22">
        <v>6</v>
      </c>
      <c r="B1460" s="1">
        <v>40976</v>
      </c>
      <c r="C1460" s="3">
        <v>134</v>
      </c>
      <c r="D1460">
        <v>136</v>
      </c>
      <c r="E1460">
        <v>133</v>
      </c>
      <c r="F1460">
        <v>135</v>
      </c>
      <c r="G1460">
        <v>144273100</v>
      </c>
      <c r="H1460" s="2">
        <f t="shared" ref="H1460:H1498" si="443">+F1460*G1460</f>
        <v>19476868500</v>
      </c>
      <c r="I1460">
        <f t="shared" ref="I1460:I1498" si="444">IF(F1461="","",F1460-F1461)</f>
        <v>3</v>
      </c>
      <c r="J1460" t="str">
        <f t="shared" ref="J1460:J1498" si="445">IF(AND(D1460&lt;D1461,E1460&lt;E1461,AVERAGE(H1460:H1469)&gt;50000000),"高値割、安値割",IF(AND(D1460&gt;D1461,E1460&gt;E1461,AVERAGE(H1460:H1469)&gt;50000000),"高値超、安値超",""))</f>
        <v>高値超、安値超</v>
      </c>
      <c r="L1460">
        <f t="shared" ref="L1460:L1498" si="446">IF($M$25&gt;$N$25,M1460,N1460)</f>
        <v>-3</v>
      </c>
      <c r="M1460">
        <f t="shared" ref="M1460:M1498" si="447">IF(F1461="",0,IF(J1461="高値割、安値割",F1461-F1460,-F1461+F1460))</f>
        <v>-3</v>
      </c>
      <c r="N1460">
        <f t="shared" ref="N1460:N1498" si="448">IF(F1461="",0,IF(J1461&lt;&gt;"高値超、安値超",-F1461+F1460,F1461-F1460))</f>
        <v>3</v>
      </c>
      <c r="O1460" s="2">
        <f t="shared" si="442"/>
        <v>5000</v>
      </c>
      <c r="P1460" s="2">
        <f t="shared" ref="P1460:P1498" si="449">IF(L1460&lt;&gt;"",L1460*O1460,"")</f>
        <v>-15000</v>
      </c>
      <c r="Q1460" s="2">
        <f t="shared" ref="Q1460:Q1498" si="450">IF(L1461&lt;&gt;"",F1461*O1460,0)</f>
        <v>660000</v>
      </c>
      <c r="R1460" s="2" t="str">
        <f t="shared" ref="R1460:R1498" si="451">IF(J1461="高値割、安値割","uri","kai")</f>
        <v>uri</v>
      </c>
      <c r="S1460" s="2" t="str">
        <f t="shared" ref="S1460:S1498" si="452">IF(J1461="高値超、安値超","uri","kai")</f>
        <v>kai</v>
      </c>
      <c r="T1460" s="2" t="str">
        <f t="shared" ref="T1460:T1498" si="453">IF($M$25&gt;$N$25,R1460,S1460)</f>
        <v>uri</v>
      </c>
      <c r="U1460" s="2">
        <f t="shared" ref="U1460:U1498" si="454">IF(T1460&lt;&gt;T1461,Q1460*1,"")</f>
        <v>660000</v>
      </c>
      <c r="V1460" s="2">
        <f t="shared" ref="V1460:V1498" si="455">IF(U1460="","",IF(U1460&lt;$AD$26,$AE$26,IF(U1460&lt;$AD$27,$AE$27,IF(U1460&lt;$AD$28,$AE$28,IF(U1460&lt;$AD$29,$AE$29,IF(U1460&lt;$AD$30,$AE$30,IF(U1460&lt;$AD$31,$AE$31,$AE$32))))))*2)</f>
        <v>1080</v>
      </c>
      <c r="W1460" s="2" t="str">
        <f t="shared" ref="W1460:W1498" si="456">IF(AND(T1461&lt;&gt;"kai",T1460="kai"),Q1460*2%/250*2,IF(AND(T1461="kai",T1460="kai"),Q1460*2%/250,""))</f>
        <v/>
      </c>
      <c r="X1460" s="2">
        <f t="shared" ref="X1460:X1498" si="457">IF(AND(T1461&lt;&gt;"uri",T1460="uri"),Q1460*2%/250*2,IF(AND(T1461="uri",T1460="uri"),Q1460*2%/250,""))</f>
        <v>105.6</v>
      </c>
      <c r="Y1460" s="6">
        <f t="shared" ref="Y1460:Y1498" si="458">+F1460*$B$3</f>
        <v>675000</v>
      </c>
      <c r="Z1460" s="6">
        <f t="shared" ref="Z1460:Z1498" si="459">IF(AND(Y1460&gt;0,Y1461=0),Y1460,0)</f>
        <v>0</v>
      </c>
      <c r="AA1460" s="4">
        <f>SUM(P1460:$P$1480)+$Z$25</f>
        <v>605000</v>
      </c>
      <c r="AB1460" s="4">
        <f>SUM(V1460:$W$1480)</f>
        <v>10767.200000000003</v>
      </c>
      <c r="AC1460" s="4">
        <f t="shared" ref="AC1460:AC1498" si="460">+AA1460-Y1460</f>
        <v>-70000</v>
      </c>
    </row>
    <row r="1461" spans="1:29" x14ac:dyDescent="0.15">
      <c r="A1461" s="22">
        <v>6</v>
      </c>
      <c r="B1461" s="1">
        <v>40975</v>
      </c>
      <c r="C1461" s="3">
        <v>132</v>
      </c>
      <c r="D1461">
        <v>134</v>
      </c>
      <c r="E1461">
        <v>131</v>
      </c>
      <c r="F1461">
        <v>132</v>
      </c>
      <c r="G1461">
        <v>123366200</v>
      </c>
      <c r="H1461" s="2">
        <f t="shared" si="443"/>
        <v>16284338400</v>
      </c>
      <c r="I1461">
        <f t="shared" si="444"/>
        <v>-2</v>
      </c>
      <c r="J1461" t="str">
        <f t="shared" si="445"/>
        <v>高値割、安値割</v>
      </c>
      <c r="L1461">
        <f t="shared" si="446"/>
        <v>-2</v>
      </c>
      <c r="M1461">
        <f t="shared" si="447"/>
        <v>-2</v>
      </c>
      <c r="N1461">
        <f t="shared" si="448"/>
        <v>-2</v>
      </c>
      <c r="O1461" s="2">
        <f t="shared" si="442"/>
        <v>5000</v>
      </c>
      <c r="P1461" s="2">
        <f t="shared" si="449"/>
        <v>-10000</v>
      </c>
      <c r="Q1461" s="2">
        <f t="shared" si="450"/>
        <v>670000</v>
      </c>
      <c r="R1461" s="2" t="str">
        <f t="shared" si="451"/>
        <v>kai</v>
      </c>
      <c r="S1461" s="2" t="str">
        <f t="shared" si="452"/>
        <v>kai</v>
      </c>
      <c r="T1461" s="2" t="str">
        <f t="shared" si="453"/>
        <v>kai</v>
      </c>
      <c r="U1461" s="2" t="str">
        <f t="shared" si="454"/>
        <v/>
      </c>
      <c r="V1461" s="2" t="str">
        <f t="shared" si="455"/>
        <v/>
      </c>
      <c r="W1461" s="2">
        <f t="shared" si="456"/>
        <v>53.6</v>
      </c>
      <c r="X1461" s="2" t="str">
        <f t="shared" si="457"/>
        <v/>
      </c>
      <c r="Y1461" s="6">
        <f t="shared" si="458"/>
        <v>660000</v>
      </c>
      <c r="Z1461" s="6">
        <f t="shared" si="459"/>
        <v>0</v>
      </c>
      <c r="AA1461" s="4">
        <f>SUM(P1461:$P$1480)+$Z$25</f>
        <v>620000</v>
      </c>
      <c r="AB1461" s="4">
        <f>SUM(V1461:$W$1480)</f>
        <v>9687.2000000000007</v>
      </c>
      <c r="AC1461" s="4">
        <f t="shared" si="460"/>
        <v>-40000</v>
      </c>
    </row>
    <row r="1462" spans="1:29" x14ac:dyDescent="0.15">
      <c r="A1462" s="22">
        <v>6</v>
      </c>
      <c r="B1462" s="1">
        <v>40974</v>
      </c>
      <c r="C1462" s="3">
        <v>135</v>
      </c>
      <c r="D1462">
        <v>137</v>
      </c>
      <c r="E1462">
        <v>134</v>
      </c>
      <c r="F1462">
        <v>134</v>
      </c>
      <c r="G1462">
        <v>68983500</v>
      </c>
      <c r="H1462" s="2">
        <f t="shared" si="443"/>
        <v>9243789000</v>
      </c>
      <c r="I1462">
        <f t="shared" si="444"/>
        <v>-2</v>
      </c>
      <c r="J1462" t="str">
        <f t="shared" si="445"/>
        <v/>
      </c>
      <c r="L1462">
        <f t="shared" si="446"/>
        <v>-2</v>
      </c>
      <c r="M1462">
        <f t="shared" si="447"/>
        <v>-2</v>
      </c>
      <c r="N1462">
        <f t="shared" si="448"/>
        <v>2</v>
      </c>
      <c r="O1462" s="2">
        <f t="shared" si="442"/>
        <v>5000</v>
      </c>
      <c r="P1462" s="2">
        <f t="shared" si="449"/>
        <v>-10000</v>
      </c>
      <c r="Q1462" s="2">
        <f t="shared" si="450"/>
        <v>680000</v>
      </c>
      <c r="R1462" s="2" t="str">
        <f t="shared" si="451"/>
        <v>kai</v>
      </c>
      <c r="S1462" s="2" t="str">
        <f t="shared" si="452"/>
        <v>uri</v>
      </c>
      <c r="T1462" s="2" t="str">
        <f t="shared" si="453"/>
        <v>kai</v>
      </c>
      <c r="U1462" s="2" t="str">
        <f t="shared" si="454"/>
        <v/>
      </c>
      <c r="V1462" s="2" t="str">
        <f t="shared" si="455"/>
        <v/>
      </c>
      <c r="W1462" s="2">
        <f t="shared" si="456"/>
        <v>54.4</v>
      </c>
      <c r="X1462" s="2" t="str">
        <f t="shared" si="457"/>
        <v/>
      </c>
      <c r="Y1462" s="6">
        <f t="shared" si="458"/>
        <v>670000</v>
      </c>
      <c r="Z1462" s="6">
        <f t="shared" si="459"/>
        <v>0</v>
      </c>
      <c r="AA1462" s="4">
        <f>SUM(P1462:$P$1480)+$Z$25</f>
        <v>630000</v>
      </c>
      <c r="AB1462" s="4">
        <f>SUM(V1462:$W$1480)</f>
        <v>9633.6</v>
      </c>
      <c r="AC1462" s="4">
        <f t="shared" si="460"/>
        <v>-40000</v>
      </c>
    </row>
    <row r="1463" spans="1:29" x14ac:dyDescent="0.15">
      <c r="A1463" s="22">
        <v>6</v>
      </c>
      <c r="B1463" s="1">
        <v>40973</v>
      </c>
      <c r="C1463" s="3">
        <v>136</v>
      </c>
      <c r="D1463">
        <v>137</v>
      </c>
      <c r="E1463">
        <v>135</v>
      </c>
      <c r="F1463">
        <v>136</v>
      </c>
      <c r="G1463">
        <v>55250700</v>
      </c>
      <c r="H1463" s="2">
        <f t="shared" si="443"/>
        <v>7514095200</v>
      </c>
      <c r="I1463">
        <f t="shared" si="444"/>
        <v>0</v>
      </c>
      <c r="J1463" t="str">
        <f t="shared" si="445"/>
        <v>高値超、安値超</v>
      </c>
      <c r="L1463">
        <f t="shared" si="446"/>
        <v>0</v>
      </c>
      <c r="M1463">
        <f t="shared" si="447"/>
        <v>0</v>
      </c>
      <c r="N1463">
        <f t="shared" si="448"/>
        <v>0</v>
      </c>
      <c r="O1463" s="2">
        <f t="shared" si="442"/>
        <v>5000</v>
      </c>
      <c r="P1463" s="2">
        <f t="shared" si="449"/>
        <v>0</v>
      </c>
      <c r="Q1463" s="2">
        <f t="shared" si="450"/>
        <v>680000</v>
      </c>
      <c r="R1463" s="2" t="str">
        <f t="shared" si="451"/>
        <v>kai</v>
      </c>
      <c r="S1463" s="2" t="str">
        <f t="shared" si="452"/>
        <v>kai</v>
      </c>
      <c r="T1463" s="2" t="str">
        <f t="shared" si="453"/>
        <v>kai</v>
      </c>
      <c r="U1463" s="2">
        <f t="shared" si="454"/>
        <v>680000</v>
      </c>
      <c r="V1463" s="2">
        <f t="shared" si="455"/>
        <v>1080</v>
      </c>
      <c r="W1463" s="2">
        <f t="shared" si="456"/>
        <v>108.8</v>
      </c>
      <c r="X1463" s="2" t="str">
        <f t="shared" si="457"/>
        <v/>
      </c>
      <c r="Y1463" s="6">
        <f t="shared" si="458"/>
        <v>680000</v>
      </c>
      <c r="Z1463" s="6">
        <f t="shared" si="459"/>
        <v>0</v>
      </c>
      <c r="AA1463" s="4">
        <f>SUM(P1463:$P$1480)+$Z$25</f>
        <v>640000</v>
      </c>
      <c r="AB1463" s="4">
        <f>SUM(V1463:$W$1480)</f>
        <v>9579.2000000000007</v>
      </c>
      <c r="AC1463" s="4">
        <f t="shared" si="460"/>
        <v>-40000</v>
      </c>
    </row>
    <row r="1464" spans="1:29" x14ac:dyDescent="0.15">
      <c r="A1464" s="22">
        <v>6</v>
      </c>
      <c r="B1464" s="1">
        <v>40970</v>
      </c>
      <c r="C1464" s="3">
        <v>136</v>
      </c>
      <c r="D1464">
        <v>136</v>
      </c>
      <c r="E1464">
        <v>134</v>
      </c>
      <c r="F1464">
        <v>136</v>
      </c>
      <c r="G1464">
        <v>67817400</v>
      </c>
      <c r="H1464" s="2">
        <f t="shared" si="443"/>
        <v>9223166400</v>
      </c>
      <c r="I1464">
        <f t="shared" si="444"/>
        <v>2</v>
      </c>
      <c r="J1464" t="str">
        <f t="shared" si="445"/>
        <v/>
      </c>
      <c r="L1464">
        <f t="shared" si="446"/>
        <v>-2</v>
      </c>
      <c r="M1464">
        <f t="shared" si="447"/>
        <v>-2</v>
      </c>
      <c r="N1464">
        <f t="shared" si="448"/>
        <v>2</v>
      </c>
      <c r="O1464" s="2">
        <f t="shared" si="442"/>
        <v>5000</v>
      </c>
      <c r="P1464" s="2">
        <f t="shared" si="449"/>
        <v>-10000</v>
      </c>
      <c r="Q1464" s="2">
        <f t="shared" si="450"/>
        <v>670000</v>
      </c>
      <c r="R1464" s="2" t="str">
        <f t="shared" si="451"/>
        <v>uri</v>
      </c>
      <c r="S1464" s="2" t="str">
        <f t="shared" si="452"/>
        <v>kai</v>
      </c>
      <c r="T1464" s="2" t="str">
        <f t="shared" si="453"/>
        <v>uri</v>
      </c>
      <c r="U1464" s="2">
        <f t="shared" si="454"/>
        <v>670000</v>
      </c>
      <c r="V1464" s="2">
        <f t="shared" si="455"/>
        <v>1080</v>
      </c>
      <c r="W1464" s="2" t="str">
        <f t="shared" si="456"/>
        <v/>
      </c>
      <c r="X1464" s="2">
        <f t="shared" si="457"/>
        <v>107.2</v>
      </c>
      <c r="Y1464" s="6">
        <f t="shared" si="458"/>
        <v>680000</v>
      </c>
      <c r="Z1464" s="6">
        <f t="shared" si="459"/>
        <v>0</v>
      </c>
      <c r="AA1464" s="4">
        <f>SUM(P1464:$P$1480)+$Z$25</f>
        <v>640000</v>
      </c>
      <c r="AB1464" s="4">
        <f>SUM(V1464:$W$1480)</f>
        <v>8390.4</v>
      </c>
      <c r="AC1464" s="4">
        <f t="shared" si="460"/>
        <v>-40000</v>
      </c>
    </row>
    <row r="1465" spans="1:29" x14ac:dyDescent="0.15">
      <c r="A1465" s="22">
        <v>6</v>
      </c>
      <c r="B1465" s="1">
        <v>40969</v>
      </c>
      <c r="C1465" s="3">
        <v>136</v>
      </c>
      <c r="D1465">
        <v>138</v>
      </c>
      <c r="E1465">
        <v>133</v>
      </c>
      <c r="F1465">
        <v>134</v>
      </c>
      <c r="G1465">
        <v>211173300</v>
      </c>
      <c r="H1465" s="2">
        <f t="shared" si="443"/>
        <v>28297222200</v>
      </c>
      <c r="I1465">
        <f t="shared" si="444"/>
        <v>-2</v>
      </c>
      <c r="J1465" t="str">
        <f t="shared" si="445"/>
        <v>高値割、安値割</v>
      </c>
      <c r="L1465">
        <f t="shared" si="446"/>
        <v>-2</v>
      </c>
      <c r="M1465">
        <f t="shared" si="447"/>
        <v>-2</v>
      </c>
      <c r="N1465">
        <f t="shared" si="448"/>
        <v>2</v>
      </c>
      <c r="O1465" s="2">
        <f t="shared" si="442"/>
        <v>5000</v>
      </c>
      <c r="P1465" s="2">
        <f t="shared" si="449"/>
        <v>-10000</v>
      </c>
      <c r="Q1465" s="2">
        <f t="shared" si="450"/>
        <v>680000</v>
      </c>
      <c r="R1465" s="2" t="str">
        <f t="shared" si="451"/>
        <v>kai</v>
      </c>
      <c r="S1465" s="2" t="str">
        <f t="shared" si="452"/>
        <v>uri</v>
      </c>
      <c r="T1465" s="2" t="str">
        <f t="shared" si="453"/>
        <v>kai</v>
      </c>
      <c r="U1465" s="2">
        <f t="shared" si="454"/>
        <v>680000</v>
      </c>
      <c r="V1465" s="2">
        <f t="shared" si="455"/>
        <v>1080</v>
      </c>
      <c r="W1465" s="2">
        <f t="shared" si="456"/>
        <v>108.8</v>
      </c>
      <c r="X1465" s="2" t="str">
        <f t="shared" si="457"/>
        <v/>
      </c>
      <c r="Y1465" s="6">
        <f t="shared" si="458"/>
        <v>670000</v>
      </c>
      <c r="Z1465" s="6">
        <f t="shared" si="459"/>
        <v>0</v>
      </c>
      <c r="AA1465" s="4">
        <f>SUM(P1465:$P$1480)+$Z$25</f>
        <v>650000</v>
      </c>
      <c r="AB1465" s="4">
        <f>SUM(V1465:$W$1480)</f>
        <v>7310.4000000000005</v>
      </c>
      <c r="AC1465" s="4">
        <f t="shared" si="460"/>
        <v>-20000</v>
      </c>
    </row>
    <row r="1466" spans="1:29" x14ac:dyDescent="0.15">
      <c r="A1466" s="22">
        <v>6</v>
      </c>
      <c r="B1466" s="1">
        <v>40968</v>
      </c>
      <c r="C1466" s="3">
        <v>139</v>
      </c>
      <c r="D1466">
        <v>139</v>
      </c>
      <c r="E1466">
        <v>135</v>
      </c>
      <c r="F1466">
        <v>136</v>
      </c>
      <c r="G1466">
        <v>223815300</v>
      </c>
      <c r="H1466" s="2">
        <f t="shared" si="443"/>
        <v>30438880800</v>
      </c>
      <c r="I1466">
        <f t="shared" si="444"/>
        <v>0</v>
      </c>
      <c r="J1466" t="str">
        <f t="shared" si="445"/>
        <v>高値超、安値超</v>
      </c>
      <c r="L1466">
        <f t="shared" si="446"/>
        <v>0</v>
      </c>
      <c r="M1466">
        <f t="shared" si="447"/>
        <v>0</v>
      </c>
      <c r="N1466">
        <f t="shared" si="448"/>
        <v>0</v>
      </c>
      <c r="O1466" s="2">
        <f t="shared" si="442"/>
        <v>5000</v>
      </c>
      <c r="P1466" s="2">
        <f t="shared" si="449"/>
        <v>0</v>
      </c>
      <c r="Q1466" s="2">
        <f t="shared" si="450"/>
        <v>680000</v>
      </c>
      <c r="R1466" s="2" t="str">
        <f t="shared" si="451"/>
        <v>uri</v>
      </c>
      <c r="S1466" s="2" t="str">
        <f t="shared" si="452"/>
        <v>kai</v>
      </c>
      <c r="T1466" s="2" t="str">
        <f t="shared" si="453"/>
        <v>uri</v>
      </c>
      <c r="U1466" s="2">
        <f t="shared" si="454"/>
        <v>680000</v>
      </c>
      <c r="V1466" s="2">
        <f t="shared" si="455"/>
        <v>1080</v>
      </c>
      <c r="W1466" s="2" t="str">
        <f t="shared" si="456"/>
        <v/>
      </c>
      <c r="X1466" s="2">
        <f t="shared" si="457"/>
        <v>108.8</v>
      </c>
      <c r="Y1466" s="6">
        <f t="shared" si="458"/>
        <v>680000</v>
      </c>
      <c r="Z1466" s="6">
        <f t="shared" si="459"/>
        <v>0</v>
      </c>
      <c r="AA1466" s="4">
        <f>SUM(P1466:$P$1480)+$Z$25</f>
        <v>660000</v>
      </c>
      <c r="AB1466" s="4">
        <f>SUM(V1466:$W$1480)</f>
        <v>6121.6</v>
      </c>
      <c r="AC1466" s="4">
        <f t="shared" si="460"/>
        <v>-20000</v>
      </c>
    </row>
    <row r="1467" spans="1:29" x14ac:dyDescent="0.15">
      <c r="A1467" s="22">
        <v>6</v>
      </c>
      <c r="B1467" s="1">
        <v>40967</v>
      </c>
      <c r="C1467" s="3">
        <v>134</v>
      </c>
      <c r="D1467">
        <v>136</v>
      </c>
      <c r="E1467">
        <v>132</v>
      </c>
      <c r="F1467">
        <v>136</v>
      </c>
      <c r="G1467">
        <v>219420700</v>
      </c>
      <c r="H1467" s="2">
        <f t="shared" si="443"/>
        <v>29841215200</v>
      </c>
      <c r="I1467">
        <f t="shared" si="444"/>
        <v>0</v>
      </c>
      <c r="J1467" t="str">
        <f t="shared" si="445"/>
        <v>高値割、安値割</v>
      </c>
      <c r="L1467">
        <f t="shared" si="446"/>
        <v>0</v>
      </c>
      <c r="M1467">
        <f t="shared" si="447"/>
        <v>0</v>
      </c>
      <c r="N1467">
        <f t="shared" si="448"/>
        <v>0</v>
      </c>
      <c r="O1467" s="2">
        <f t="shared" si="442"/>
        <v>5000</v>
      </c>
      <c r="P1467" s="2">
        <f t="shared" si="449"/>
        <v>0</v>
      </c>
      <c r="Q1467" s="2">
        <f t="shared" si="450"/>
        <v>680000</v>
      </c>
      <c r="R1467" s="2" t="str">
        <f t="shared" si="451"/>
        <v>kai</v>
      </c>
      <c r="S1467" s="2" t="str">
        <f t="shared" si="452"/>
        <v>uri</v>
      </c>
      <c r="T1467" s="2" t="str">
        <f t="shared" si="453"/>
        <v>kai</v>
      </c>
      <c r="U1467" s="2" t="str">
        <f t="shared" si="454"/>
        <v/>
      </c>
      <c r="V1467" s="2" t="str">
        <f t="shared" si="455"/>
        <v/>
      </c>
      <c r="W1467" s="2">
        <f t="shared" si="456"/>
        <v>54.4</v>
      </c>
      <c r="X1467" s="2" t="str">
        <f t="shared" si="457"/>
        <v/>
      </c>
      <c r="Y1467" s="6">
        <f t="shared" si="458"/>
        <v>680000</v>
      </c>
      <c r="Z1467" s="6">
        <f t="shared" si="459"/>
        <v>0</v>
      </c>
      <c r="AA1467" s="4">
        <f>SUM(P1467:$P$1480)+$Z$25</f>
        <v>660000</v>
      </c>
      <c r="AB1467" s="4">
        <f>SUM(V1467:$W$1480)</f>
        <v>5041.5999999999995</v>
      </c>
      <c r="AC1467" s="4">
        <f t="shared" si="460"/>
        <v>-20000</v>
      </c>
    </row>
    <row r="1468" spans="1:29" x14ac:dyDescent="0.15">
      <c r="A1468" s="22">
        <v>6</v>
      </c>
      <c r="B1468" s="1">
        <v>40966</v>
      </c>
      <c r="C1468" s="3">
        <v>137</v>
      </c>
      <c r="D1468">
        <v>140</v>
      </c>
      <c r="E1468">
        <v>136</v>
      </c>
      <c r="F1468">
        <v>136</v>
      </c>
      <c r="G1468">
        <v>240881000</v>
      </c>
      <c r="H1468" s="2">
        <f t="shared" si="443"/>
        <v>32759816000</v>
      </c>
      <c r="I1468">
        <f t="shared" si="444"/>
        <v>1</v>
      </c>
      <c r="J1468" t="str">
        <f t="shared" si="445"/>
        <v>高値超、安値超</v>
      </c>
      <c r="L1468">
        <f t="shared" si="446"/>
        <v>1</v>
      </c>
      <c r="M1468">
        <f t="shared" si="447"/>
        <v>1</v>
      </c>
      <c r="N1468">
        <f t="shared" si="448"/>
        <v>-1</v>
      </c>
      <c r="O1468" s="2">
        <f t="shared" si="442"/>
        <v>5000</v>
      </c>
      <c r="P1468" s="2">
        <f t="shared" si="449"/>
        <v>5000</v>
      </c>
      <c r="Q1468" s="2">
        <f t="shared" si="450"/>
        <v>675000</v>
      </c>
      <c r="R1468" s="2" t="str">
        <f t="shared" si="451"/>
        <v>kai</v>
      </c>
      <c r="S1468" s="2" t="str">
        <f t="shared" si="452"/>
        <v>uri</v>
      </c>
      <c r="T1468" s="2" t="str">
        <f t="shared" si="453"/>
        <v>kai</v>
      </c>
      <c r="U1468" s="2" t="str">
        <f t="shared" si="454"/>
        <v/>
      </c>
      <c r="V1468" s="2" t="str">
        <f t="shared" si="455"/>
        <v/>
      </c>
      <c r="W1468" s="2">
        <f t="shared" si="456"/>
        <v>54</v>
      </c>
      <c r="X1468" s="2" t="str">
        <f t="shared" si="457"/>
        <v/>
      </c>
      <c r="Y1468" s="6">
        <f t="shared" si="458"/>
        <v>680000</v>
      </c>
      <c r="Z1468" s="6">
        <f t="shared" si="459"/>
        <v>0</v>
      </c>
      <c r="AA1468" s="4">
        <f>SUM(P1468:$P$1480)+$Z$25</f>
        <v>660000</v>
      </c>
      <c r="AB1468" s="4">
        <f>SUM(V1468:$W$1480)</f>
        <v>4987.2</v>
      </c>
      <c r="AC1468" s="4">
        <f t="shared" si="460"/>
        <v>-20000</v>
      </c>
    </row>
    <row r="1469" spans="1:29" x14ac:dyDescent="0.15">
      <c r="A1469" s="22">
        <v>6</v>
      </c>
      <c r="B1469" s="1">
        <v>40963</v>
      </c>
      <c r="C1469" s="3">
        <v>132</v>
      </c>
      <c r="D1469">
        <v>135</v>
      </c>
      <c r="E1469">
        <v>131</v>
      </c>
      <c r="F1469">
        <v>135</v>
      </c>
      <c r="G1469">
        <v>233400800</v>
      </c>
      <c r="H1469" s="2">
        <f t="shared" si="443"/>
        <v>31509108000</v>
      </c>
      <c r="I1469">
        <f t="shared" si="444"/>
        <v>3</v>
      </c>
      <c r="J1469" t="str">
        <f t="shared" si="445"/>
        <v>高値超、安値超</v>
      </c>
      <c r="L1469">
        <f t="shared" si="446"/>
        <v>3</v>
      </c>
      <c r="M1469">
        <f t="shared" si="447"/>
        <v>3</v>
      </c>
      <c r="N1469">
        <f t="shared" si="448"/>
        <v>-3</v>
      </c>
      <c r="O1469" s="2">
        <f t="shared" si="442"/>
        <v>5000</v>
      </c>
      <c r="P1469" s="2">
        <f t="shared" si="449"/>
        <v>15000</v>
      </c>
      <c r="Q1469" s="2">
        <f t="shared" si="450"/>
        <v>660000</v>
      </c>
      <c r="R1469" s="2" t="str">
        <f t="shared" si="451"/>
        <v>kai</v>
      </c>
      <c r="S1469" s="2" t="str">
        <f t="shared" si="452"/>
        <v>uri</v>
      </c>
      <c r="T1469" s="2" t="str">
        <f t="shared" si="453"/>
        <v>kai</v>
      </c>
      <c r="U1469" s="2" t="str">
        <f t="shared" si="454"/>
        <v/>
      </c>
      <c r="V1469" s="2" t="str">
        <f t="shared" si="455"/>
        <v/>
      </c>
      <c r="W1469" s="2">
        <f t="shared" si="456"/>
        <v>52.8</v>
      </c>
      <c r="X1469" s="2" t="str">
        <f t="shared" si="457"/>
        <v/>
      </c>
      <c r="Y1469" s="6">
        <f t="shared" si="458"/>
        <v>675000</v>
      </c>
      <c r="Z1469" s="6">
        <f t="shared" si="459"/>
        <v>0</v>
      </c>
      <c r="AA1469" s="4">
        <f>SUM(P1469:$P$1480)+$Z$25</f>
        <v>655000</v>
      </c>
      <c r="AB1469" s="4">
        <f>SUM(V1469:$W$1480)</f>
        <v>4933.2</v>
      </c>
      <c r="AC1469" s="4">
        <f t="shared" si="460"/>
        <v>-20000</v>
      </c>
    </row>
    <row r="1470" spans="1:29" x14ac:dyDescent="0.15">
      <c r="A1470" s="22">
        <v>6</v>
      </c>
      <c r="B1470" s="1">
        <v>40962</v>
      </c>
      <c r="C1470" s="3">
        <v>129</v>
      </c>
      <c r="D1470">
        <v>132</v>
      </c>
      <c r="E1470">
        <v>128</v>
      </c>
      <c r="F1470">
        <v>132</v>
      </c>
      <c r="G1470">
        <v>146841000</v>
      </c>
      <c r="H1470" s="2">
        <f t="shared" si="443"/>
        <v>19383012000</v>
      </c>
      <c r="I1470">
        <f t="shared" si="444"/>
        <v>2</v>
      </c>
      <c r="J1470" t="str">
        <f t="shared" si="445"/>
        <v>高値超、安値超</v>
      </c>
      <c r="L1470">
        <f t="shared" si="446"/>
        <v>2</v>
      </c>
      <c r="M1470">
        <f t="shared" si="447"/>
        <v>2</v>
      </c>
      <c r="N1470">
        <f t="shared" si="448"/>
        <v>2</v>
      </c>
      <c r="O1470" s="2">
        <f t="shared" si="442"/>
        <v>5000</v>
      </c>
      <c r="P1470" s="2">
        <f t="shared" si="449"/>
        <v>10000</v>
      </c>
      <c r="Q1470" s="2">
        <f t="shared" si="450"/>
        <v>650000</v>
      </c>
      <c r="R1470" s="2" t="str">
        <f t="shared" si="451"/>
        <v>kai</v>
      </c>
      <c r="S1470" s="2" t="str">
        <f t="shared" si="452"/>
        <v>kai</v>
      </c>
      <c r="T1470" s="2" t="str">
        <f t="shared" si="453"/>
        <v>kai</v>
      </c>
      <c r="U1470" s="2">
        <f t="shared" si="454"/>
        <v>650000</v>
      </c>
      <c r="V1470" s="2">
        <f t="shared" si="455"/>
        <v>1080</v>
      </c>
      <c r="W1470" s="2">
        <f t="shared" si="456"/>
        <v>104</v>
      </c>
      <c r="X1470" s="2" t="str">
        <f t="shared" si="457"/>
        <v/>
      </c>
      <c r="Y1470" s="6">
        <f t="shared" si="458"/>
        <v>660000</v>
      </c>
      <c r="Z1470" s="6">
        <f t="shared" si="459"/>
        <v>0</v>
      </c>
      <c r="AA1470" s="4">
        <f>SUM(P1470:$P$1480)+$Z$25</f>
        <v>640000</v>
      </c>
      <c r="AB1470" s="4">
        <f>SUM(V1470:$W$1480)</f>
        <v>4880.3999999999996</v>
      </c>
      <c r="AC1470" s="4">
        <f t="shared" si="460"/>
        <v>-20000</v>
      </c>
    </row>
    <row r="1471" spans="1:29" x14ac:dyDescent="0.15">
      <c r="A1471" s="22">
        <v>6</v>
      </c>
      <c r="B1471" s="1">
        <v>40961</v>
      </c>
      <c r="C1471" s="3">
        <v>128</v>
      </c>
      <c r="D1471">
        <v>130</v>
      </c>
      <c r="E1471">
        <v>127</v>
      </c>
      <c r="F1471">
        <v>130</v>
      </c>
      <c r="G1471">
        <v>106404700</v>
      </c>
      <c r="H1471" s="2">
        <f t="shared" si="443"/>
        <v>13832611000</v>
      </c>
      <c r="I1471">
        <f t="shared" si="444"/>
        <v>2</v>
      </c>
      <c r="J1471" t="str">
        <f t="shared" si="445"/>
        <v/>
      </c>
      <c r="L1471">
        <f t="shared" si="446"/>
        <v>-2</v>
      </c>
      <c r="M1471">
        <f t="shared" si="447"/>
        <v>-2</v>
      </c>
      <c r="N1471">
        <f t="shared" si="448"/>
        <v>2</v>
      </c>
      <c r="O1471" s="2">
        <f t="shared" si="442"/>
        <v>5000</v>
      </c>
      <c r="P1471" s="2">
        <f t="shared" si="449"/>
        <v>-10000</v>
      </c>
      <c r="Q1471" s="2">
        <f t="shared" si="450"/>
        <v>640000</v>
      </c>
      <c r="R1471" s="2" t="str">
        <f t="shared" si="451"/>
        <v>uri</v>
      </c>
      <c r="S1471" s="2" t="str">
        <f t="shared" si="452"/>
        <v>kai</v>
      </c>
      <c r="T1471" s="2" t="str">
        <f t="shared" si="453"/>
        <v>uri</v>
      </c>
      <c r="U1471" s="2">
        <f t="shared" si="454"/>
        <v>640000</v>
      </c>
      <c r="V1471" s="2">
        <f t="shared" si="455"/>
        <v>1080</v>
      </c>
      <c r="W1471" s="2" t="str">
        <f t="shared" si="456"/>
        <v/>
      </c>
      <c r="X1471" s="2">
        <f t="shared" si="457"/>
        <v>102.4</v>
      </c>
      <c r="Y1471" s="6">
        <f t="shared" si="458"/>
        <v>650000</v>
      </c>
      <c r="Z1471" s="6">
        <f t="shared" si="459"/>
        <v>0</v>
      </c>
      <c r="AA1471" s="4">
        <f>SUM(P1471:$P$1480)+$Z$25</f>
        <v>630000</v>
      </c>
      <c r="AB1471" s="4">
        <f>SUM(V1471:$W$1480)</f>
        <v>3696.3999999999996</v>
      </c>
      <c r="AC1471" s="4">
        <f t="shared" si="460"/>
        <v>-20000</v>
      </c>
    </row>
    <row r="1472" spans="1:29" x14ac:dyDescent="0.15">
      <c r="A1472" s="22">
        <v>6</v>
      </c>
      <c r="B1472" s="1">
        <v>40960</v>
      </c>
      <c r="C1472" s="3">
        <v>128</v>
      </c>
      <c r="D1472">
        <v>130</v>
      </c>
      <c r="E1472">
        <v>127</v>
      </c>
      <c r="F1472">
        <v>128</v>
      </c>
      <c r="G1472">
        <v>106504900</v>
      </c>
      <c r="H1472" s="2">
        <f t="shared" si="443"/>
        <v>13632627200</v>
      </c>
      <c r="I1472">
        <f t="shared" si="444"/>
        <v>0</v>
      </c>
      <c r="J1472" t="str">
        <f t="shared" si="445"/>
        <v>高値割、安値割</v>
      </c>
      <c r="L1472">
        <f t="shared" si="446"/>
        <v>0</v>
      </c>
      <c r="M1472">
        <f t="shared" si="447"/>
        <v>0</v>
      </c>
      <c r="N1472">
        <f t="shared" si="448"/>
        <v>0</v>
      </c>
      <c r="O1472" s="2">
        <f t="shared" si="442"/>
        <v>5000</v>
      </c>
      <c r="P1472" s="2">
        <f t="shared" si="449"/>
        <v>0</v>
      </c>
      <c r="Q1472" s="2">
        <f t="shared" si="450"/>
        <v>640000</v>
      </c>
      <c r="R1472" s="2" t="str">
        <f t="shared" si="451"/>
        <v>kai</v>
      </c>
      <c r="S1472" s="2" t="str">
        <f t="shared" si="452"/>
        <v>kai</v>
      </c>
      <c r="T1472" s="2" t="str">
        <f t="shared" si="453"/>
        <v>kai</v>
      </c>
      <c r="U1472" s="2" t="str">
        <f t="shared" si="454"/>
        <v/>
      </c>
      <c r="V1472" s="2" t="str">
        <f t="shared" si="455"/>
        <v/>
      </c>
      <c r="W1472" s="2">
        <f t="shared" si="456"/>
        <v>51.2</v>
      </c>
      <c r="X1472" s="2" t="str">
        <f t="shared" si="457"/>
        <v/>
      </c>
      <c r="Y1472" s="6">
        <f t="shared" si="458"/>
        <v>640000</v>
      </c>
      <c r="Z1472" s="6">
        <f t="shared" si="459"/>
        <v>0</v>
      </c>
      <c r="AA1472" s="4">
        <f>SUM(P1472:$P$1480)+$Z$25</f>
        <v>640000</v>
      </c>
      <c r="AB1472" s="4">
        <f>SUM(V1472:$W$1480)</f>
        <v>2616.4</v>
      </c>
      <c r="AC1472" s="4">
        <f t="shared" si="460"/>
        <v>0</v>
      </c>
    </row>
    <row r="1473" spans="1:29" x14ac:dyDescent="0.15">
      <c r="A1473" s="22">
        <v>6</v>
      </c>
      <c r="B1473" s="1">
        <v>40959</v>
      </c>
      <c r="C1473" s="3">
        <v>130</v>
      </c>
      <c r="D1473">
        <v>131</v>
      </c>
      <c r="E1473">
        <v>128</v>
      </c>
      <c r="F1473">
        <v>128</v>
      </c>
      <c r="G1473">
        <v>102897300</v>
      </c>
      <c r="H1473" s="2">
        <f t="shared" si="443"/>
        <v>13170854400</v>
      </c>
      <c r="I1473">
        <f t="shared" si="444"/>
        <v>0</v>
      </c>
      <c r="J1473" t="str">
        <f t="shared" si="445"/>
        <v/>
      </c>
      <c r="L1473">
        <f t="shared" si="446"/>
        <v>0</v>
      </c>
      <c r="M1473">
        <f t="shared" si="447"/>
        <v>0</v>
      </c>
      <c r="N1473">
        <f t="shared" si="448"/>
        <v>0</v>
      </c>
      <c r="O1473" s="2">
        <f t="shared" si="442"/>
        <v>5000</v>
      </c>
      <c r="P1473" s="2">
        <f t="shared" si="449"/>
        <v>0</v>
      </c>
      <c r="Q1473" s="2">
        <f t="shared" si="450"/>
        <v>640000</v>
      </c>
      <c r="R1473" s="2" t="str">
        <f t="shared" si="451"/>
        <v>kai</v>
      </c>
      <c r="S1473" s="2" t="str">
        <f t="shared" si="452"/>
        <v>kai</v>
      </c>
      <c r="T1473" s="2" t="str">
        <f t="shared" si="453"/>
        <v>kai</v>
      </c>
      <c r="U1473" s="2" t="str">
        <f t="shared" si="454"/>
        <v/>
      </c>
      <c r="V1473" s="2" t="str">
        <f t="shared" si="455"/>
        <v/>
      </c>
      <c r="W1473" s="2">
        <f t="shared" si="456"/>
        <v>51.2</v>
      </c>
      <c r="X1473" s="2" t="str">
        <f t="shared" si="457"/>
        <v/>
      </c>
      <c r="Y1473" s="6">
        <f t="shared" si="458"/>
        <v>640000</v>
      </c>
      <c r="Z1473" s="6">
        <f t="shared" si="459"/>
        <v>0</v>
      </c>
      <c r="AA1473" s="4">
        <f>SUM(P1473:$P$1480)+$Z$25</f>
        <v>640000</v>
      </c>
      <c r="AB1473" s="4">
        <f>SUM(V1473:$W$1480)</f>
        <v>2565.1999999999998</v>
      </c>
      <c r="AC1473" s="4">
        <f t="shared" si="460"/>
        <v>0</v>
      </c>
    </row>
    <row r="1474" spans="1:29" x14ac:dyDescent="0.15">
      <c r="A1474" s="22">
        <v>6</v>
      </c>
      <c r="B1474" s="1">
        <v>40956</v>
      </c>
      <c r="C1474" s="3">
        <v>131</v>
      </c>
      <c r="D1474">
        <v>132</v>
      </c>
      <c r="E1474">
        <v>128</v>
      </c>
      <c r="F1474">
        <v>128</v>
      </c>
      <c r="G1474">
        <v>198718900</v>
      </c>
      <c r="H1474" s="2">
        <f t="shared" si="443"/>
        <v>25436019200</v>
      </c>
      <c r="I1474">
        <f t="shared" si="444"/>
        <v>0</v>
      </c>
      <c r="J1474" t="str">
        <f t="shared" si="445"/>
        <v/>
      </c>
      <c r="L1474">
        <f t="shared" si="446"/>
        <v>0</v>
      </c>
      <c r="M1474">
        <f t="shared" si="447"/>
        <v>0</v>
      </c>
      <c r="N1474">
        <f t="shared" si="448"/>
        <v>0</v>
      </c>
      <c r="O1474" s="2">
        <f t="shared" si="442"/>
        <v>5000</v>
      </c>
      <c r="P1474" s="2">
        <f t="shared" si="449"/>
        <v>0</v>
      </c>
      <c r="Q1474" s="2">
        <f t="shared" si="450"/>
        <v>640000</v>
      </c>
      <c r="R1474" s="2" t="str">
        <f t="shared" si="451"/>
        <v>kai</v>
      </c>
      <c r="S1474" s="2" t="str">
        <f t="shared" si="452"/>
        <v>kai</v>
      </c>
      <c r="T1474" s="2" t="str">
        <f t="shared" si="453"/>
        <v>kai</v>
      </c>
      <c r="U1474" s="2" t="str">
        <f t="shared" si="454"/>
        <v/>
      </c>
      <c r="V1474" s="2" t="str">
        <f t="shared" si="455"/>
        <v/>
      </c>
      <c r="W1474" s="2">
        <f t="shared" si="456"/>
        <v>51.2</v>
      </c>
      <c r="X1474" s="2" t="str">
        <f t="shared" si="457"/>
        <v/>
      </c>
      <c r="Y1474" s="6">
        <f t="shared" si="458"/>
        <v>640000</v>
      </c>
      <c r="Z1474" s="6">
        <f t="shared" si="459"/>
        <v>0</v>
      </c>
      <c r="AA1474" s="4">
        <f>SUM(P1474:$P$1480)+$Z$25</f>
        <v>640000</v>
      </c>
      <c r="AB1474" s="4">
        <f>SUM(V1474:$W$1480)</f>
        <v>2513.9999999999995</v>
      </c>
      <c r="AC1474" s="4">
        <f t="shared" si="460"/>
        <v>0</v>
      </c>
    </row>
    <row r="1475" spans="1:29" x14ac:dyDescent="0.15">
      <c r="A1475" s="22">
        <v>6</v>
      </c>
      <c r="B1475" s="1">
        <v>40955</v>
      </c>
      <c r="C1475" s="3">
        <v>129</v>
      </c>
      <c r="D1475">
        <v>130</v>
      </c>
      <c r="E1475">
        <v>128</v>
      </c>
      <c r="F1475">
        <v>128</v>
      </c>
      <c r="G1475">
        <v>192513700</v>
      </c>
      <c r="H1475" s="2">
        <f t="shared" si="443"/>
        <v>24641753600</v>
      </c>
      <c r="I1475">
        <f t="shared" si="444"/>
        <v>-1</v>
      </c>
      <c r="J1475" t="str">
        <f t="shared" si="445"/>
        <v/>
      </c>
      <c r="L1475">
        <f t="shared" si="446"/>
        <v>-1</v>
      </c>
      <c r="M1475">
        <f t="shared" si="447"/>
        <v>-1</v>
      </c>
      <c r="N1475">
        <f t="shared" si="448"/>
        <v>1</v>
      </c>
      <c r="O1475" s="2">
        <f t="shared" si="442"/>
        <v>5000</v>
      </c>
      <c r="P1475" s="2">
        <f t="shared" si="449"/>
        <v>-5000</v>
      </c>
      <c r="Q1475" s="2">
        <f t="shared" si="450"/>
        <v>645000</v>
      </c>
      <c r="R1475" s="2" t="str">
        <f t="shared" si="451"/>
        <v>kai</v>
      </c>
      <c r="S1475" s="2" t="str">
        <f t="shared" si="452"/>
        <v>uri</v>
      </c>
      <c r="T1475" s="2" t="str">
        <f t="shared" si="453"/>
        <v>kai</v>
      </c>
      <c r="U1475" s="2" t="str">
        <f t="shared" si="454"/>
        <v/>
      </c>
      <c r="V1475" s="2" t="str">
        <f t="shared" si="455"/>
        <v/>
      </c>
      <c r="W1475" s="2">
        <f t="shared" si="456"/>
        <v>51.6</v>
      </c>
      <c r="X1475" s="2" t="str">
        <f t="shared" si="457"/>
        <v/>
      </c>
      <c r="Y1475" s="6">
        <f t="shared" si="458"/>
        <v>640000</v>
      </c>
      <c r="Z1475" s="6">
        <f t="shared" si="459"/>
        <v>0</v>
      </c>
      <c r="AA1475" s="4">
        <f>SUM(P1475:$P$1480)+$Z$25</f>
        <v>640000</v>
      </c>
      <c r="AB1475" s="4">
        <f>SUM(V1475:$W$1480)</f>
        <v>2462.7999999999997</v>
      </c>
      <c r="AC1475" s="4">
        <f t="shared" si="460"/>
        <v>0</v>
      </c>
    </row>
    <row r="1476" spans="1:29" x14ac:dyDescent="0.15">
      <c r="A1476" s="22">
        <v>6</v>
      </c>
      <c r="B1476" s="1">
        <v>40954</v>
      </c>
      <c r="C1476" s="3">
        <v>128</v>
      </c>
      <c r="D1476">
        <v>131</v>
      </c>
      <c r="E1476">
        <v>128</v>
      </c>
      <c r="F1476">
        <v>129</v>
      </c>
      <c r="G1476">
        <v>212182700</v>
      </c>
      <c r="H1476" s="2">
        <f t="shared" si="443"/>
        <v>27371568300</v>
      </c>
      <c r="I1476">
        <f t="shared" si="444"/>
        <v>2</v>
      </c>
      <c r="J1476" t="str">
        <f t="shared" si="445"/>
        <v>高値超、安値超</v>
      </c>
      <c r="L1476">
        <f t="shared" si="446"/>
        <v>2</v>
      </c>
      <c r="M1476">
        <f t="shared" si="447"/>
        <v>2</v>
      </c>
      <c r="N1476">
        <f t="shared" si="448"/>
        <v>-2</v>
      </c>
      <c r="O1476" s="2">
        <f t="shared" si="442"/>
        <v>5000</v>
      </c>
      <c r="P1476" s="2">
        <f t="shared" si="449"/>
        <v>10000</v>
      </c>
      <c r="Q1476" s="2">
        <f t="shared" si="450"/>
        <v>635000</v>
      </c>
      <c r="R1476" s="2" t="str">
        <f t="shared" si="451"/>
        <v>kai</v>
      </c>
      <c r="S1476" s="2" t="str">
        <f t="shared" si="452"/>
        <v>uri</v>
      </c>
      <c r="T1476" s="2" t="str">
        <f t="shared" si="453"/>
        <v>kai</v>
      </c>
      <c r="U1476" s="2">
        <f t="shared" si="454"/>
        <v>635000</v>
      </c>
      <c r="V1476" s="2">
        <f t="shared" si="455"/>
        <v>1080</v>
      </c>
      <c r="W1476" s="2">
        <f t="shared" si="456"/>
        <v>101.6</v>
      </c>
      <c r="X1476" s="2" t="str">
        <f t="shared" si="457"/>
        <v/>
      </c>
      <c r="Y1476" s="6">
        <f t="shared" si="458"/>
        <v>645000</v>
      </c>
      <c r="Z1476" s="6">
        <f t="shared" si="459"/>
        <v>0</v>
      </c>
      <c r="AA1476" s="4">
        <f>SUM(P1476:$P$1480)+$Z$25</f>
        <v>645000</v>
      </c>
      <c r="AB1476" s="4">
        <f>SUM(V1476:$W$1480)</f>
        <v>2411.1999999999998</v>
      </c>
      <c r="AC1476" s="4">
        <f t="shared" si="460"/>
        <v>0</v>
      </c>
    </row>
    <row r="1477" spans="1:29" x14ac:dyDescent="0.15">
      <c r="A1477" s="22">
        <v>6</v>
      </c>
      <c r="B1477" s="1">
        <v>40953</v>
      </c>
      <c r="C1477" s="3">
        <v>126</v>
      </c>
      <c r="D1477">
        <v>127</v>
      </c>
      <c r="E1477">
        <v>124</v>
      </c>
      <c r="F1477">
        <v>127</v>
      </c>
      <c r="G1477">
        <v>149248900</v>
      </c>
      <c r="H1477" s="2">
        <f t="shared" si="443"/>
        <v>18954610300</v>
      </c>
      <c r="I1477">
        <f t="shared" si="444"/>
        <v>1</v>
      </c>
      <c r="J1477" t="str">
        <f t="shared" si="445"/>
        <v>高値超、安値超</v>
      </c>
      <c r="L1477">
        <f t="shared" si="446"/>
        <v>-1</v>
      </c>
      <c r="M1477">
        <f t="shared" si="447"/>
        <v>-1</v>
      </c>
      <c r="N1477">
        <f t="shared" si="448"/>
        <v>1</v>
      </c>
      <c r="O1477" s="2">
        <f t="shared" si="442"/>
        <v>5000</v>
      </c>
      <c r="P1477" s="2">
        <f t="shared" si="449"/>
        <v>-5000</v>
      </c>
      <c r="Q1477" s="2">
        <f t="shared" si="450"/>
        <v>630000</v>
      </c>
      <c r="R1477" s="2" t="str">
        <f t="shared" si="451"/>
        <v>uri</v>
      </c>
      <c r="S1477" s="2" t="str">
        <f t="shared" si="452"/>
        <v>kai</v>
      </c>
      <c r="T1477" s="2" t="str">
        <f t="shared" si="453"/>
        <v>uri</v>
      </c>
      <c r="U1477" s="2">
        <f t="shared" si="454"/>
        <v>630000</v>
      </c>
      <c r="V1477" s="2">
        <f t="shared" si="455"/>
        <v>1080</v>
      </c>
      <c r="W1477" s="2" t="str">
        <f t="shared" si="456"/>
        <v/>
      </c>
      <c r="X1477" s="2">
        <f t="shared" si="457"/>
        <v>100.8</v>
      </c>
      <c r="Y1477" s="6">
        <f t="shared" si="458"/>
        <v>635000</v>
      </c>
      <c r="Z1477" s="6">
        <f t="shared" si="459"/>
        <v>0</v>
      </c>
      <c r="AA1477" s="4">
        <f>SUM(P1477:$P$1480)+$Z$25</f>
        <v>635000</v>
      </c>
      <c r="AB1477" s="4">
        <f>SUM(V1477:$W$1480)</f>
        <v>1229.5999999999999</v>
      </c>
      <c r="AC1477" s="4">
        <f t="shared" si="460"/>
        <v>0</v>
      </c>
    </row>
    <row r="1478" spans="1:29" x14ac:dyDescent="0.15">
      <c r="A1478" s="22">
        <v>6</v>
      </c>
      <c r="B1478" s="1">
        <v>40952</v>
      </c>
      <c r="C1478" s="3">
        <v>123</v>
      </c>
      <c r="D1478">
        <v>126</v>
      </c>
      <c r="E1478">
        <v>123</v>
      </c>
      <c r="F1478">
        <v>126</v>
      </c>
      <c r="G1478">
        <v>119702300</v>
      </c>
      <c r="H1478" s="2">
        <f t="shared" si="443"/>
        <v>15082489800</v>
      </c>
      <c r="I1478">
        <f t="shared" si="444"/>
        <v>2</v>
      </c>
      <c r="J1478" t="str">
        <f t="shared" si="445"/>
        <v>高値割、安値割</v>
      </c>
      <c r="L1478">
        <f t="shared" si="446"/>
        <v>2</v>
      </c>
      <c r="M1478">
        <f t="shared" si="447"/>
        <v>2</v>
      </c>
      <c r="N1478">
        <f t="shared" si="448"/>
        <v>-2</v>
      </c>
      <c r="O1478" s="2">
        <f t="shared" si="442"/>
        <v>5000</v>
      </c>
      <c r="P1478" s="2">
        <f t="shared" si="449"/>
        <v>10000</v>
      </c>
      <c r="Q1478" s="2">
        <f t="shared" si="450"/>
        <v>620000</v>
      </c>
      <c r="R1478" s="2" t="str">
        <f t="shared" si="451"/>
        <v>kai</v>
      </c>
      <c r="S1478" s="2" t="str">
        <f t="shared" si="452"/>
        <v>uri</v>
      </c>
      <c r="T1478" s="2" t="str">
        <f t="shared" si="453"/>
        <v>kai</v>
      </c>
      <c r="U1478" s="2" t="str">
        <f t="shared" si="454"/>
        <v/>
      </c>
      <c r="V1478" s="2" t="str">
        <f t="shared" si="455"/>
        <v/>
      </c>
      <c r="W1478" s="2">
        <f t="shared" si="456"/>
        <v>49.6</v>
      </c>
      <c r="X1478" s="2" t="str">
        <f t="shared" si="457"/>
        <v/>
      </c>
      <c r="Y1478" s="6">
        <f t="shared" si="458"/>
        <v>630000</v>
      </c>
      <c r="Z1478" s="6">
        <f t="shared" si="459"/>
        <v>0</v>
      </c>
      <c r="AA1478" s="4">
        <f>SUM(P1478:$P$1480)+$Z$25</f>
        <v>640000</v>
      </c>
      <c r="AB1478" s="4">
        <f>SUM(V1478:$W$1480)</f>
        <v>149.6</v>
      </c>
      <c r="AC1478" s="4">
        <f t="shared" si="460"/>
        <v>10000</v>
      </c>
    </row>
    <row r="1479" spans="1:29" x14ac:dyDescent="0.15">
      <c r="A1479" s="22">
        <v>6</v>
      </c>
      <c r="B1479" s="1">
        <v>40949</v>
      </c>
      <c r="C1479" s="3">
        <v>127</v>
      </c>
      <c r="D1479">
        <v>127</v>
      </c>
      <c r="E1479">
        <v>124</v>
      </c>
      <c r="F1479">
        <v>124</v>
      </c>
      <c r="G1479">
        <v>116057800</v>
      </c>
      <c r="H1479" s="2">
        <f t="shared" si="443"/>
        <v>14391167200</v>
      </c>
      <c r="I1479">
        <f t="shared" si="444"/>
        <v>-2</v>
      </c>
      <c r="J1479" t="str">
        <f t="shared" si="445"/>
        <v>高値超、安値超</v>
      </c>
      <c r="L1479">
        <f t="shared" si="446"/>
        <v>-2</v>
      </c>
      <c r="M1479">
        <f t="shared" si="447"/>
        <v>-2</v>
      </c>
      <c r="N1479">
        <f t="shared" si="448"/>
        <v>2</v>
      </c>
      <c r="O1479" s="2">
        <f t="shared" si="442"/>
        <v>5000</v>
      </c>
      <c r="P1479" s="2">
        <f t="shared" si="449"/>
        <v>-10000</v>
      </c>
      <c r="Q1479" s="2">
        <f t="shared" si="450"/>
        <v>630000</v>
      </c>
      <c r="R1479" s="2" t="str">
        <f t="shared" si="451"/>
        <v>kai</v>
      </c>
      <c r="S1479" s="2" t="str">
        <f t="shared" si="452"/>
        <v>uri</v>
      </c>
      <c r="T1479" s="2" t="str">
        <f t="shared" si="453"/>
        <v>kai</v>
      </c>
      <c r="U1479" s="2" t="str">
        <f t="shared" si="454"/>
        <v/>
      </c>
      <c r="V1479" s="2" t="str">
        <f t="shared" si="455"/>
        <v/>
      </c>
      <c r="W1479" s="2">
        <f t="shared" si="456"/>
        <v>50.4</v>
      </c>
      <c r="X1479" s="2" t="str">
        <f t="shared" si="457"/>
        <v/>
      </c>
      <c r="Y1479" s="6">
        <f t="shared" si="458"/>
        <v>620000</v>
      </c>
      <c r="Z1479" s="6">
        <f t="shared" si="459"/>
        <v>0</v>
      </c>
      <c r="AA1479" s="4">
        <f>SUM(P1479:$P$1480)+$Z$25</f>
        <v>630000</v>
      </c>
      <c r="AB1479" s="4">
        <f>SUM(V1479:$W$1480)</f>
        <v>100</v>
      </c>
      <c r="AC1479" s="4">
        <f t="shared" si="460"/>
        <v>10000</v>
      </c>
    </row>
    <row r="1480" spans="1:29" x14ac:dyDescent="0.15">
      <c r="A1480" s="22">
        <v>6</v>
      </c>
      <c r="B1480" s="1">
        <v>40948</v>
      </c>
      <c r="C1480" s="3">
        <v>124</v>
      </c>
      <c r="D1480">
        <v>126</v>
      </c>
      <c r="E1480">
        <v>122</v>
      </c>
      <c r="F1480">
        <v>126</v>
      </c>
      <c r="G1480">
        <v>176268700</v>
      </c>
      <c r="H1480" s="2">
        <f t="shared" si="443"/>
        <v>22209856200</v>
      </c>
      <c r="I1480">
        <f t="shared" si="444"/>
        <v>2</v>
      </c>
      <c r="J1480" t="str">
        <f t="shared" si="445"/>
        <v>高値超、安値超</v>
      </c>
      <c r="L1480">
        <f t="shared" si="446"/>
        <v>2</v>
      </c>
      <c r="M1480">
        <f t="shared" si="447"/>
        <v>2</v>
      </c>
      <c r="N1480">
        <f t="shared" si="448"/>
        <v>-2</v>
      </c>
      <c r="O1480" s="2">
        <f t="shared" si="442"/>
        <v>5000</v>
      </c>
      <c r="P1480" s="2">
        <f t="shared" si="449"/>
        <v>10000</v>
      </c>
      <c r="Q1480" s="2">
        <f t="shared" si="450"/>
        <v>620000</v>
      </c>
      <c r="R1480" s="2" t="str">
        <f t="shared" si="451"/>
        <v>kai</v>
      </c>
      <c r="S1480" s="2" t="str">
        <f t="shared" si="452"/>
        <v>uri</v>
      </c>
      <c r="T1480" s="2" t="str">
        <f t="shared" si="453"/>
        <v>kai</v>
      </c>
      <c r="U1480" s="2" t="str">
        <f t="shared" si="454"/>
        <v/>
      </c>
      <c r="V1480" s="2" t="str">
        <f t="shared" si="455"/>
        <v/>
      </c>
      <c r="W1480" s="2">
        <f t="shared" si="456"/>
        <v>49.6</v>
      </c>
      <c r="X1480" s="2" t="str">
        <f t="shared" si="457"/>
        <v/>
      </c>
      <c r="Y1480" s="6">
        <f t="shared" si="458"/>
        <v>630000</v>
      </c>
      <c r="Z1480" s="6">
        <f t="shared" si="459"/>
        <v>630000</v>
      </c>
      <c r="AA1480" s="4">
        <f>SUM(P1480:$P$1480)+$Z$25</f>
        <v>640000</v>
      </c>
      <c r="AB1480" s="4">
        <f>SUM(V1480:$W$1480)</f>
        <v>49.6</v>
      </c>
      <c r="AC1480" s="4">
        <f t="shared" si="460"/>
        <v>10000</v>
      </c>
    </row>
    <row r="1481" spans="1:29" x14ac:dyDescent="0.15">
      <c r="A1481" s="22">
        <v>6</v>
      </c>
      <c r="B1481" s="1">
        <v>40947</v>
      </c>
      <c r="C1481" s="3">
        <v>122</v>
      </c>
      <c r="D1481">
        <v>124</v>
      </c>
      <c r="E1481">
        <v>121</v>
      </c>
      <c r="F1481">
        <v>124</v>
      </c>
      <c r="G1481">
        <v>162387000</v>
      </c>
      <c r="H1481" s="2">
        <f t="shared" si="443"/>
        <v>20135988000</v>
      </c>
      <c r="I1481">
        <f t="shared" si="444"/>
        <v>3</v>
      </c>
      <c r="J1481" t="str">
        <f t="shared" si="445"/>
        <v>高値超、安値超</v>
      </c>
      <c r="L1481">
        <f t="shared" si="446"/>
        <v>3</v>
      </c>
      <c r="M1481">
        <f t="shared" si="447"/>
        <v>3</v>
      </c>
      <c r="N1481">
        <f t="shared" si="448"/>
        <v>3</v>
      </c>
      <c r="O1481" s="2">
        <f t="shared" si="442"/>
        <v>5000</v>
      </c>
      <c r="P1481" s="2">
        <f t="shared" si="449"/>
        <v>15000</v>
      </c>
      <c r="Q1481" s="2">
        <f t="shared" si="450"/>
        <v>605000</v>
      </c>
      <c r="R1481" s="2" t="str">
        <f t="shared" si="451"/>
        <v>kai</v>
      </c>
      <c r="S1481" s="2" t="str">
        <f t="shared" si="452"/>
        <v>kai</v>
      </c>
      <c r="T1481" s="2" t="str">
        <f t="shared" si="453"/>
        <v>kai</v>
      </c>
      <c r="U1481" s="2" t="str">
        <f t="shared" si="454"/>
        <v/>
      </c>
      <c r="V1481" s="2" t="str">
        <f t="shared" si="455"/>
        <v/>
      </c>
      <c r="W1481" s="2">
        <f t="shared" si="456"/>
        <v>48.4</v>
      </c>
      <c r="X1481" s="2" t="str">
        <f t="shared" si="457"/>
        <v/>
      </c>
      <c r="Y1481" s="6"/>
      <c r="Z1481" s="6"/>
      <c r="AC1481" s="4"/>
    </row>
    <row r="1482" spans="1:29" x14ac:dyDescent="0.15">
      <c r="A1482" s="22">
        <v>6</v>
      </c>
      <c r="B1482" s="1">
        <v>40946</v>
      </c>
      <c r="C1482" s="3">
        <v>120</v>
      </c>
      <c r="D1482">
        <v>122</v>
      </c>
      <c r="E1482">
        <v>119</v>
      </c>
      <c r="F1482">
        <v>121</v>
      </c>
      <c r="G1482">
        <v>81859600</v>
      </c>
      <c r="H1482" s="2">
        <f t="shared" si="443"/>
        <v>9905011600</v>
      </c>
      <c r="I1482">
        <f t="shared" si="444"/>
        <v>1</v>
      </c>
      <c r="J1482" t="str">
        <f t="shared" si="445"/>
        <v/>
      </c>
      <c r="L1482">
        <f t="shared" si="446"/>
        <v>1</v>
      </c>
      <c r="M1482">
        <f t="shared" si="447"/>
        <v>1</v>
      </c>
      <c r="N1482">
        <f t="shared" si="448"/>
        <v>-1</v>
      </c>
      <c r="O1482" s="2">
        <f t="shared" si="442"/>
        <v>5000</v>
      </c>
      <c r="P1482" s="2">
        <f t="shared" si="449"/>
        <v>5000</v>
      </c>
      <c r="Q1482" s="2">
        <f t="shared" si="450"/>
        <v>600000</v>
      </c>
      <c r="R1482" s="2" t="str">
        <f t="shared" si="451"/>
        <v>kai</v>
      </c>
      <c r="S1482" s="2" t="str">
        <f t="shared" si="452"/>
        <v>uri</v>
      </c>
      <c r="T1482" s="2" t="str">
        <f t="shared" si="453"/>
        <v>kai</v>
      </c>
      <c r="U1482" s="2" t="str">
        <f t="shared" si="454"/>
        <v/>
      </c>
      <c r="V1482" s="2" t="str">
        <f t="shared" si="455"/>
        <v/>
      </c>
      <c r="W1482" s="2">
        <f t="shared" si="456"/>
        <v>48</v>
      </c>
      <c r="X1482" s="2" t="str">
        <f t="shared" si="457"/>
        <v/>
      </c>
      <c r="Y1482" s="6"/>
      <c r="Z1482" s="6"/>
      <c r="AC1482" s="4"/>
    </row>
    <row r="1483" spans="1:29" x14ac:dyDescent="0.15">
      <c r="A1483" s="22">
        <v>6</v>
      </c>
      <c r="B1483" s="1">
        <v>40945</v>
      </c>
      <c r="C1483" s="3">
        <v>120</v>
      </c>
      <c r="D1483">
        <v>121</v>
      </c>
      <c r="E1483">
        <v>119</v>
      </c>
      <c r="F1483">
        <v>120</v>
      </c>
      <c r="G1483">
        <v>160007600</v>
      </c>
      <c r="H1483" s="2">
        <f t="shared" si="443"/>
        <v>19200912000</v>
      </c>
      <c r="I1483">
        <f t="shared" si="444"/>
        <v>2</v>
      </c>
      <c r="J1483" t="str">
        <f t="shared" si="445"/>
        <v>高値超、安値超</v>
      </c>
      <c r="L1483">
        <f t="shared" si="446"/>
        <v>2</v>
      </c>
      <c r="M1483">
        <f t="shared" si="447"/>
        <v>2</v>
      </c>
      <c r="N1483">
        <f t="shared" si="448"/>
        <v>2</v>
      </c>
      <c r="O1483" s="2">
        <f t="shared" si="442"/>
        <v>5000</v>
      </c>
      <c r="P1483" s="2">
        <f t="shared" si="449"/>
        <v>10000</v>
      </c>
      <c r="Q1483" s="2">
        <f t="shared" si="450"/>
        <v>590000</v>
      </c>
      <c r="R1483" s="2" t="str">
        <f t="shared" si="451"/>
        <v>kai</v>
      </c>
      <c r="S1483" s="2" t="str">
        <f t="shared" si="452"/>
        <v>kai</v>
      </c>
      <c r="T1483" s="2" t="str">
        <f t="shared" si="453"/>
        <v>kai</v>
      </c>
      <c r="U1483" s="2" t="str">
        <f t="shared" si="454"/>
        <v/>
      </c>
      <c r="V1483" s="2" t="str">
        <f t="shared" si="455"/>
        <v/>
      </c>
      <c r="W1483" s="2">
        <f t="shared" si="456"/>
        <v>47.2</v>
      </c>
      <c r="X1483" s="2" t="str">
        <f t="shared" si="457"/>
        <v/>
      </c>
      <c r="Y1483" s="6"/>
      <c r="Z1483" s="6"/>
      <c r="AC1483" s="4"/>
    </row>
    <row r="1484" spans="1:29" x14ac:dyDescent="0.15">
      <c r="A1484" s="22">
        <v>6</v>
      </c>
      <c r="B1484" s="1">
        <v>40942</v>
      </c>
      <c r="C1484" s="3">
        <v>119</v>
      </c>
      <c r="D1484">
        <v>120</v>
      </c>
      <c r="E1484">
        <v>116</v>
      </c>
      <c r="F1484">
        <v>118</v>
      </c>
      <c r="G1484">
        <v>142442500</v>
      </c>
      <c r="H1484" s="2">
        <f t="shared" si="443"/>
        <v>16808215000</v>
      </c>
      <c r="I1484">
        <f t="shared" si="444"/>
        <v>-1</v>
      </c>
      <c r="J1484" t="str">
        <f t="shared" si="445"/>
        <v/>
      </c>
      <c r="L1484">
        <f t="shared" si="446"/>
        <v>-1</v>
      </c>
      <c r="M1484">
        <f t="shared" si="447"/>
        <v>-1</v>
      </c>
      <c r="N1484">
        <f t="shared" si="448"/>
        <v>1</v>
      </c>
      <c r="O1484" s="2">
        <f t="shared" si="442"/>
        <v>5000</v>
      </c>
      <c r="P1484" s="2">
        <f t="shared" si="449"/>
        <v>-5000</v>
      </c>
      <c r="Q1484" s="2">
        <f t="shared" si="450"/>
        <v>595000</v>
      </c>
      <c r="R1484" s="2" t="str">
        <f t="shared" si="451"/>
        <v>kai</v>
      </c>
      <c r="S1484" s="2" t="str">
        <f t="shared" si="452"/>
        <v>uri</v>
      </c>
      <c r="T1484" s="2" t="str">
        <f t="shared" si="453"/>
        <v>kai</v>
      </c>
      <c r="U1484" s="2" t="str">
        <f t="shared" si="454"/>
        <v/>
      </c>
      <c r="V1484" s="2" t="str">
        <f t="shared" si="455"/>
        <v/>
      </c>
      <c r="W1484" s="2">
        <f t="shared" si="456"/>
        <v>47.6</v>
      </c>
      <c r="X1484" s="2" t="str">
        <f t="shared" si="457"/>
        <v/>
      </c>
      <c r="Y1484" s="6"/>
      <c r="Z1484" s="6"/>
      <c r="AC1484" s="4"/>
    </row>
    <row r="1485" spans="1:29" x14ac:dyDescent="0.15">
      <c r="A1485" s="22">
        <v>6</v>
      </c>
      <c r="B1485" s="1">
        <v>40941</v>
      </c>
      <c r="C1485" s="3">
        <v>118</v>
      </c>
      <c r="D1485">
        <v>120</v>
      </c>
      <c r="E1485">
        <v>117</v>
      </c>
      <c r="F1485">
        <v>119</v>
      </c>
      <c r="G1485">
        <v>168928100</v>
      </c>
      <c r="H1485" s="2">
        <f t="shared" si="443"/>
        <v>20102443900</v>
      </c>
      <c r="I1485">
        <f t="shared" si="444"/>
        <v>3</v>
      </c>
      <c r="J1485" t="str">
        <f t="shared" si="445"/>
        <v>高値超、安値超</v>
      </c>
      <c r="L1485">
        <f t="shared" si="446"/>
        <v>3</v>
      </c>
      <c r="M1485">
        <f t="shared" si="447"/>
        <v>3</v>
      </c>
      <c r="N1485">
        <f t="shared" si="448"/>
        <v>3</v>
      </c>
      <c r="O1485" s="2">
        <f t="shared" si="442"/>
        <v>5000</v>
      </c>
      <c r="P1485" s="2">
        <f t="shared" si="449"/>
        <v>15000</v>
      </c>
      <c r="Q1485" s="2">
        <f t="shared" si="450"/>
        <v>580000</v>
      </c>
      <c r="R1485" s="2" t="str">
        <f t="shared" si="451"/>
        <v>kai</v>
      </c>
      <c r="S1485" s="2" t="str">
        <f t="shared" si="452"/>
        <v>kai</v>
      </c>
      <c r="T1485" s="2" t="str">
        <f t="shared" si="453"/>
        <v>kai</v>
      </c>
      <c r="U1485" s="2" t="str">
        <f t="shared" si="454"/>
        <v/>
      </c>
      <c r="V1485" s="2" t="str">
        <f t="shared" si="455"/>
        <v/>
      </c>
      <c r="W1485" s="2">
        <f t="shared" si="456"/>
        <v>46.4</v>
      </c>
      <c r="X1485" s="2" t="str">
        <f t="shared" si="457"/>
        <v/>
      </c>
      <c r="Y1485" s="6"/>
      <c r="Z1485" s="6"/>
      <c r="AC1485" s="4"/>
    </row>
    <row r="1486" spans="1:29" x14ac:dyDescent="0.15">
      <c r="A1486" s="22">
        <v>6</v>
      </c>
      <c r="B1486" s="1">
        <v>40940</v>
      </c>
      <c r="C1486" s="3">
        <v>115</v>
      </c>
      <c r="D1486">
        <v>117</v>
      </c>
      <c r="E1486">
        <v>114</v>
      </c>
      <c r="F1486">
        <v>116</v>
      </c>
      <c r="G1486">
        <v>63310400</v>
      </c>
      <c r="H1486" s="2">
        <f t="shared" si="443"/>
        <v>7344006400</v>
      </c>
      <c r="I1486">
        <f t="shared" si="444"/>
        <v>1</v>
      </c>
      <c r="J1486" t="str">
        <f t="shared" si="445"/>
        <v/>
      </c>
      <c r="L1486">
        <f t="shared" si="446"/>
        <v>1</v>
      </c>
      <c r="M1486">
        <f t="shared" si="447"/>
        <v>1</v>
      </c>
      <c r="N1486">
        <f t="shared" si="448"/>
        <v>1</v>
      </c>
      <c r="O1486" s="2">
        <f t="shared" si="442"/>
        <v>5000</v>
      </c>
      <c r="P1486" s="2">
        <f t="shared" si="449"/>
        <v>5000</v>
      </c>
      <c r="Q1486" s="2">
        <f t="shared" si="450"/>
        <v>575000</v>
      </c>
      <c r="R1486" s="2" t="str">
        <f t="shared" si="451"/>
        <v>kai</v>
      </c>
      <c r="S1486" s="2" t="str">
        <f t="shared" si="452"/>
        <v>kai</v>
      </c>
      <c r="T1486" s="2" t="str">
        <f t="shared" si="453"/>
        <v>kai</v>
      </c>
      <c r="U1486" s="2" t="str">
        <f t="shared" si="454"/>
        <v/>
      </c>
      <c r="V1486" s="2" t="str">
        <f t="shared" si="455"/>
        <v/>
      </c>
      <c r="W1486" s="2">
        <f t="shared" si="456"/>
        <v>46</v>
      </c>
      <c r="X1486" s="2" t="str">
        <f t="shared" si="457"/>
        <v/>
      </c>
      <c r="Y1486" s="6"/>
      <c r="Z1486" s="6"/>
      <c r="AC1486" s="4"/>
    </row>
    <row r="1487" spans="1:29" x14ac:dyDescent="0.15">
      <c r="A1487" s="22">
        <v>6</v>
      </c>
      <c r="B1487" s="1">
        <v>40939</v>
      </c>
      <c r="C1487" s="3">
        <v>115</v>
      </c>
      <c r="D1487">
        <v>117</v>
      </c>
      <c r="E1487">
        <v>114</v>
      </c>
      <c r="F1487">
        <v>115</v>
      </c>
      <c r="G1487">
        <v>102799300</v>
      </c>
      <c r="H1487" s="2">
        <f t="shared" si="443"/>
        <v>11821919500</v>
      </c>
      <c r="I1487">
        <f t="shared" si="444"/>
        <v>0</v>
      </c>
      <c r="J1487" t="str">
        <f t="shared" si="445"/>
        <v/>
      </c>
      <c r="L1487">
        <f t="shared" si="446"/>
        <v>0</v>
      </c>
      <c r="M1487">
        <f t="shared" si="447"/>
        <v>0</v>
      </c>
      <c r="N1487">
        <f t="shared" si="448"/>
        <v>0</v>
      </c>
      <c r="O1487" s="2">
        <f t="shared" si="442"/>
        <v>5000</v>
      </c>
      <c r="P1487" s="2">
        <f t="shared" si="449"/>
        <v>0</v>
      </c>
      <c r="Q1487" s="2">
        <f t="shared" si="450"/>
        <v>575000</v>
      </c>
      <c r="R1487" s="2" t="str">
        <f t="shared" si="451"/>
        <v>kai</v>
      </c>
      <c r="S1487" s="2" t="str">
        <f t="shared" si="452"/>
        <v>kai</v>
      </c>
      <c r="T1487" s="2" t="str">
        <f t="shared" si="453"/>
        <v>kai</v>
      </c>
      <c r="U1487" s="2">
        <f t="shared" si="454"/>
        <v>575000</v>
      </c>
      <c r="V1487" s="2">
        <f t="shared" si="455"/>
        <v>1080</v>
      </c>
      <c r="W1487" s="2">
        <f t="shared" si="456"/>
        <v>92</v>
      </c>
      <c r="X1487" s="2" t="str">
        <f t="shared" si="457"/>
        <v/>
      </c>
      <c r="Y1487" s="6"/>
      <c r="Z1487" s="6"/>
      <c r="AC1487" s="4"/>
    </row>
    <row r="1488" spans="1:29" x14ac:dyDescent="0.15">
      <c r="A1488" s="22">
        <v>6</v>
      </c>
      <c r="B1488" s="1">
        <v>40938</v>
      </c>
      <c r="C1488" s="3">
        <v>115</v>
      </c>
      <c r="D1488">
        <v>116</v>
      </c>
      <c r="E1488">
        <v>115</v>
      </c>
      <c r="F1488">
        <v>115</v>
      </c>
      <c r="G1488">
        <v>28119700</v>
      </c>
      <c r="H1488" s="2">
        <f t="shared" si="443"/>
        <v>3233765500</v>
      </c>
      <c r="I1488">
        <f t="shared" si="444"/>
        <v>0</v>
      </c>
      <c r="J1488" t="str">
        <f t="shared" si="445"/>
        <v/>
      </c>
      <c r="L1488">
        <f t="shared" si="446"/>
        <v>0</v>
      </c>
      <c r="M1488">
        <f t="shared" si="447"/>
        <v>0</v>
      </c>
      <c r="N1488">
        <f t="shared" si="448"/>
        <v>0</v>
      </c>
      <c r="O1488" s="2">
        <f t="shared" si="442"/>
        <v>5000</v>
      </c>
      <c r="P1488" s="2">
        <f t="shared" si="449"/>
        <v>0</v>
      </c>
      <c r="Q1488" s="2">
        <f t="shared" si="450"/>
        <v>575000</v>
      </c>
      <c r="R1488" s="2" t="str">
        <f t="shared" si="451"/>
        <v>uri</v>
      </c>
      <c r="S1488" s="2" t="str">
        <f t="shared" si="452"/>
        <v>kai</v>
      </c>
      <c r="T1488" s="2" t="str">
        <f t="shared" si="453"/>
        <v>uri</v>
      </c>
      <c r="U1488" s="2">
        <f t="shared" si="454"/>
        <v>575000</v>
      </c>
      <c r="V1488" s="2">
        <f t="shared" si="455"/>
        <v>1080</v>
      </c>
      <c r="W1488" s="2" t="str">
        <f t="shared" si="456"/>
        <v/>
      </c>
      <c r="X1488" s="2">
        <f t="shared" si="457"/>
        <v>92</v>
      </c>
      <c r="Y1488" s="6"/>
      <c r="Z1488" s="6"/>
      <c r="AC1488" s="4"/>
    </row>
    <row r="1489" spans="1:29" x14ac:dyDescent="0.15">
      <c r="A1489" s="22">
        <v>6</v>
      </c>
      <c r="B1489" s="1">
        <v>40935</v>
      </c>
      <c r="C1489" s="3">
        <v>117</v>
      </c>
      <c r="D1489">
        <v>117</v>
      </c>
      <c r="E1489">
        <v>115</v>
      </c>
      <c r="F1489">
        <v>115</v>
      </c>
      <c r="G1489">
        <v>108944400</v>
      </c>
      <c r="H1489" s="2">
        <f t="shared" si="443"/>
        <v>12528606000</v>
      </c>
      <c r="I1489">
        <f t="shared" si="444"/>
        <v>-2</v>
      </c>
      <c r="J1489" t="str">
        <f t="shared" si="445"/>
        <v>高値割、安値割</v>
      </c>
      <c r="L1489">
        <f t="shared" si="446"/>
        <v>-2</v>
      </c>
      <c r="M1489">
        <f t="shared" si="447"/>
        <v>-2</v>
      </c>
      <c r="N1489">
        <f t="shared" si="448"/>
        <v>-2</v>
      </c>
      <c r="O1489" s="2">
        <f t="shared" si="442"/>
        <v>5000</v>
      </c>
      <c r="P1489" s="2">
        <f t="shared" si="449"/>
        <v>-10000</v>
      </c>
      <c r="Q1489" s="2">
        <f t="shared" si="450"/>
        <v>585000</v>
      </c>
      <c r="R1489" s="2" t="str">
        <f t="shared" si="451"/>
        <v>kai</v>
      </c>
      <c r="S1489" s="2" t="str">
        <f t="shared" si="452"/>
        <v>kai</v>
      </c>
      <c r="T1489" s="2" t="str">
        <f t="shared" si="453"/>
        <v>kai</v>
      </c>
      <c r="U1489" s="2" t="str">
        <f t="shared" si="454"/>
        <v/>
      </c>
      <c r="V1489" s="2" t="str">
        <f t="shared" si="455"/>
        <v/>
      </c>
      <c r="W1489" s="2">
        <f t="shared" si="456"/>
        <v>46.8</v>
      </c>
      <c r="X1489" s="2" t="str">
        <f t="shared" si="457"/>
        <v/>
      </c>
      <c r="Y1489" s="6"/>
      <c r="Z1489" s="6"/>
      <c r="AC1489" s="4"/>
    </row>
    <row r="1490" spans="1:29" x14ac:dyDescent="0.15">
      <c r="A1490" s="22">
        <v>6</v>
      </c>
      <c r="B1490" s="1">
        <v>40934</v>
      </c>
      <c r="C1490" s="3">
        <v>117</v>
      </c>
      <c r="D1490">
        <v>118</v>
      </c>
      <c r="E1490">
        <v>116</v>
      </c>
      <c r="F1490">
        <v>117</v>
      </c>
      <c r="G1490">
        <v>82519000</v>
      </c>
      <c r="H1490" s="2">
        <f t="shared" si="443"/>
        <v>9654723000</v>
      </c>
      <c r="I1490">
        <f t="shared" si="444"/>
        <v>-1</v>
      </c>
      <c r="J1490" t="str">
        <f t="shared" si="445"/>
        <v/>
      </c>
      <c r="L1490">
        <f t="shared" si="446"/>
        <v>-1</v>
      </c>
      <c r="M1490">
        <f t="shared" si="447"/>
        <v>-1</v>
      </c>
      <c r="N1490">
        <f t="shared" si="448"/>
        <v>-1</v>
      </c>
      <c r="O1490" s="2">
        <f t="shared" si="442"/>
        <v>5000</v>
      </c>
      <c r="P1490" s="2">
        <f t="shared" si="449"/>
        <v>-5000</v>
      </c>
      <c r="Q1490" s="2">
        <f t="shared" si="450"/>
        <v>590000</v>
      </c>
      <c r="R1490" s="2" t="str">
        <f t="shared" si="451"/>
        <v>kai</v>
      </c>
      <c r="S1490" s="2" t="str">
        <f t="shared" si="452"/>
        <v>kai</v>
      </c>
      <c r="T1490" s="2" t="str">
        <f t="shared" si="453"/>
        <v>kai</v>
      </c>
      <c r="U1490" s="2" t="str">
        <f t="shared" si="454"/>
        <v/>
      </c>
      <c r="V1490" s="2" t="str">
        <f t="shared" si="455"/>
        <v/>
      </c>
      <c r="W1490" s="2">
        <f t="shared" si="456"/>
        <v>47.2</v>
      </c>
      <c r="X1490" s="2" t="str">
        <f t="shared" si="457"/>
        <v/>
      </c>
      <c r="Y1490" s="6"/>
      <c r="Z1490" s="6"/>
      <c r="AC1490" s="4"/>
    </row>
    <row r="1491" spans="1:29" x14ac:dyDescent="0.15">
      <c r="A1491" s="22">
        <v>6</v>
      </c>
      <c r="B1491" s="1">
        <v>40933</v>
      </c>
      <c r="C1491" s="3">
        <v>117</v>
      </c>
      <c r="D1491">
        <v>118</v>
      </c>
      <c r="E1491">
        <v>116</v>
      </c>
      <c r="F1491">
        <v>118</v>
      </c>
      <c r="G1491">
        <v>63345500</v>
      </c>
      <c r="H1491" s="2">
        <f t="shared" si="443"/>
        <v>7474769000</v>
      </c>
      <c r="I1491">
        <f t="shared" si="444"/>
        <v>1</v>
      </c>
      <c r="J1491" t="str">
        <f t="shared" si="445"/>
        <v/>
      </c>
      <c r="L1491">
        <f t="shared" si="446"/>
        <v>1</v>
      </c>
      <c r="M1491">
        <f t="shared" si="447"/>
        <v>1</v>
      </c>
      <c r="N1491">
        <f t="shared" si="448"/>
        <v>1</v>
      </c>
      <c r="O1491" s="2">
        <f t="shared" si="442"/>
        <v>5000</v>
      </c>
      <c r="P1491" s="2">
        <f t="shared" si="449"/>
        <v>5000</v>
      </c>
      <c r="Q1491" s="2">
        <f t="shared" si="450"/>
        <v>585000</v>
      </c>
      <c r="R1491" s="2" t="str">
        <f t="shared" si="451"/>
        <v>kai</v>
      </c>
      <c r="S1491" s="2" t="str">
        <f t="shared" si="452"/>
        <v>kai</v>
      </c>
      <c r="T1491" s="2" t="str">
        <f t="shared" si="453"/>
        <v>kai</v>
      </c>
      <c r="U1491" s="2" t="str">
        <f t="shared" si="454"/>
        <v/>
      </c>
      <c r="V1491" s="2" t="str">
        <f t="shared" si="455"/>
        <v/>
      </c>
      <c r="W1491" s="2">
        <f t="shared" si="456"/>
        <v>46.8</v>
      </c>
      <c r="X1491" s="2" t="str">
        <f t="shared" si="457"/>
        <v/>
      </c>
      <c r="Y1491" s="6"/>
      <c r="Z1491" s="6"/>
      <c r="AC1491" s="4"/>
    </row>
    <row r="1492" spans="1:29" x14ac:dyDescent="0.15">
      <c r="A1492" s="22">
        <v>6</v>
      </c>
      <c r="B1492" s="1">
        <v>40932</v>
      </c>
      <c r="C1492" s="3">
        <v>118</v>
      </c>
      <c r="D1492">
        <v>118</v>
      </c>
      <c r="E1492">
        <v>115</v>
      </c>
      <c r="F1492">
        <v>117</v>
      </c>
      <c r="G1492">
        <v>120931700</v>
      </c>
      <c r="H1492" s="2">
        <f t="shared" si="443"/>
        <v>14149008900</v>
      </c>
      <c r="I1492">
        <f t="shared" si="444"/>
        <v>0</v>
      </c>
      <c r="J1492" t="str">
        <f t="shared" si="445"/>
        <v/>
      </c>
      <c r="L1492">
        <f t="shared" si="446"/>
        <v>0</v>
      </c>
      <c r="M1492">
        <f t="shared" si="447"/>
        <v>0</v>
      </c>
      <c r="N1492">
        <f t="shared" si="448"/>
        <v>0</v>
      </c>
      <c r="O1492" s="2">
        <f t="shared" si="442"/>
        <v>5000</v>
      </c>
      <c r="P1492" s="2">
        <f t="shared" si="449"/>
        <v>0</v>
      </c>
      <c r="Q1492" s="2">
        <f t="shared" si="450"/>
        <v>585000</v>
      </c>
      <c r="R1492" s="2" t="str">
        <f t="shared" si="451"/>
        <v>kai</v>
      </c>
      <c r="S1492" s="2" t="str">
        <f t="shared" si="452"/>
        <v>uri</v>
      </c>
      <c r="T1492" s="2" t="str">
        <f t="shared" si="453"/>
        <v>kai</v>
      </c>
      <c r="U1492" s="2" t="str">
        <f t="shared" si="454"/>
        <v/>
      </c>
      <c r="V1492" s="2" t="str">
        <f t="shared" si="455"/>
        <v/>
      </c>
      <c r="W1492" s="2">
        <f t="shared" si="456"/>
        <v>46.8</v>
      </c>
      <c r="X1492" s="2" t="str">
        <f t="shared" si="457"/>
        <v/>
      </c>
      <c r="Y1492" s="6"/>
      <c r="Z1492" s="6"/>
      <c r="AC1492" s="4"/>
    </row>
    <row r="1493" spans="1:29" x14ac:dyDescent="0.15">
      <c r="A1493" s="22">
        <v>6</v>
      </c>
      <c r="B1493" s="1">
        <v>40931</v>
      </c>
      <c r="C1493" s="3">
        <v>116</v>
      </c>
      <c r="D1493">
        <v>117</v>
      </c>
      <c r="E1493">
        <v>115</v>
      </c>
      <c r="F1493">
        <v>117</v>
      </c>
      <c r="G1493">
        <v>106573300</v>
      </c>
      <c r="H1493" s="2">
        <f t="shared" si="443"/>
        <v>12469076100</v>
      </c>
      <c r="I1493">
        <f t="shared" si="444"/>
        <v>2</v>
      </c>
      <c r="J1493" t="str">
        <f t="shared" si="445"/>
        <v>高値超、安値超</v>
      </c>
      <c r="L1493">
        <f t="shared" si="446"/>
        <v>2</v>
      </c>
      <c r="M1493">
        <f t="shared" si="447"/>
        <v>2</v>
      </c>
      <c r="N1493">
        <f t="shared" si="448"/>
        <v>-2</v>
      </c>
      <c r="O1493" s="2">
        <f t="shared" si="442"/>
        <v>5000</v>
      </c>
      <c r="P1493" s="2">
        <f t="shared" si="449"/>
        <v>10000</v>
      </c>
      <c r="Q1493" s="2">
        <f t="shared" si="450"/>
        <v>575000</v>
      </c>
      <c r="R1493" s="2" t="str">
        <f t="shared" si="451"/>
        <v>kai</v>
      </c>
      <c r="S1493" s="2" t="str">
        <f t="shared" si="452"/>
        <v>uri</v>
      </c>
      <c r="T1493" s="2" t="str">
        <f t="shared" si="453"/>
        <v>kai</v>
      </c>
      <c r="U1493" s="2" t="str">
        <f t="shared" si="454"/>
        <v/>
      </c>
      <c r="V1493" s="2" t="str">
        <f t="shared" si="455"/>
        <v/>
      </c>
      <c r="W1493" s="2">
        <f t="shared" si="456"/>
        <v>46</v>
      </c>
      <c r="X1493" s="2" t="str">
        <f t="shared" si="457"/>
        <v/>
      </c>
      <c r="Y1493" s="6"/>
      <c r="Z1493" s="6"/>
      <c r="AC1493" s="4"/>
    </row>
    <row r="1494" spans="1:29" x14ac:dyDescent="0.15">
      <c r="A1494" s="22">
        <v>6</v>
      </c>
      <c r="B1494" s="1">
        <v>40928</v>
      </c>
      <c r="C1494" s="3">
        <v>111</v>
      </c>
      <c r="D1494">
        <v>115</v>
      </c>
      <c r="E1494">
        <v>111</v>
      </c>
      <c r="F1494">
        <v>115</v>
      </c>
      <c r="G1494">
        <v>255710700</v>
      </c>
      <c r="H1494" s="2">
        <f t="shared" si="443"/>
        <v>29406730500</v>
      </c>
      <c r="I1494">
        <f t="shared" si="444"/>
        <v>6</v>
      </c>
      <c r="J1494" t="str">
        <f t="shared" si="445"/>
        <v>高値超、安値超</v>
      </c>
      <c r="L1494">
        <f t="shared" si="446"/>
        <v>6</v>
      </c>
      <c r="M1494">
        <f t="shared" si="447"/>
        <v>6</v>
      </c>
      <c r="N1494">
        <f t="shared" si="448"/>
        <v>-6</v>
      </c>
      <c r="O1494" s="2">
        <f t="shared" si="442"/>
        <v>5000</v>
      </c>
      <c r="P1494" s="2">
        <f t="shared" si="449"/>
        <v>30000</v>
      </c>
      <c r="Q1494" s="2">
        <f t="shared" si="450"/>
        <v>545000</v>
      </c>
      <c r="R1494" s="2" t="str">
        <f t="shared" si="451"/>
        <v>kai</v>
      </c>
      <c r="S1494" s="2" t="str">
        <f t="shared" si="452"/>
        <v>uri</v>
      </c>
      <c r="T1494" s="2" t="str">
        <f t="shared" si="453"/>
        <v>kai</v>
      </c>
      <c r="U1494" s="2" t="str">
        <f t="shared" si="454"/>
        <v/>
      </c>
      <c r="V1494" s="2" t="str">
        <f t="shared" si="455"/>
        <v/>
      </c>
      <c r="W1494" s="2">
        <f t="shared" si="456"/>
        <v>43.6</v>
      </c>
      <c r="X1494" s="2" t="str">
        <f t="shared" si="457"/>
        <v/>
      </c>
      <c r="Y1494" s="6"/>
      <c r="Z1494" s="6"/>
      <c r="AC1494" s="4"/>
    </row>
    <row r="1495" spans="1:29" x14ac:dyDescent="0.15">
      <c r="A1495" s="22">
        <v>6</v>
      </c>
      <c r="B1495" s="1">
        <v>40927</v>
      </c>
      <c r="C1495" s="3">
        <v>109</v>
      </c>
      <c r="D1495">
        <v>110</v>
      </c>
      <c r="E1495">
        <v>108</v>
      </c>
      <c r="F1495">
        <v>109</v>
      </c>
      <c r="G1495">
        <v>112636500</v>
      </c>
      <c r="H1495" s="2">
        <f t="shared" si="443"/>
        <v>12277378500</v>
      </c>
      <c r="I1495">
        <f t="shared" si="444"/>
        <v>2</v>
      </c>
      <c r="J1495" t="str">
        <f t="shared" si="445"/>
        <v>高値超、安値超</v>
      </c>
      <c r="L1495">
        <f t="shared" si="446"/>
        <v>2</v>
      </c>
      <c r="M1495">
        <f t="shared" si="447"/>
        <v>2</v>
      </c>
      <c r="N1495">
        <f t="shared" si="448"/>
        <v>2</v>
      </c>
      <c r="O1495" s="2">
        <f t="shared" si="442"/>
        <v>5000</v>
      </c>
      <c r="P1495" s="2">
        <f t="shared" si="449"/>
        <v>10000</v>
      </c>
      <c r="Q1495" s="2">
        <f t="shared" si="450"/>
        <v>535000</v>
      </c>
      <c r="R1495" s="2" t="str">
        <f t="shared" si="451"/>
        <v>kai</v>
      </c>
      <c r="S1495" s="2" t="str">
        <f t="shared" si="452"/>
        <v>kai</v>
      </c>
      <c r="T1495" s="2" t="str">
        <f t="shared" si="453"/>
        <v>kai</v>
      </c>
      <c r="U1495" s="2" t="str">
        <f t="shared" si="454"/>
        <v/>
      </c>
      <c r="V1495" s="2" t="str">
        <f t="shared" si="455"/>
        <v/>
      </c>
      <c r="W1495" s="2">
        <f t="shared" si="456"/>
        <v>42.8</v>
      </c>
      <c r="X1495" s="2" t="str">
        <f t="shared" si="457"/>
        <v/>
      </c>
      <c r="Y1495" s="6"/>
      <c r="Z1495" s="6"/>
      <c r="AC1495" s="4"/>
    </row>
    <row r="1496" spans="1:29" x14ac:dyDescent="0.15">
      <c r="A1496" s="22">
        <v>6</v>
      </c>
      <c r="B1496" s="1">
        <v>40926</v>
      </c>
      <c r="C1496" s="3">
        <v>107</v>
      </c>
      <c r="D1496">
        <v>109</v>
      </c>
      <c r="E1496">
        <v>107</v>
      </c>
      <c r="F1496">
        <v>107</v>
      </c>
      <c r="G1496">
        <v>82464200</v>
      </c>
      <c r="H1496" s="2">
        <f t="shared" si="443"/>
        <v>8823669400</v>
      </c>
      <c r="I1496">
        <f t="shared" si="444"/>
        <v>-1</v>
      </c>
      <c r="J1496" t="str">
        <f t="shared" si="445"/>
        <v/>
      </c>
      <c r="L1496">
        <f t="shared" si="446"/>
        <v>-1</v>
      </c>
      <c r="M1496">
        <f t="shared" si="447"/>
        <v>-1</v>
      </c>
      <c r="N1496">
        <f t="shared" si="448"/>
        <v>-1</v>
      </c>
      <c r="O1496" s="2">
        <f t="shared" si="442"/>
        <v>5000</v>
      </c>
      <c r="P1496" s="2">
        <f t="shared" si="449"/>
        <v>-5000</v>
      </c>
      <c r="Q1496" s="2">
        <f t="shared" si="450"/>
        <v>540000</v>
      </c>
      <c r="R1496" s="2" t="str">
        <f t="shared" si="451"/>
        <v>kai</v>
      </c>
      <c r="S1496" s="2" t="str">
        <f t="shared" si="452"/>
        <v>kai</v>
      </c>
      <c r="T1496" s="2" t="str">
        <f t="shared" si="453"/>
        <v>kai</v>
      </c>
      <c r="U1496" s="2" t="str">
        <f t="shared" si="454"/>
        <v/>
      </c>
      <c r="V1496" s="2" t="str">
        <f t="shared" si="455"/>
        <v/>
      </c>
      <c r="W1496" s="2">
        <f t="shared" si="456"/>
        <v>43.2</v>
      </c>
      <c r="X1496" s="2" t="str">
        <f t="shared" si="457"/>
        <v/>
      </c>
      <c r="Y1496" s="6"/>
      <c r="Z1496" s="6"/>
      <c r="AC1496" s="4"/>
    </row>
    <row r="1497" spans="1:29" x14ac:dyDescent="0.15">
      <c r="A1497" s="22">
        <v>6</v>
      </c>
      <c r="B1497" s="1">
        <v>40925</v>
      </c>
      <c r="C1497" s="3">
        <v>107</v>
      </c>
      <c r="D1497">
        <v>108</v>
      </c>
      <c r="E1497">
        <v>107</v>
      </c>
      <c r="F1497">
        <v>108</v>
      </c>
      <c r="G1497">
        <v>21116700</v>
      </c>
      <c r="H1497" s="2">
        <f t="shared" si="443"/>
        <v>2280603600</v>
      </c>
      <c r="I1497">
        <f t="shared" si="444"/>
        <v>1</v>
      </c>
      <c r="J1497" t="str">
        <f t="shared" si="445"/>
        <v/>
      </c>
      <c r="L1497">
        <f t="shared" si="446"/>
        <v>1</v>
      </c>
      <c r="M1497">
        <f t="shared" si="447"/>
        <v>1</v>
      </c>
      <c r="N1497">
        <f t="shared" si="448"/>
        <v>-1</v>
      </c>
      <c r="O1497" s="2">
        <f t="shared" si="442"/>
        <v>5000</v>
      </c>
      <c r="P1497" s="2">
        <f t="shared" si="449"/>
        <v>5000</v>
      </c>
      <c r="Q1497" s="2">
        <f t="shared" si="450"/>
        <v>535000</v>
      </c>
      <c r="R1497" s="2" t="str">
        <f t="shared" si="451"/>
        <v>kai</v>
      </c>
      <c r="S1497" s="2" t="str">
        <f t="shared" si="452"/>
        <v>uri</v>
      </c>
      <c r="T1497" s="2" t="str">
        <f t="shared" si="453"/>
        <v>kai</v>
      </c>
      <c r="U1497" s="2" t="str">
        <f t="shared" si="454"/>
        <v/>
      </c>
      <c r="V1497" s="2" t="str">
        <f t="shared" si="455"/>
        <v/>
      </c>
      <c r="W1497" s="2">
        <f t="shared" si="456"/>
        <v>42.8</v>
      </c>
      <c r="X1497" s="2" t="str">
        <f t="shared" si="457"/>
        <v/>
      </c>
      <c r="Y1497" s="6"/>
      <c r="Z1497" s="6"/>
      <c r="AC1497" s="4"/>
    </row>
    <row r="1498" spans="1:29" x14ac:dyDescent="0.15">
      <c r="A1498" s="22">
        <v>6</v>
      </c>
      <c r="B1498" s="1">
        <v>40924</v>
      </c>
      <c r="C1498" s="3">
        <v>108</v>
      </c>
      <c r="D1498">
        <v>108</v>
      </c>
      <c r="E1498">
        <v>107</v>
      </c>
      <c r="F1498">
        <v>107</v>
      </c>
      <c r="G1498">
        <v>39748200</v>
      </c>
      <c r="H1498" s="2">
        <f t="shared" si="443"/>
        <v>4253057400</v>
      </c>
      <c r="I1498" t="str">
        <f t="shared" si="444"/>
        <v/>
      </c>
      <c r="J1498" t="str">
        <f t="shared" si="445"/>
        <v>高値超、安値超</v>
      </c>
      <c r="L1498">
        <f t="shared" si="446"/>
        <v>0</v>
      </c>
      <c r="M1498">
        <f t="shared" si="447"/>
        <v>0</v>
      </c>
      <c r="N1498">
        <f t="shared" si="448"/>
        <v>0</v>
      </c>
      <c r="O1498" s="2">
        <f t="shared" ref="O1498" si="461">$B$3*1</f>
        <v>5000</v>
      </c>
      <c r="P1498" s="2">
        <f t="shared" si="449"/>
        <v>0</v>
      </c>
      <c r="Q1498" s="2">
        <f t="shared" si="450"/>
        <v>0</v>
      </c>
      <c r="R1498" s="2" t="str">
        <f t="shared" si="451"/>
        <v>kai</v>
      </c>
      <c r="S1498" s="2" t="str">
        <f t="shared" si="452"/>
        <v>kai</v>
      </c>
      <c r="T1498" s="2" t="str">
        <f t="shared" si="453"/>
        <v>kai</v>
      </c>
      <c r="U1498" s="2">
        <f t="shared" si="454"/>
        <v>0</v>
      </c>
      <c r="V1498" s="2">
        <f t="shared" si="455"/>
        <v>212</v>
      </c>
      <c r="W1498" s="2">
        <f t="shared" si="456"/>
        <v>0</v>
      </c>
      <c r="X1498" s="2" t="str">
        <f t="shared" si="457"/>
        <v/>
      </c>
      <c r="Y1498" s="6"/>
      <c r="Z1498" s="6"/>
      <c r="AC1498" s="4"/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信用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岡三オンライン証券</dc:creator>
  <cp:lastModifiedBy>小笠原直子</cp:lastModifiedBy>
  <dcterms:created xsi:type="dcterms:W3CDTF">2016-09-23T14:18:40Z</dcterms:created>
  <dcterms:modified xsi:type="dcterms:W3CDTF">2018-01-15T03:18:51Z</dcterms:modified>
</cp:coreProperties>
</file>