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18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D3" i="1" s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Q16" i="1" l="1"/>
  <c r="Q18" i="1"/>
  <c r="Q4" i="1"/>
  <c r="Q9" i="1"/>
  <c r="M2" i="1"/>
  <c r="I2" i="1"/>
  <c r="C3" i="1"/>
  <c r="Q8" i="1"/>
  <c r="L2" i="1"/>
  <c r="Q6" i="1"/>
  <c r="Q7" i="1"/>
  <c r="Q13" i="1"/>
  <c r="H2" i="1"/>
  <c r="Q10" i="1"/>
  <c r="Q11" i="1"/>
  <c r="Q12" i="1"/>
  <c r="Q17" i="1"/>
  <c r="K2" i="1"/>
  <c r="G2" i="1"/>
  <c r="Q15" i="1"/>
  <c r="Q3" i="1"/>
  <c r="J2" i="1"/>
  <c r="Q14" i="1"/>
  <c r="Q5" i="1"/>
  <c r="F2" i="1"/>
</calcChain>
</file>

<file path=xl/sharedStrings.xml><?xml version="1.0" encoding="utf-8"?>
<sst xmlns="http://schemas.openxmlformats.org/spreadsheetml/2006/main" count="37" uniqueCount="14">
  <si>
    <t>銘柄名</t>
    <rPh sb="0" eb="2">
      <t>メイガラ</t>
    </rPh>
    <rPh sb="2" eb="3">
      <t>メイ</t>
    </rPh>
    <phoneticPr fontId="5"/>
  </si>
  <si>
    <t>計算結果</t>
    <rPh sb="0" eb="2">
      <t>ケイサン</t>
    </rPh>
    <rPh sb="2" eb="4">
      <t>ケッカ</t>
    </rPh>
    <phoneticPr fontId="5"/>
  </si>
  <si>
    <t>東証</t>
  </si>
  <si>
    <t>市場コード</t>
    <rPh sb="0" eb="2">
      <t>シジョウ</t>
    </rPh>
    <phoneticPr fontId="5"/>
  </si>
  <si>
    <t>日付</t>
    <rPh sb="0" eb="2">
      <t>ヒヅケ</t>
    </rPh>
    <phoneticPr fontId="5"/>
  </si>
  <si>
    <t>約定時間</t>
    <rPh sb="0" eb="2">
      <t>ヤクジョウ</t>
    </rPh>
    <rPh sb="2" eb="4">
      <t>ジカン</t>
    </rPh>
    <phoneticPr fontId="5"/>
  </si>
  <si>
    <t>始値</t>
    <rPh sb="0" eb="2">
      <t>ハジメネ</t>
    </rPh>
    <phoneticPr fontId="5"/>
  </si>
  <si>
    <t>高値</t>
    <rPh sb="0" eb="2">
      <t>タカネ</t>
    </rPh>
    <phoneticPr fontId="5"/>
  </si>
  <si>
    <t>安値</t>
    <rPh sb="0" eb="2">
      <t>ヤスネ</t>
    </rPh>
    <phoneticPr fontId="5"/>
  </si>
  <si>
    <t>終値</t>
    <rPh sb="0" eb="2">
      <t>オワリネ</t>
    </rPh>
    <phoneticPr fontId="5"/>
  </si>
  <si>
    <t>出来高</t>
    <rPh sb="0" eb="3">
      <t>デキダカ</t>
    </rPh>
    <phoneticPr fontId="5"/>
  </si>
  <si>
    <t>コード</t>
    <phoneticPr fontId="5"/>
  </si>
  <si>
    <t>移動平均</t>
    <rPh sb="0" eb="2">
      <t>イドウ</t>
    </rPh>
    <rPh sb="2" eb="4">
      <t>ヘイキン</t>
    </rPh>
    <phoneticPr fontId="5"/>
  </si>
  <si>
    <t>バックテストコード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</si>
</sst>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" fillId="7" borderId="0" xfId="6">
      <alignment vertical="center"/>
    </xf>
    <xf numFmtId="0" fontId="4" fillId="5" borderId="0" xfId="4">
      <alignment vertical="center"/>
    </xf>
    <xf numFmtId="0" fontId="4" fillId="6" borderId="0" xfId="5">
      <alignment vertical="center"/>
    </xf>
    <xf numFmtId="0" fontId="4" fillId="4" borderId="0" xfId="3">
      <alignment vertical="center"/>
    </xf>
    <xf numFmtId="10" fontId="3" fillId="3" borderId="1" xfId="2" applyNumberFormat="1">
      <alignment vertical="center"/>
    </xf>
    <xf numFmtId="0" fontId="2" fillId="2" borderId="0" xfId="1">
      <alignment vertical="center"/>
    </xf>
  </cellXfs>
  <cellStyles count="7">
    <cellStyle name="40% - アクセント 6" xfId="6" builtinId="51"/>
    <cellStyle name="60% - アクセント 2" xfId="3" builtinId="36"/>
    <cellStyle name="60% - アクセント 5" xfId="4" builtinId="48"/>
    <cellStyle name="アクセント 6" xfId="5" builtinId="49"/>
    <cellStyle name="どちらでもない" xfId="1" builtinId="28"/>
    <cellStyle name="入力" xfId="2" builtinId="2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=CANDLE(B3,"","D","1","約定時刻",H3,"D","0")</stp>
        <tr r="H2" s="1"/>
      </tp>
      <tp t="e">
        <v>#N/A</v>
        <stp/>
        <stp>Sheet1</stp>
        <stp>=CANDLE(B3,"","D","1","終値",L3,"D","0")</stp>
        <tr r="L2" s="1"/>
      </tp>
      <tp t="e">
        <v>#N/A</v>
        <stp/>
        <stp>Sheet1</stp>
        <stp>=CANDLE(B3,"","D","1","高値",J3,"D","0")</stp>
        <tr r="J2" s="1"/>
      </tp>
    </main>
    <main first="oson2.rtdserver">
      <tp t="s">
        <v>トヨタ自</v>
        <stp/>
        <stp>QUOTE</stp>
        <stp>7203</stp>
        <stp/>
        <stp>銘柄名</stp>
        <tr r="Q7" s="1"/>
      </tp>
      <tp t="s">
        <v>武田薬</v>
        <stp/>
        <stp>QUOTE</stp>
        <stp>4502</stp>
        <stp/>
        <stp>銘柄名</stp>
        <tr r="Q11" s="1"/>
      </tp>
      <tp t="s">
        <v>三菱ＵＦＪ</v>
        <stp/>
        <stp>QUOTE</stp>
        <stp>8306</stp>
        <stp/>
        <stp>銘柄名</stp>
        <tr r="Q8" s="1"/>
      </tp>
      <tp t="s">
        <v>みずほ</v>
        <stp/>
        <stp>QUOTE</stp>
        <stp>8411</stp>
        <stp/>
        <stp>銘柄名</stp>
        <tr r="Q16" s="1"/>
      </tp>
      <tp t="s">
        <v>三井住友</v>
        <stp/>
        <stp>QUOTE</stp>
        <stp>8316</stp>
        <stp/>
        <stp>銘柄名</stp>
        <tr r="Q15" s="1"/>
      </tp>
      <tp t="s">
        <v>ＮＴＴ</v>
        <stp/>
        <stp>QUOTE</stp>
        <stp>9432</stp>
        <stp/>
        <stp>銘柄名</stp>
        <tr r="Q13" s="1"/>
      </tp>
      <tp t="s">
        <v>ＳＵＭＣＯ</v>
        <stp/>
        <stp>QUOTE</stp>
        <stp>3436</stp>
        <stp/>
        <stp>銘柄名</stp>
        <tr r="Q14" s="1"/>
      </tp>
      <tp t="s">
        <v>東エレク</v>
        <stp/>
        <stp>QUOTE</stp>
        <stp>8035</stp>
        <stp/>
        <stp>銘柄名</stp>
        <tr r="Q12" s="1"/>
      </tp>
      <tp t="s">
        <v>ソニー</v>
        <stp/>
        <stp>QUOTE</stp>
        <stp>6758</stp>
        <stp/>
        <stp>銘柄名</stp>
        <tr r="Q5" s="1"/>
      </tp>
      <tp t="s">
        <v>スルガ銀</v>
        <stp/>
        <stp>QUOTE</stp>
        <stp>8358</stp>
        <stp/>
        <stp>銘柄名</stp>
        <tr r="Q9" s="1"/>
      </tp>
      <tp t="s">
        <v>ファナック</v>
        <stp/>
        <stp>QUOTE</stp>
        <stp>6954</stp>
        <stp/>
        <stp>銘柄名</stp>
        <tr r="Q10" s="1"/>
      </tp>
      <tp t="s">
        <v>信越化</v>
        <stp/>
        <stp>QUOTE</stp>
        <stp>4063</stp>
        <stp/>
        <stp>銘柄名</stp>
        <tr r="Q18" s="1"/>
      </tp>
      <tp t="s">
        <v>キーエンス</v>
        <stp/>
        <stp>QUOTE</stp>
        <stp>6861</stp>
        <stp/>
        <stp>銘柄名</stp>
        <tr r="Q17" s="1"/>
        <tr r="C3" s="1"/>
      </tp>
      <tp t="s">
        <v>任天堂</v>
        <stp/>
        <stp>QUOTE</stp>
        <stp>7974</stp>
        <stp/>
        <stp>銘柄名</stp>
        <tr r="Q3" s="1"/>
      </tp>
      <tp t="s">
        <v>ファーストリテ</v>
        <stp/>
        <stp>QUOTE</stp>
        <stp>9983</stp>
        <stp/>
        <stp>銘柄名</stp>
        <tr r="Q6" s="1"/>
      </tp>
      <tp t="s">
        <v>ソフトバンクグループ</v>
        <stp/>
        <stp>QUOTE</stp>
        <stp>9984</stp>
        <stp/>
        <stp>銘柄名</stp>
        <tr r="Q4" s="1"/>
      </tp>
    </main>
    <main first="oson2.rtdserver2">
      <tp t="e">
        <v>#N/A</v>
        <stp/>
        <stp>Sheet1</stp>
        <stp>=CANDLE(B3,"","D","1","始値",I3,"D","0")</stp>
        <tr r="I2" s="1"/>
      </tp>
      <tp t="e">
        <v>#N/A</v>
        <stp/>
        <stp>Sheet1</stp>
        <stp>=CANDLE(B3,"","D","1","取引日付",G3,"D","0")</stp>
        <tr r="G2" s="1"/>
      </tp>
      <tp t="e">
        <v>#N/A</v>
        <stp/>
        <stp>Sheet1</stp>
        <stp>=CANDLE(B3,"","D","1","市場コード",F3,"D","0")</stp>
        <tr r="F2" s="1"/>
      </tp>
      <tp t="e">
        <v>#N/A</v>
        <stp/>
        <stp>Sheet1</stp>
        <stp>=CANDLE(B3,"","D","1","安値",K3,"D","0")</stp>
        <tr r="K2" s="1"/>
      </tp>
      <tp t="e">
        <v>#N/A</v>
        <stp/>
        <stp>Sheet1</stp>
        <stp>=CANDLE(B3,"","D","1","出来高",M3,"D","0")</stp>
        <tr r="M2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85725</xdr:colOff>
          <xdr:row>20</xdr:row>
          <xdr:rowOff>9525</xdr:rowOff>
        </xdr:from>
        <xdr:to>
          <xdr:col>17</xdr:col>
          <xdr:colOff>352425</xdr:colOff>
          <xdr:row>23</xdr:row>
          <xdr:rowOff>76200</xdr:rowOff>
        </xdr:to>
        <xdr:sp macro="" textlink="">
          <xdr:nvSpPr>
            <xdr:cNvPr id="1025" name="Button 1" descr="バックテスト開始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バックテスト開始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514350</xdr:colOff>
      <xdr:row>18</xdr:row>
      <xdr:rowOff>76199</xdr:rowOff>
    </xdr:from>
    <xdr:to>
      <xdr:col>12</xdr:col>
      <xdr:colOff>171450</xdr:colOff>
      <xdr:row>39</xdr:row>
      <xdr:rowOff>85724</xdr:rowOff>
    </xdr:to>
    <xdr:sp macro="" textlink="">
      <xdr:nvSpPr>
        <xdr:cNvPr id="5" name="雲形吹き出し 4"/>
        <xdr:cNvSpPr/>
      </xdr:nvSpPr>
      <xdr:spPr>
        <a:xfrm>
          <a:off x="4124325" y="3162299"/>
          <a:ext cx="5753100" cy="3609975"/>
        </a:xfrm>
        <a:prstGeom prst="cloud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571500</xdr:colOff>
      <xdr:row>23</xdr:row>
      <xdr:rowOff>19050</xdr:rowOff>
    </xdr:from>
    <xdr:to>
      <xdr:col>10</xdr:col>
      <xdr:colOff>102358</xdr:colOff>
      <xdr:row>34</xdr:row>
      <xdr:rowOff>65699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3075" y="3962400"/>
          <a:ext cx="2883658" cy="19325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R24"/>
  <sheetViews>
    <sheetView tabSelected="1" workbookViewId="0">
      <selection activeCell="C17" sqref="C17"/>
    </sheetView>
  </sheetViews>
  <sheetFormatPr defaultRowHeight="13.5" x14ac:dyDescent="0.15"/>
  <cols>
    <col min="2" max="2" width="15.25" customWidth="1"/>
    <col min="3" max="3" width="14.125" customWidth="1"/>
    <col min="7" max="7" width="17" customWidth="1"/>
    <col min="17" max="17" width="17.75" customWidth="1"/>
  </cols>
  <sheetData>
    <row r="1" spans="2:18" x14ac:dyDescent="0.15"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12</v>
      </c>
    </row>
    <row r="2" spans="2:18" x14ac:dyDescent="0.15">
      <c r="B2" s="4" t="s">
        <v>13</v>
      </c>
      <c r="C2" s="4" t="s">
        <v>0</v>
      </c>
      <c r="D2" s="4" t="s">
        <v>1</v>
      </c>
      <c r="F2" t="str">
        <f>[1]!CANDLE(B3,"","D","1","市場コード",F3,"D","0")</f>
        <v>CANDLE(B3,"","D","1","市場コード",F3,"D","0")</v>
      </c>
      <c r="G2" t="str">
        <f>[1]!CANDLE(B3,"","D","1","取引日付",G3,"D","0")</f>
        <v>CANDLE(B3,"","D","1","取引日付",G3,"D","0")</v>
      </c>
      <c r="H2" t="str">
        <f>[1]!CANDLE(B3,"","D","1","約定時刻",H3,"D","0")</f>
        <v>CANDLE(B3,"","D","1","約定時刻",H3,"D","0")</v>
      </c>
      <c r="I2" t="str">
        <f>[1]!CANDLE(B3,"","D","1","始値",I3,"D","0")</f>
        <v>CANDLE(B3,"","D","1","始値",I3,"D","0")</v>
      </c>
      <c r="J2" t="str">
        <f>[1]!CANDLE(B3,"","D","1","高値",J3,"D","0")</f>
        <v>CANDLE(B3,"","D","1","高値",J3,"D","0")</v>
      </c>
      <c r="K2" t="str">
        <f>[1]!CANDLE(B3,"","D","1","安値",K3,"D","0")</f>
        <v>CANDLE(B3,"","D","1","安値",K3,"D","0")</v>
      </c>
      <c r="L2" t="str">
        <f>[1]!CANDLE(B3,"","D","1","終値",L3,"D","0")</f>
        <v>CANDLE(B3,"","D","1","終値",L3,"D","0")</v>
      </c>
      <c r="M2" t="str">
        <f>[1]!CANDLE(B3,"","D","1","出来高",M3,"D","0")</f>
        <v>CANDLE(B3,"","D","1","出来高",M3,"D","0")</v>
      </c>
      <c r="P2" s="2" t="s">
        <v>11</v>
      </c>
      <c r="Q2" s="2" t="s">
        <v>0</v>
      </c>
      <c r="R2" s="2" t="s">
        <v>1</v>
      </c>
    </row>
    <row r="3" spans="2:18" x14ac:dyDescent="0.15">
      <c r="B3" s="3">
        <v>6861</v>
      </c>
      <c r="C3" t="str">
        <f>[1]!QUOTE(B3,"","銘柄名")</f>
        <v>キーエンス</v>
      </c>
      <c r="D3" s="6">
        <f>N3/M3</f>
        <v>0.2474972497249725</v>
      </c>
      <c r="F3" t="s">
        <v>2</v>
      </c>
      <c r="G3" s="1">
        <v>43353</v>
      </c>
      <c r="H3">
        <v>0</v>
      </c>
      <c r="I3">
        <v>59630</v>
      </c>
      <c r="J3">
        <v>60580</v>
      </c>
      <c r="K3">
        <v>59430</v>
      </c>
      <c r="L3">
        <v>59990</v>
      </c>
      <c r="M3">
        <v>242400</v>
      </c>
      <c r="N3">
        <f t="shared" ref="N3:N21" si="0">AVERAGE(L3:L5)</f>
        <v>59993.333333333336</v>
      </c>
      <c r="P3" s="7">
        <v>7974</v>
      </c>
      <c r="Q3" t="str">
        <f>[1]!QUOTE(P3,"","銘柄名")</f>
        <v>任天堂</v>
      </c>
      <c r="R3" s="5"/>
    </row>
    <row r="4" spans="2:18" x14ac:dyDescent="0.15">
      <c r="F4" t="s">
        <v>2</v>
      </c>
      <c r="G4" s="1">
        <v>43350</v>
      </c>
      <c r="H4">
        <v>0</v>
      </c>
      <c r="I4">
        <v>60100</v>
      </c>
      <c r="J4">
        <v>60370</v>
      </c>
      <c r="K4">
        <v>58970</v>
      </c>
      <c r="L4">
        <v>59450</v>
      </c>
      <c r="M4">
        <v>315100</v>
      </c>
      <c r="N4">
        <f t="shared" si="0"/>
        <v>60233.333333333336</v>
      </c>
      <c r="P4" s="7">
        <v>9984</v>
      </c>
      <c r="Q4" t="str">
        <f>[1]!QUOTE(P4,"","銘柄名")</f>
        <v>ソフトバンクグループ</v>
      </c>
      <c r="R4" s="5"/>
    </row>
    <row r="5" spans="2:18" x14ac:dyDescent="0.15">
      <c r="F5" t="s">
        <v>2</v>
      </c>
      <c r="G5" s="1">
        <v>43349</v>
      </c>
      <c r="H5">
        <v>0</v>
      </c>
      <c r="I5">
        <v>60380</v>
      </c>
      <c r="J5">
        <v>60730</v>
      </c>
      <c r="K5">
        <v>59920</v>
      </c>
      <c r="L5">
        <v>60540</v>
      </c>
      <c r="M5">
        <v>215000</v>
      </c>
      <c r="N5">
        <f t="shared" si="0"/>
        <v>60950</v>
      </c>
      <c r="P5" s="7">
        <v>6758</v>
      </c>
      <c r="Q5" t="str">
        <f>[1]!QUOTE(P5,"","銘柄名")</f>
        <v>ソニー</v>
      </c>
      <c r="R5" s="5"/>
    </row>
    <row r="6" spans="2:18" x14ac:dyDescent="0.15">
      <c r="F6" t="s">
        <v>2</v>
      </c>
      <c r="G6" s="1">
        <v>43348</v>
      </c>
      <c r="H6">
        <v>0</v>
      </c>
      <c r="I6">
        <v>61240</v>
      </c>
      <c r="J6">
        <v>61650</v>
      </c>
      <c r="K6">
        <v>60340</v>
      </c>
      <c r="L6">
        <v>60710</v>
      </c>
      <c r="M6">
        <v>305200</v>
      </c>
      <c r="N6">
        <f t="shared" si="0"/>
        <v>61303.333333333336</v>
      </c>
      <c r="P6" s="7">
        <v>9983</v>
      </c>
      <c r="Q6" t="str">
        <f>[1]!QUOTE(P6,"","銘柄名")</f>
        <v>ファーストリテ</v>
      </c>
      <c r="R6" s="5"/>
    </row>
    <row r="7" spans="2:18" x14ac:dyDescent="0.15">
      <c r="F7" t="s">
        <v>2</v>
      </c>
      <c r="G7" s="1">
        <v>43347</v>
      </c>
      <c r="H7">
        <v>0</v>
      </c>
      <c r="I7">
        <v>61870</v>
      </c>
      <c r="J7">
        <v>62190</v>
      </c>
      <c r="K7">
        <v>61390</v>
      </c>
      <c r="L7">
        <v>61600</v>
      </c>
      <c r="M7">
        <v>157900</v>
      </c>
      <c r="N7">
        <f t="shared" si="0"/>
        <v>62030</v>
      </c>
      <c r="P7" s="7">
        <v>7203</v>
      </c>
      <c r="Q7" t="str">
        <f>[1]!QUOTE(P7,"","銘柄名")</f>
        <v>トヨタ自</v>
      </c>
      <c r="R7" s="5"/>
    </row>
    <row r="8" spans="2:18" x14ac:dyDescent="0.15">
      <c r="F8" t="s">
        <v>2</v>
      </c>
      <c r="G8" s="1">
        <v>43346</v>
      </c>
      <c r="H8">
        <v>0</v>
      </c>
      <c r="I8">
        <v>62600</v>
      </c>
      <c r="J8">
        <v>62870</v>
      </c>
      <c r="K8">
        <v>61410</v>
      </c>
      <c r="L8">
        <v>61600</v>
      </c>
      <c r="M8">
        <v>203000</v>
      </c>
      <c r="N8">
        <f t="shared" si="0"/>
        <v>62320</v>
      </c>
      <c r="P8" s="7">
        <v>8306</v>
      </c>
      <c r="Q8" t="str">
        <f>[1]!QUOTE(P8,"","銘柄名")</f>
        <v>三菱ＵＦＪ</v>
      </c>
      <c r="R8" s="5"/>
    </row>
    <row r="9" spans="2:18" x14ac:dyDescent="0.15">
      <c r="F9" t="s">
        <v>2</v>
      </c>
      <c r="G9" s="1">
        <v>43343</v>
      </c>
      <c r="H9">
        <v>0</v>
      </c>
      <c r="I9">
        <v>62200</v>
      </c>
      <c r="J9">
        <v>63030</v>
      </c>
      <c r="K9">
        <v>62190</v>
      </c>
      <c r="L9">
        <v>62890</v>
      </c>
      <c r="M9">
        <v>272700</v>
      </c>
      <c r="N9">
        <f t="shared" si="0"/>
        <v>62456.666666666664</v>
      </c>
      <c r="P9" s="7">
        <v>8358</v>
      </c>
      <c r="Q9" t="str">
        <f>[1]!QUOTE(P9,"","銘柄名")</f>
        <v>スルガ銀</v>
      </c>
      <c r="R9" s="5"/>
    </row>
    <row r="10" spans="2:18" x14ac:dyDescent="0.15">
      <c r="F10" t="s">
        <v>2</v>
      </c>
      <c r="G10" s="1">
        <v>43342</v>
      </c>
      <c r="H10">
        <v>0</v>
      </c>
      <c r="I10">
        <v>63000</v>
      </c>
      <c r="J10">
        <v>63290</v>
      </c>
      <c r="K10">
        <v>62460</v>
      </c>
      <c r="L10">
        <v>62470</v>
      </c>
      <c r="M10">
        <v>348800</v>
      </c>
      <c r="N10">
        <f t="shared" si="0"/>
        <v>62470</v>
      </c>
      <c r="P10" s="7">
        <v>6954</v>
      </c>
      <c r="Q10" t="str">
        <f>[1]!QUOTE(P10,"","銘柄名")</f>
        <v>ファナック</v>
      </c>
      <c r="R10" s="5"/>
    </row>
    <row r="11" spans="2:18" x14ac:dyDescent="0.15">
      <c r="F11" t="s">
        <v>2</v>
      </c>
      <c r="G11" s="1">
        <v>43341</v>
      </c>
      <c r="H11">
        <v>0</v>
      </c>
      <c r="I11">
        <v>62610</v>
      </c>
      <c r="J11">
        <v>62790</v>
      </c>
      <c r="K11">
        <v>61460</v>
      </c>
      <c r="L11">
        <v>62010</v>
      </c>
      <c r="M11">
        <v>369200</v>
      </c>
      <c r="N11">
        <f t="shared" si="0"/>
        <v>62363.333333333336</v>
      </c>
      <c r="P11" s="7">
        <v>4502</v>
      </c>
      <c r="Q11" t="str">
        <f>[1]!QUOTE(P11,"","銘柄名")</f>
        <v>武田薬</v>
      </c>
      <c r="R11" s="5"/>
    </row>
    <row r="12" spans="2:18" x14ac:dyDescent="0.15">
      <c r="F12" t="s">
        <v>2</v>
      </c>
      <c r="G12" s="1">
        <v>43340</v>
      </c>
      <c r="H12">
        <v>0</v>
      </c>
      <c r="I12">
        <v>63390</v>
      </c>
      <c r="J12">
        <v>63440</v>
      </c>
      <c r="K12">
        <v>62540</v>
      </c>
      <c r="L12">
        <v>62930</v>
      </c>
      <c r="M12">
        <v>331200</v>
      </c>
      <c r="N12">
        <f t="shared" si="0"/>
        <v>61773.333333333336</v>
      </c>
      <c r="P12" s="7">
        <v>8035</v>
      </c>
      <c r="Q12" t="str">
        <f>[1]!QUOTE(P12,"","銘柄名")</f>
        <v>東エレク</v>
      </c>
      <c r="R12" s="5"/>
    </row>
    <row r="13" spans="2:18" x14ac:dyDescent="0.15">
      <c r="F13" t="s">
        <v>2</v>
      </c>
      <c r="G13" s="1">
        <v>43339</v>
      </c>
      <c r="H13">
        <v>0</v>
      </c>
      <c r="I13">
        <v>60850</v>
      </c>
      <c r="J13">
        <v>62190</v>
      </c>
      <c r="K13">
        <v>60510</v>
      </c>
      <c r="L13">
        <v>62150</v>
      </c>
      <c r="M13">
        <v>282600</v>
      </c>
      <c r="N13">
        <f t="shared" si="0"/>
        <v>60876.666666666664</v>
      </c>
      <c r="P13" s="7">
        <v>9432</v>
      </c>
      <c r="Q13" t="str">
        <f>[1]!QUOTE(P13,"","銘柄名")</f>
        <v>ＮＴＴ</v>
      </c>
      <c r="R13" s="5"/>
    </row>
    <row r="14" spans="2:18" x14ac:dyDescent="0.15">
      <c r="F14" t="s">
        <v>2</v>
      </c>
      <c r="G14" s="1">
        <v>43336</v>
      </c>
      <c r="H14">
        <v>0</v>
      </c>
      <c r="I14">
        <v>60640</v>
      </c>
      <c r="J14">
        <v>60640</v>
      </c>
      <c r="K14">
        <v>59830</v>
      </c>
      <c r="L14">
        <v>60240</v>
      </c>
      <c r="M14">
        <v>195100</v>
      </c>
      <c r="N14">
        <f t="shared" si="0"/>
        <v>60190</v>
      </c>
      <c r="P14" s="7">
        <v>3436</v>
      </c>
      <c r="Q14" t="str">
        <f>[1]!QUOTE(P14,"","銘柄名")</f>
        <v>ＳＵＭＣＯ</v>
      </c>
      <c r="R14" s="5"/>
    </row>
    <row r="15" spans="2:18" x14ac:dyDescent="0.15">
      <c r="F15" t="s">
        <v>2</v>
      </c>
      <c r="G15" s="1">
        <v>43335</v>
      </c>
      <c r="H15">
        <v>0</v>
      </c>
      <c r="I15">
        <v>60590</v>
      </c>
      <c r="J15">
        <v>60720</v>
      </c>
      <c r="K15">
        <v>60050</v>
      </c>
      <c r="L15">
        <v>60240</v>
      </c>
      <c r="M15">
        <v>212900</v>
      </c>
      <c r="N15">
        <f t="shared" si="0"/>
        <v>60033.333333333336</v>
      </c>
      <c r="P15" s="7">
        <v>8316</v>
      </c>
      <c r="Q15" t="str">
        <f>[1]!QUOTE(P15,"","銘柄名")</f>
        <v>三井住友</v>
      </c>
      <c r="R15" s="5"/>
    </row>
    <row r="16" spans="2:18" x14ac:dyDescent="0.15">
      <c r="F16" t="s">
        <v>2</v>
      </c>
      <c r="G16" s="1">
        <v>43334</v>
      </c>
      <c r="H16">
        <v>0</v>
      </c>
      <c r="I16">
        <v>60350</v>
      </c>
      <c r="J16">
        <v>60350</v>
      </c>
      <c r="K16">
        <v>59420</v>
      </c>
      <c r="L16">
        <v>60090</v>
      </c>
      <c r="M16">
        <v>225600</v>
      </c>
      <c r="N16">
        <f t="shared" si="0"/>
        <v>59930</v>
      </c>
      <c r="P16" s="7">
        <v>8411</v>
      </c>
      <c r="Q16" t="str">
        <f>[1]!QUOTE(P16,"","銘柄名")</f>
        <v>みずほ</v>
      </c>
      <c r="R16" s="5"/>
    </row>
    <row r="17" spans="6:18" x14ac:dyDescent="0.15">
      <c r="F17" t="s">
        <v>2</v>
      </c>
      <c r="G17" s="1">
        <v>43333</v>
      </c>
      <c r="H17">
        <v>0</v>
      </c>
      <c r="I17">
        <v>60050</v>
      </c>
      <c r="J17">
        <v>60500</v>
      </c>
      <c r="K17">
        <v>59650</v>
      </c>
      <c r="L17">
        <v>59770</v>
      </c>
      <c r="M17">
        <v>321000</v>
      </c>
      <c r="N17">
        <f t="shared" si="0"/>
        <v>59843.333333333336</v>
      </c>
      <c r="P17" s="7">
        <v>6861</v>
      </c>
      <c r="Q17" t="str">
        <f>[1]!QUOTE(P17,"","銘柄名")</f>
        <v>キーエンス</v>
      </c>
      <c r="R17" s="5"/>
    </row>
    <row r="18" spans="6:18" x14ac:dyDescent="0.15">
      <c r="F18" t="s">
        <v>2</v>
      </c>
      <c r="G18" s="1">
        <v>43332</v>
      </c>
      <c r="H18">
        <v>0</v>
      </c>
      <c r="I18">
        <v>59180</v>
      </c>
      <c r="J18">
        <v>60080</v>
      </c>
      <c r="K18">
        <v>58890</v>
      </c>
      <c r="L18">
        <v>59930</v>
      </c>
      <c r="M18">
        <v>222700</v>
      </c>
      <c r="N18">
        <f t="shared" si="0"/>
        <v>59836.666666666664</v>
      </c>
      <c r="P18" s="7">
        <v>4063</v>
      </c>
      <c r="Q18" t="str">
        <f>[1]!QUOTE(P18,"","銘柄名")</f>
        <v>信越化</v>
      </c>
      <c r="R18" s="5"/>
    </row>
    <row r="19" spans="6:18" x14ac:dyDescent="0.15">
      <c r="F19" t="s">
        <v>2</v>
      </c>
      <c r="G19" s="1">
        <v>43329</v>
      </c>
      <c r="H19">
        <v>0</v>
      </c>
      <c r="I19">
        <v>60420</v>
      </c>
      <c r="J19">
        <v>60480</v>
      </c>
      <c r="K19">
        <v>59580</v>
      </c>
      <c r="L19">
        <v>59830</v>
      </c>
      <c r="M19">
        <v>234100</v>
      </c>
      <c r="N19">
        <f t="shared" si="0"/>
        <v>59860</v>
      </c>
    </row>
    <row r="20" spans="6:18" x14ac:dyDescent="0.15">
      <c r="F20" t="s">
        <v>2</v>
      </c>
      <c r="G20" s="1">
        <v>43328</v>
      </c>
      <c r="H20">
        <v>0</v>
      </c>
      <c r="I20">
        <v>58530</v>
      </c>
      <c r="J20">
        <v>60480</v>
      </c>
      <c r="K20">
        <v>58160</v>
      </c>
      <c r="L20">
        <v>59750</v>
      </c>
      <c r="M20">
        <v>422900</v>
      </c>
      <c r="N20">
        <f t="shared" si="0"/>
        <v>60240</v>
      </c>
    </row>
    <row r="21" spans="6:18" x14ac:dyDescent="0.15">
      <c r="F21" t="s">
        <v>2</v>
      </c>
      <c r="G21" s="1">
        <v>43327</v>
      </c>
      <c r="H21">
        <v>0</v>
      </c>
      <c r="I21">
        <v>61640</v>
      </c>
      <c r="J21">
        <v>61650</v>
      </c>
      <c r="K21">
        <v>59250</v>
      </c>
      <c r="L21">
        <v>60000</v>
      </c>
      <c r="M21">
        <v>349200</v>
      </c>
      <c r="N21">
        <f t="shared" si="0"/>
        <v>60300</v>
      </c>
    </row>
    <row r="22" spans="6:18" x14ac:dyDescent="0.15">
      <c r="F22" t="s">
        <v>2</v>
      </c>
      <c r="G22" s="1">
        <v>43326</v>
      </c>
      <c r="H22">
        <v>0</v>
      </c>
      <c r="I22">
        <v>60420</v>
      </c>
      <c r="J22">
        <v>61000</v>
      </c>
      <c r="K22">
        <v>59940</v>
      </c>
      <c r="L22">
        <v>60970</v>
      </c>
      <c r="M22">
        <v>290500</v>
      </c>
      <c r="N22">
        <f>AVERAGE(L22:L24)</f>
        <v>61323.333333333336</v>
      </c>
    </row>
    <row r="23" spans="6:18" x14ac:dyDescent="0.15">
      <c r="F23" t="s">
        <v>2</v>
      </c>
      <c r="G23" s="1">
        <v>43325</v>
      </c>
      <c r="H23">
        <v>0</v>
      </c>
      <c r="I23">
        <v>61800</v>
      </c>
      <c r="J23">
        <v>62040</v>
      </c>
      <c r="K23">
        <v>59900</v>
      </c>
      <c r="L23">
        <v>59930</v>
      </c>
      <c r="M23">
        <v>402500</v>
      </c>
    </row>
    <row r="24" spans="6:18" x14ac:dyDescent="0.15">
      <c r="F24" t="s">
        <v>2</v>
      </c>
      <c r="G24" s="1">
        <v>43322</v>
      </c>
      <c r="H24">
        <v>0</v>
      </c>
      <c r="I24">
        <v>63520</v>
      </c>
      <c r="J24">
        <v>63980</v>
      </c>
      <c r="K24">
        <v>63020</v>
      </c>
      <c r="L24">
        <v>63070</v>
      </c>
      <c r="M24">
        <v>429300</v>
      </c>
    </row>
  </sheetData>
  <phoneticPr fontId="5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 altText="バックテスト開始">
                <anchor moveWithCells="1" sizeWithCells="1">
                  <from>
                    <xdr:col>15</xdr:col>
                    <xdr:colOff>85725</xdr:colOff>
                    <xdr:row>20</xdr:row>
                    <xdr:rowOff>9525</xdr:rowOff>
                  </from>
                  <to>
                    <xdr:col>17</xdr:col>
                    <xdr:colOff>352425</xdr:colOff>
                    <xdr:row>23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2018-09-10T11:35:36Z</dcterms:created>
  <dcterms:modified xsi:type="dcterms:W3CDTF">2018-09-10T12:21:15Z</dcterms:modified>
</cp:coreProperties>
</file>